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9.5.251\総務課\201505202300\総務課\経理係\A121 北海道・他市町村照会・回答・通知・報告・依頼関係書\依頼・回答・報告\H27年度\H280205 公営企業に係る「経営比較分析表」の分析等について\回答\"/>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B10" i="4"/>
  <c r="BB8" i="4"/>
  <c r="AT8" i="4"/>
  <c r="W8" i="4"/>
  <c r="P8" i="4"/>
  <c r="B8" i="4"/>
  <c r="B6"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<sst xmlns="http://schemas.openxmlformats.org/spreadsheetml/2006/main" count="220" uniqueCount="109">
  <si>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</si>
  <si>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</si>
  <si>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</si>
  <si>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</si>
  <si>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</si>
  <si>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</si>
  <si>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</si>
  <si>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</si>
  <si>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</si>
  <si>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</si>
  <si>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</si>
  <si>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</si>
  <si>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</si>
  <si>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</si>
  <si>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</si>
  <si>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</si>
  <si>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</si>
  <si>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</si>
  <si>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</si>
  <si>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</si>
  <si>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</si>
  <si>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</si>
  <si>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</si>
  <si>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</si>
  <si>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</si>
  <si>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</si>
  <si>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</si>
  <si>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</si>
  <si>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</si>
  <si>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</si>
  <si>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</si>
  <si>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</si>
  <si>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</si>
  <si>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</si>
  <si>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</si>
  <si>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</si>
  <si>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</si>
  <si>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</si>
  <si>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</si>
  <si>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</si>
  <si>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</si>
  <si>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</si>
  <si>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</si>
  <si>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</si>
  <si>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</si>
  <si>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</si>
  <si>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</si>
  <si>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</si>
  <si>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</si>
  <si>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</si>
  <si>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</si>
  <si>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</si>
  <si>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</si>
  <si>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</si>
  <si>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</si>
  <si>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</si>
  <si>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</si>
  <si>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</si>
  <si>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</si>
  <si>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</si>
  <si>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</si>
  <si>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</si>
  <si>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</si>
  <si>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</si>
  <si>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</si>
  <si>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</si>
  <si>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</si>
  <si>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</si>
  <si>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</si>
  <si>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</si>
  <si>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</si>
  <si>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</si>
  <si>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</si>
  <si>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</si>
  <si>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</si>
  <si>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</si>
  <si>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</si>
  <si>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</si>
  <si>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</si>
  <si>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</si>
  <si>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</si>
  <si>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</si>
  <si>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</si>
  <si>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</si>
  <si>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</si>
  <si>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</si>
  <si>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</si>
  <si>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</si>
  <si>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</si>
  <si>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</si>
  <si>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</si>
  <si>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</si>
  <si>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</si>
  <si>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</si>
  <si>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</si>
  <si>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小樽市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</si>
  <si>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</si>
  <si>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</si>
  <si>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</si>
  <si>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</si>
  <si>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</si>
  <si>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</si>
  <si>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</si>
  <si>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</si>
  <si>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</si>
  <si>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</si>
  <si>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①経常収支比率・②累積欠損金比率
経常収支比率は１００％を上回っており、累積欠損金も解消されているため、損益計算書の指標としては健全であるといえます。今後の人口減少に伴う収益の減少や施設の老朽化に伴う維持管理費用の増加に備えて、下水道の接続促進による収益確保を図りながらより一層適切な経費の支出に努める必要があります。
なお、平成２６年度に多額の累積欠損金が解消されましたが、これは会計制度改正に伴い減価償却費計上方法等が変更となったため過年度の精算を行ったことによるものです。
③流動比率
平成２６年度の公営企業会計制度改正に伴い当該指標は１００％未満となり、比率が大幅に低下しました。施設の長寿命化を図り、今後も企業債借入を抑制して当該指標の改善に努める必要があります。
④企業債残高対事業規模比率
当市は地形的に東西に長く、山坂が多いという特徴があります。そのため、処理区域内人口の割に処理場やポンプ場の数が多く、多額の建設費用・更新費用を要します。その財源として借り入れた企業債の残高の割合は事業規模に対して高くなっています。今後は、施設の長寿命化を考慮した投資計画の策定により、建設改良費の圧縮に努め、企業債の借入を抑制し当該指標の改善に努める必要があります。
⑤経費回収率・⑥汚水処理原価
現状では汚水処理にかかる費用を下水道使用料で回収できているため経費回収率は１００％を上回っています。また汚水処理費の抑制により、汚水処理原価も類似団体平均を下回っています。今後、施設の老朽化に伴う維持管理費の増加が見込まれるため、施設の長寿命化を考慮した投資計画の策定により、建設改良費の圧縮に努め、企業債の借入を抑制して、汚水処理原価の低下に努める必要があります。
⑦施設利用率
現状では類似団体平均を上回っていますが、今後人口減少に加え節水意識の向上や節水器具の普及などにより水需要が年々減少し、処理水量も減少していくことが予想されるため、当該指標の改善に努める必要があります。
⑧水洗化率
当市の下水道事業は、昭和３１年に供用開始し比較的長い年数が経過しているため、類似団体との比較においても水洗化率は高い状況です。しかし、未接続が多い地域もあることから今後も普及活動を進めることにより水洗化率向上に努める必要があります。
</t>
    <rPh sb="110" eb="111">
      <t>ソナ</t>
    </rPh>
    <rPh sb="130" eb="131">
      <t>ハカ</t>
    </rPh>
    <rPh sb="137" eb="139">
      <t>イッソウ</t>
    </rPh>
    <rPh sb="139" eb="141">
      <t>テキセツ</t>
    </rPh>
    <rPh sb="142" eb="144">
      <t>ケイヒ</t>
    </rPh>
    <rPh sb="145" eb="147">
      <t>シシュツ</t>
    </rPh>
    <rPh sb="209" eb="210">
      <t>トウ</t>
    </rPh>
    <rPh sb="253" eb="255">
      <t>コウエイ</t>
    </rPh>
    <rPh sb="255" eb="257">
      <t>キギョウ</t>
    </rPh>
    <rPh sb="281" eb="283">
      <t>ヒリツ</t>
    </rPh>
    <rPh sb="294" eb="296">
      <t>シセツ</t>
    </rPh>
    <rPh sb="297" eb="298">
      <t>チョウ</t>
    </rPh>
    <rPh sb="298" eb="301">
      <t>ジュミョウカ</t>
    </rPh>
    <rPh sb="302" eb="303">
      <t>ハカ</t>
    </rPh>
    <rPh sb="308" eb="310">
      <t>キギョウ</t>
    </rPh>
    <rPh sb="310" eb="311">
      <t>サイ</t>
    </rPh>
    <rPh sb="311" eb="313">
      <t>カリイレ</t>
    </rPh>
    <rPh sb="314" eb="316">
      <t>ヨクセイ</t>
    </rPh>
    <rPh sb="318" eb="320">
      <t>トウガイ</t>
    </rPh>
    <rPh sb="320" eb="322">
      <t>シヒョウ</t>
    </rPh>
    <rPh sb="323" eb="325">
      <t>カイゼン</t>
    </rPh>
    <rPh sb="326" eb="327">
      <t>ツト</t>
    </rPh>
    <rPh sb="329" eb="331">
      <t>ヒツヨウ</t>
    </rPh>
    <rPh sb="447" eb="449">
      <t>ワリアイ</t>
    </rPh>
    <rPh sb="450" eb="452">
      <t>ジギョウ</t>
    </rPh>
    <rPh sb="452" eb="454">
      <t>キボ</t>
    </rPh>
    <rPh sb="455" eb="456">
      <t>タイ</t>
    </rPh>
    <rPh sb="510" eb="512">
      <t>カリイレ</t>
    </rPh>
    <rPh sb="513" eb="515">
      <t>ヨクセイ</t>
    </rPh>
    <rPh sb="527" eb="529">
      <t>ヒツヨウ</t>
    </rPh>
    <rPh sb="603" eb="605">
      <t>オスイ</t>
    </rPh>
    <rPh sb="605" eb="607">
      <t>ショリ</t>
    </rPh>
    <rPh sb="607" eb="608">
      <t>ヒ</t>
    </rPh>
    <rPh sb="609" eb="611">
      <t>ヨクセイ</t>
    </rPh>
    <rPh sb="615" eb="617">
      <t>オスイ</t>
    </rPh>
    <rPh sb="617" eb="619">
      <t>ショリ</t>
    </rPh>
    <rPh sb="619" eb="621">
      <t>ゲンカ</t>
    </rPh>
    <rPh sb="622" eb="624">
      <t>ルイジ</t>
    </rPh>
    <rPh sb="624" eb="626">
      <t>ダンタイ</t>
    </rPh>
    <rPh sb="626" eb="628">
      <t>ヘイキン</t>
    </rPh>
    <rPh sb="629" eb="631">
      <t>シタマワ</t>
    </rPh>
    <rPh sb="701" eb="703">
      <t>キギョウ</t>
    </rPh>
    <rPh sb="703" eb="704">
      <t>サイ</t>
    </rPh>
    <rPh sb="705" eb="707">
      <t>カリイレ</t>
    </rPh>
    <rPh sb="708" eb="710">
      <t>ヨクセイ</t>
    </rPh>
    <rPh sb="726" eb="728">
      <t>ヒツヨウ</t>
    </rPh>
    <rPh sb="742" eb="744">
      <t>ゲンジョウ</t>
    </rPh>
    <rPh sb="746" eb="748">
      <t>ルイジ</t>
    </rPh>
    <rPh sb="748" eb="750">
      <t>ダンタイ</t>
    </rPh>
    <rPh sb="750" eb="752">
      <t>ヘイキン</t>
    </rPh>
    <rPh sb="753" eb="755">
      <t>ウワマワ</t>
    </rPh>
    <rPh sb="762" eb="764">
      <t>コンゴ</t>
    </rPh>
    <rPh sb="764" eb="766">
      <t>ジンコウ</t>
    </rPh>
    <rPh sb="766" eb="768">
      <t>ゲンショウ</t>
    </rPh>
    <rPh sb="769" eb="770">
      <t>クワ</t>
    </rPh>
    <rPh sb="771" eb="773">
      <t>セッスイ</t>
    </rPh>
    <rPh sb="773" eb="775">
      <t>イシキ</t>
    </rPh>
    <rPh sb="776" eb="778">
      <t>コウジョウ</t>
    </rPh>
    <rPh sb="779" eb="781">
      <t>セッスイ</t>
    </rPh>
    <rPh sb="781" eb="783">
      <t>キグ</t>
    </rPh>
    <rPh sb="784" eb="786">
      <t>フキュウ</t>
    </rPh>
    <rPh sb="791" eb="792">
      <t>ミズ</t>
    </rPh>
    <rPh sb="792" eb="794">
      <t>ジュヨウ</t>
    </rPh>
    <rPh sb="795" eb="797">
      <t>ネンネン</t>
    </rPh>
    <rPh sb="797" eb="799">
      <t>ゲンショウ</t>
    </rPh>
    <rPh sb="801" eb="803">
      <t>ショリ</t>
    </rPh>
    <rPh sb="803" eb="805">
      <t>スイリョウ</t>
    </rPh>
    <rPh sb="806" eb="808">
      <t>ゲンショウ</t>
    </rPh>
    <rPh sb="815" eb="817">
      <t>ヨソウ</t>
    </rPh>
    <rPh sb="831" eb="832">
      <t>ツト</t>
    </rPh>
    <rPh sb="834" eb="836">
      <t>ヒツヨウ</t>
    </rPh>
    <rPh sb="916" eb="919">
      <t>ミセツゾク</t>
    </rPh>
    <rPh sb="920" eb="921">
      <t>オオ</t>
    </rPh>
    <rPh sb="922" eb="924">
      <t>チイキ</t>
    </rPh>
    <rPh sb="957" eb="959">
      <t>ヒツヨウ</t>
    </rPh>
    <phoneticPr fontId="4"/>
  </si>
  <si>
    <t>①有形固定資産減価償却率
有形固定資産減価償却率を見ると、類似団体平均に比べ高い結果となっており、施設の老朽化が進んでいると言えますが、長寿命化を考慮した投資の計画を策定し、効率的な更新に努める必要があります。
②管渠老朽化率・③管渠改善率
平成25・26年度の管渠改善率が示す通り、管渠の更新を進めた結果、管渠老朽化率も直近では類似団体平均を下回っており、管渠の老朽化の改善が進んでいると言えますが、長寿命化を考慮した投資の計画を策定し、効率的な更新に努める必要があります。</t>
    <rPh sb="13" eb="15">
      <t>ユウケイ</t>
    </rPh>
    <rPh sb="15" eb="17">
      <t>コテイ</t>
    </rPh>
    <rPh sb="17" eb="19">
      <t>シサン</t>
    </rPh>
    <rPh sb="19" eb="21">
      <t>ゲンカ</t>
    </rPh>
    <rPh sb="21" eb="23">
      <t>ショウキャク</t>
    </rPh>
    <rPh sb="23" eb="24">
      <t>リツ</t>
    </rPh>
    <rPh sb="25" eb="26">
      <t>ミ</t>
    </rPh>
    <rPh sb="29" eb="31">
      <t>ルイジ</t>
    </rPh>
    <rPh sb="31" eb="33">
      <t>ダンタイ</t>
    </rPh>
    <rPh sb="33" eb="35">
      <t>ヘイキン</t>
    </rPh>
    <rPh sb="36" eb="37">
      <t>クラ</t>
    </rPh>
    <rPh sb="38" eb="39">
      <t>タカ</t>
    </rPh>
    <rPh sb="40" eb="42">
      <t>ケッカ</t>
    </rPh>
    <rPh sb="49" eb="51">
      <t>シセツ</t>
    </rPh>
    <rPh sb="52" eb="55">
      <t>ロウキュウカ</t>
    </rPh>
    <rPh sb="56" eb="57">
      <t>スス</t>
    </rPh>
    <rPh sb="62" eb="63">
      <t>イ</t>
    </rPh>
    <rPh sb="68" eb="69">
      <t>チョウ</t>
    </rPh>
    <rPh sb="69" eb="72">
      <t>ジュミョウカ</t>
    </rPh>
    <rPh sb="83" eb="85">
      <t>サクテイ</t>
    </rPh>
    <rPh sb="87" eb="90">
      <t>コウリツテキ</t>
    </rPh>
    <rPh sb="91" eb="93">
      <t>コウシン</t>
    </rPh>
    <rPh sb="94" eb="95">
      <t>ツト</t>
    </rPh>
    <rPh sb="97" eb="99">
      <t>ヒツヨウ</t>
    </rPh>
    <rPh sb="107" eb="108">
      <t>カン</t>
    </rPh>
    <rPh sb="108" eb="109">
      <t>キョ</t>
    </rPh>
    <rPh sb="109" eb="112">
      <t>ロウキュウカ</t>
    </rPh>
    <rPh sb="112" eb="113">
      <t>リツ</t>
    </rPh>
    <rPh sb="115" eb="116">
      <t>カン</t>
    </rPh>
    <rPh sb="116" eb="117">
      <t>キョ</t>
    </rPh>
    <rPh sb="117" eb="119">
      <t>カイゼン</t>
    </rPh>
    <rPh sb="119" eb="120">
      <t>リツ</t>
    </rPh>
    <rPh sb="121" eb="123">
      <t>ヘイセイ</t>
    </rPh>
    <rPh sb="128" eb="130">
      <t>ネンド</t>
    </rPh>
    <rPh sb="137" eb="138">
      <t>シメ</t>
    </rPh>
    <rPh sb="139" eb="140">
      <t>トオ</t>
    </rPh>
    <rPh sb="145" eb="147">
      <t>コウシン</t>
    </rPh>
    <rPh sb="148" eb="149">
      <t>スス</t>
    </rPh>
    <rPh sb="151" eb="153">
      <t>ケッカ</t>
    </rPh>
    <rPh sb="161" eb="163">
      <t>チョッキン</t>
    </rPh>
    <rPh sb="165" eb="167">
      <t>ルイジ</t>
    </rPh>
    <rPh sb="167" eb="169">
      <t>ダンタイ</t>
    </rPh>
    <rPh sb="169" eb="171">
      <t>ヘイキン</t>
    </rPh>
    <rPh sb="172" eb="174">
      <t>シタマワ</t>
    </rPh>
    <rPh sb="179" eb="180">
      <t>カン</t>
    </rPh>
    <rPh sb="180" eb="181">
      <t>キョ</t>
    </rPh>
    <rPh sb="182" eb="184">
      <t>ロウキュウ</t>
    </rPh>
    <rPh sb="184" eb="185">
      <t>カ</t>
    </rPh>
    <rPh sb="186" eb="188">
      <t>カイゼン</t>
    </rPh>
    <rPh sb="189" eb="190">
      <t>スス</t>
    </rPh>
    <rPh sb="195" eb="196">
      <t>イ</t>
    </rPh>
    <phoneticPr fontId="4"/>
  </si>
  <si>
    <t>　人口減少に伴う収入の減少、施設の老朽化による施設の更新や維持管理費の増加が見込まれることから、厳しい経営状況になることが予想されます。今後も下水道施設の規模の見直しや修繕、更新、耐震化を計画的に行い、経営の健全化・効率化などを図ることにより、安定した経営に努める必要があります。</t>
    <rPh sb="1" eb="3">
      <t>ジンコウ</t>
    </rPh>
    <rPh sb="3" eb="5">
      <t>ゲンショウ</t>
    </rPh>
    <rPh sb="6" eb="7">
      <t>トモナ</t>
    </rPh>
    <rPh sb="8" eb="10">
      <t>シュウニュウ</t>
    </rPh>
    <rPh sb="11" eb="13">
      <t>ゲンショウ</t>
    </rPh>
    <rPh sb="14" eb="16">
      <t>シセツ</t>
    </rPh>
    <rPh sb="17" eb="20">
      <t>ロウキュウカ</t>
    </rPh>
    <rPh sb="23" eb="25">
      <t>シセツ</t>
    </rPh>
    <rPh sb="26" eb="28">
      <t>コウシン</t>
    </rPh>
    <rPh sb="29" eb="31">
      <t>イジ</t>
    </rPh>
    <rPh sb="31" eb="34">
      <t>カンリヒ</t>
    </rPh>
    <rPh sb="35" eb="37">
      <t>ゾウカ</t>
    </rPh>
    <rPh sb="38" eb="40">
      <t>ミコ</t>
    </rPh>
    <rPh sb="48" eb="49">
      <t>キビ</t>
    </rPh>
    <rPh sb="51" eb="53">
      <t>ケイエイ</t>
    </rPh>
    <rPh sb="53" eb="55">
      <t>ジョウキョウ</t>
    </rPh>
    <rPh sb="61" eb="63">
      <t>ヨソウ</t>
    </rPh>
    <rPh sb="68" eb="70">
      <t>コンゴ</t>
    </rPh>
    <rPh sb="71" eb="73">
      <t>ゲスイ</t>
    </rPh>
    <rPh sb="73" eb="74">
      <t>ドウ</t>
    </rPh>
    <rPh sb="74" eb="76">
      <t>シセツ</t>
    </rPh>
    <rPh sb="77" eb="79">
      <t>キボ</t>
    </rPh>
    <rPh sb="80" eb="82">
      <t>ミナオ</t>
    </rPh>
    <rPh sb="84" eb="86">
      <t>シュウゼン</t>
    </rPh>
    <rPh sb="90" eb="93">
      <t>タイシンカ</t>
    </rPh>
    <rPh sb="94" eb="97">
      <t>ケイカクテキ</t>
    </rPh>
    <rPh sb="98" eb="99">
      <t>オコナ</t>
    </rPh>
    <rPh sb="101" eb="103">
      <t>ケイエイ</t>
    </rPh>
    <rPh sb="104" eb="107">
      <t>ケンゼンカ</t>
    </rPh>
    <rPh sb="108" eb="111">
      <t>コウリツカ</t>
    </rPh>
    <rPh sb="114" eb="115">
      <t>ハカ</t>
    </rPh>
    <rPh sb="122" eb="123">
      <t>アン</t>
    </rPh>
    <rPh sb="129" eb="130">
      <t>ツト</t>
    </rPh>
    <rPh sb="132" eb="1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</si>
</sst>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0.06</c:v>
                </c:pt>
                <c:pt idx="1">
                  <c:v>0.09</c:v>
                </c:pt>
                <c:pt idx="2">
                  <c:v>0.14000000000000001</c:v>
                </c:pt>
                <c:pt idx="3">
                  <c:v>0.25</c:v>
                </c:pt>
                <c:pt idx="4">
                  <c:v>0.37</c:v>
                </c:pt>
              </c:numCache>
            </c:numRef>
          </c:val>
        </c:ser>
        <c:dLbls>
          <c:showLegendKey val="0"/>
          <c:showVal val="0"/>
          <c:showCatName val="0"/>
          <c:showSerName val="0"/>
          <c:showPercent val="0"/>
          <c:showBubbleSize val="0"/>
        </c:dLbls>
        <c:gapWidth val="150"/>
        <c:axId val="182035400"/>
        <c:axId val="18203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182035400"/>
        <c:axId val="182035792"/>
      </c:lineChart>
      <c:dateAx>
        <c:axId val="182035400"/>
        <c:scaling>
          <c:orientation val="minMax"/>
        </c:scaling>
        <c:delete val="1"/>
        <c:axPos val="b"/>
        <c:numFmt formatCode="ge" sourceLinked="1"/>
        <c:majorTickMark val="none"/>
        <c:minorTickMark val="none"/>
        <c:tickLblPos val="none"/>
        <c:crossAx val="182035792"/>
        <c:crosses val="autoZero"/>
        <c:auto val="1"/>
        <c:lblOffset val="100"/>
        <c:baseTimeUnit val="years"/>
      </c:dateAx>
      <c:valAx>
        <c:axId val="18203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3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74.25</c:v>
                </c:pt>
                <c:pt idx="1">
                  <c:v>71.97</c:v>
                </c:pt>
                <c:pt idx="2">
                  <c:v>70.569999999999993</c:v>
                </c:pt>
                <c:pt idx="3">
                  <c:v>72.03</c:v>
                </c:pt>
                <c:pt idx="4">
                  <c:v>69.48</c:v>
                </c:pt>
              </c:numCache>
            </c:numRef>
          </c:val>
        </c:ser>
        <c:dLbls>
          <c:showLegendKey val="0"/>
          <c:showVal val="0"/>
          <c:showCatName val="0"/>
          <c:showSerName val="0"/>
          <c:showPercent val="0"/>
          <c:showBubbleSize val="0"/>
        </c:dLbls>
        <c:gapWidth val="150"/>
        <c:axId val="183580656"/>
        <c:axId val="18333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183580656"/>
        <c:axId val="183330672"/>
      </c:lineChart>
      <c:dateAx>
        <c:axId val="183580656"/>
        <c:scaling>
          <c:orientation val="minMax"/>
        </c:scaling>
        <c:delete val="1"/>
        <c:axPos val="b"/>
        <c:numFmt formatCode="ge" sourceLinked="1"/>
        <c:majorTickMark val="none"/>
        <c:minorTickMark val="none"/>
        <c:tickLblPos val="none"/>
        <c:crossAx val="183330672"/>
        <c:crosses val="autoZero"/>
        <c:auto val="1"/>
        <c:lblOffset val="100"/>
        <c:baseTimeUnit val="years"/>
      </c:dateAx>
      <c:valAx>
        <c:axId val="18333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8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95.62</c:v>
                </c:pt>
                <c:pt idx="1">
                  <c:v>95.92</c:v>
                </c:pt>
                <c:pt idx="2">
                  <c:v>96.18</c:v>
                </c:pt>
                <c:pt idx="3">
                  <c:v>96.29</c:v>
                </c:pt>
                <c:pt idx="4">
                  <c:v>96.68</c:v>
                </c:pt>
              </c:numCache>
            </c:numRef>
          </c:val>
        </c:ser>
        <c:dLbls>
          <c:showLegendKey val="0"/>
          <c:showVal val="0"/>
          <c:showCatName val="0"/>
          <c:showSerName val="0"/>
          <c:showPercent val="0"/>
          <c:showBubbleSize val="0"/>
        </c:dLbls>
        <c:gapWidth val="150"/>
        <c:axId val="183331848"/>
        <c:axId val="18333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183331848"/>
        <c:axId val="183332240"/>
      </c:lineChart>
      <c:dateAx>
        <c:axId val="183331848"/>
        <c:scaling>
          <c:orientation val="minMax"/>
        </c:scaling>
        <c:delete val="1"/>
        <c:axPos val="b"/>
        <c:numFmt formatCode="ge" sourceLinked="1"/>
        <c:majorTickMark val="none"/>
        <c:minorTickMark val="none"/>
        <c:tickLblPos val="none"/>
        <c:crossAx val="183332240"/>
        <c:crosses val="autoZero"/>
        <c:auto val="1"/>
        <c:lblOffset val="100"/>
        <c:baseTimeUnit val="years"/>
      </c:dateAx>
      <c:valAx>
        <c:axId val="18333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3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125.78</c:v>
                </c:pt>
                <c:pt idx="1">
                  <c:v>113.38</c:v>
                </c:pt>
                <c:pt idx="2">
                  <c:v>113.31</c:v>
                </c:pt>
                <c:pt idx="3">
                  <c:v>113.92</c:v>
                </c:pt>
                <c:pt idx="4">
                  <c:v>114.38</c:v>
                </c:pt>
              </c:numCache>
            </c:numRef>
          </c:val>
        </c:ser>
        <c:dLbls>
          <c:showLegendKey val="0"/>
          <c:showVal val="0"/>
          <c:showCatName val="0"/>
          <c:showSerName val="0"/>
          <c:showPercent val="0"/>
          <c:showBubbleSize val="0"/>
        </c:dLbls>
        <c:gapWidth val="150"/>
        <c:axId val="182036968"/>
        <c:axId val="18203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105.37</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182036968"/>
        <c:axId val="182037360"/>
      </c:lineChart>
      <c:dateAx>
        <c:axId val="182036968"/>
        <c:scaling>
          <c:orientation val="minMax"/>
        </c:scaling>
        <c:delete val="1"/>
        <c:axPos val="b"/>
        <c:numFmt formatCode="ge" sourceLinked="1"/>
        <c:majorTickMark val="none"/>
        <c:minorTickMark val="none"/>
        <c:tickLblPos val="none"/>
        <c:crossAx val="182037360"/>
        <c:crosses val="autoZero"/>
        <c:auto val="1"/>
        <c:lblOffset val="100"/>
        <c:baseTimeUnit val="years"/>
      </c:dateAx>
      <c:valAx>
        <c:axId val="18203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3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31.51</c:v>
                </c:pt>
                <c:pt idx="1">
                  <c:v>32.659999999999997</c:v>
                </c:pt>
                <c:pt idx="2">
                  <c:v>33.869999999999997</c:v>
                </c:pt>
                <c:pt idx="3">
                  <c:v>34.83</c:v>
                </c:pt>
                <c:pt idx="4">
                  <c:v>48.61</c:v>
                </c:pt>
              </c:numCache>
            </c:numRef>
          </c:val>
        </c:ser>
        <c:dLbls>
          <c:showLegendKey val="0"/>
          <c:showVal val="0"/>
          <c:showCatName val="0"/>
          <c:showSerName val="0"/>
          <c:showPercent val="0"/>
          <c:showBubbleSize val="0"/>
        </c:dLbls>
        <c:gapWidth val="150"/>
        <c:axId val="182038536"/>
        <c:axId val="18203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16.79</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182038536"/>
        <c:axId val="182038928"/>
      </c:lineChart>
      <c:dateAx>
        <c:axId val="182038536"/>
        <c:scaling>
          <c:orientation val="minMax"/>
        </c:scaling>
        <c:delete val="1"/>
        <c:axPos val="b"/>
        <c:numFmt formatCode="ge" sourceLinked="1"/>
        <c:majorTickMark val="none"/>
        <c:minorTickMark val="none"/>
        <c:tickLblPos val="none"/>
        <c:crossAx val="182038928"/>
        <c:crosses val="autoZero"/>
        <c:auto val="1"/>
        <c:lblOffset val="100"/>
        <c:baseTimeUnit val="years"/>
      </c:dateAx>
      <c:valAx>
        <c:axId val="18203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3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1.86</c:v>
                </c:pt>
                <c:pt idx="1">
                  <c:v>2.2999999999999998</c:v>
                </c:pt>
                <c:pt idx="2">
                  <c:v>2.78</c:v>
                </c:pt>
                <c:pt idx="3">
                  <c:v>2.86</c:v>
                </c:pt>
                <c:pt idx="4">
                  <c:v>2.71</c:v>
                </c:pt>
              </c:numCache>
            </c:numRef>
          </c:val>
        </c:ser>
        <c:dLbls>
          <c:showLegendKey val="0"/>
          <c:showVal val="0"/>
          <c:showCatName val="0"/>
          <c:showSerName val="0"/>
          <c:showPercent val="0"/>
          <c:showBubbleSize val="0"/>
        </c:dLbls>
        <c:gapWidth val="150"/>
        <c:axId val="182040104"/>
        <c:axId val="18204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182040104"/>
        <c:axId val="182040496"/>
      </c:lineChart>
      <c:dateAx>
        <c:axId val="182040104"/>
        <c:scaling>
          <c:orientation val="minMax"/>
        </c:scaling>
        <c:delete val="1"/>
        <c:axPos val="b"/>
        <c:numFmt formatCode="ge" sourceLinked="1"/>
        <c:majorTickMark val="none"/>
        <c:minorTickMark val="none"/>
        <c:tickLblPos val="none"/>
        <c:crossAx val="182040496"/>
        <c:crosses val="autoZero"/>
        <c:auto val="1"/>
        <c:lblOffset val="100"/>
        <c:baseTimeUnit val="years"/>
      </c:dateAx>
      <c:valAx>
        <c:axId val="18204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4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451.4</c:v>
                </c:pt>
                <c:pt idx="1">
                  <c:v>437.71</c:v>
                </c:pt>
                <c:pt idx="2">
                  <c:v>423.64</c:v>
                </c:pt>
                <c:pt idx="3">
                  <c:v>415.35</c:v>
                </c:pt>
                <c:pt idx="4" formatCode="#,##0.00;&quot;△&quot;#,##0.00">
                  <c:v>0</c:v>
                </c:pt>
              </c:numCache>
            </c:numRef>
          </c:val>
        </c:ser>
        <c:dLbls>
          <c:showLegendKey val="0"/>
          <c:showVal val="0"/>
          <c:showCatName val="0"/>
          <c:showSerName val="0"/>
          <c:showPercent val="0"/>
          <c:showBubbleSize val="0"/>
        </c:dLbls>
        <c:gapWidth val="150"/>
        <c:axId val="182041672"/>
        <c:axId val="18357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27.81</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182041672"/>
        <c:axId val="183573208"/>
      </c:lineChart>
      <c:dateAx>
        <c:axId val="182041672"/>
        <c:scaling>
          <c:orientation val="minMax"/>
        </c:scaling>
        <c:delete val="1"/>
        <c:axPos val="b"/>
        <c:numFmt formatCode="ge" sourceLinked="1"/>
        <c:majorTickMark val="none"/>
        <c:minorTickMark val="none"/>
        <c:tickLblPos val="none"/>
        <c:crossAx val="183573208"/>
        <c:crosses val="autoZero"/>
        <c:auto val="1"/>
        <c:lblOffset val="100"/>
        <c:baseTimeUnit val="years"/>
      </c:dateAx>
      <c:valAx>
        <c:axId val="18357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4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222.1</c:v>
                </c:pt>
                <c:pt idx="1">
                  <c:v>107.44</c:v>
                </c:pt>
                <c:pt idx="2">
                  <c:v>117.24</c:v>
                </c:pt>
                <c:pt idx="3">
                  <c:v>155.06</c:v>
                </c:pt>
                <c:pt idx="4">
                  <c:v>11.25</c:v>
                </c:pt>
              </c:numCache>
            </c:numRef>
          </c:val>
        </c:ser>
        <c:dLbls>
          <c:showLegendKey val="0"/>
          <c:showVal val="0"/>
          <c:showCatName val="0"/>
          <c:showSerName val="0"/>
          <c:showPercent val="0"/>
          <c:showBubbleSize val="0"/>
        </c:dLbls>
        <c:gapWidth val="150"/>
        <c:axId val="183574384"/>
        <c:axId val="18357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151.09</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183574384"/>
        <c:axId val="183574776"/>
      </c:lineChart>
      <c:dateAx>
        <c:axId val="183574384"/>
        <c:scaling>
          <c:orientation val="minMax"/>
        </c:scaling>
        <c:delete val="1"/>
        <c:axPos val="b"/>
        <c:numFmt formatCode="ge" sourceLinked="1"/>
        <c:majorTickMark val="none"/>
        <c:minorTickMark val="none"/>
        <c:tickLblPos val="none"/>
        <c:crossAx val="183574776"/>
        <c:crosses val="autoZero"/>
        <c:auto val="1"/>
        <c:lblOffset val="100"/>
        <c:baseTimeUnit val="years"/>
      </c:dateAx>
      <c:valAx>
        <c:axId val="18357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291.18</c:v>
                </c:pt>
                <c:pt idx="1">
                  <c:v>521.54999999999995</c:v>
                </c:pt>
                <c:pt idx="2">
                  <c:v>539.5</c:v>
                </c:pt>
                <c:pt idx="3">
                  <c:v>529.08000000000004</c:v>
                </c:pt>
                <c:pt idx="4">
                  <c:v>909.84</c:v>
                </c:pt>
              </c:numCache>
            </c:numRef>
          </c:val>
        </c:ser>
        <c:dLbls>
          <c:showLegendKey val="0"/>
          <c:showVal val="0"/>
          <c:showCatName val="0"/>
          <c:showSerName val="0"/>
          <c:showPercent val="0"/>
          <c:showBubbleSize val="0"/>
        </c:dLbls>
        <c:gapWidth val="150"/>
        <c:axId val="183575952"/>
        <c:axId val="1835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183575952"/>
        <c:axId val="183576344"/>
      </c:lineChart>
      <c:dateAx>
        <c:axId val="183575952"/>
        <c:scaling>
          <c:orientation val="minMax"/>
        </c:scaling>
        <c:delete val="1"/>
        <c:axPos val="b"/>
        <c:numFmt formatCode="ge" sourceLinked="1"/>
        <c:majorTickMark val="none"/>
        <c:minorTickMark val="none"/>
        <c:tickLblPos val="none"/>
        <c:crossAx val="183576344"/>
        <c:crosses val="autoZero"/>
        <c:auto val="1"/>
        <c:lblOffset val="100"/>
        <c:baseTimeUnit val="years"/>
      </c:dateAx>
      <c:valAx>
        <c:axId val="18357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164.04</c:v>
                </c:pt>
                <c:pt idx="1">
                  <c:v>129.57</c:v>
                </c:pt>
                <c:pt idx="2">
                  <c:v>132.44999999999999</c:v>
                </c:pt>
                <c:pt idx="3">
                  <c:v>127.52</c:v>
                </c:pt>
                <c:pt idx="4">
                  <c:v>139.6</c:v>
                </c:pt>
              </c:numCache>
            </c:numRef>
          </c:val>
        </c:ser>
        <c:dLbls>
          <c:showLegendKey val="0"/>
          <c:showVal val="0"/>
          <c:showCatName val="0"/>
          <c:showSerName val="0"/>
          <c:showPercent val="0"/>
          <c:showBubbleSize val="0"/>
        </c:dLbls>
        <c:gapWidth val="150"/>
        <c:axId val="183577520"/>
        <c:axId val="18357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183577520"/>
        <c:axId val="183577912"/>
      </c:lineChart>
      <c:dateAx>
        <c:axId val="183577520"/>
        <c:scaling>
          <c:orientation val="minMax"/>
        </c:scaling>
        <c:delete val="1"/>
        <c:axPos val="b"/>
        <c:numFmt formatCode="ge" sourceLinked="1"/>
        <c:majorTickMark val="none"/>
        <c:minorTickMark val="none"/>
        <c:tickLblPos val="none"/>
        <c:crossAx val="183577912"/>
        <c:crosses val="autoZero"/>
        <c:auto val="1"/>
        <c:lblOffset val="100"/>
        <c:baseTimeUnit val="years"/>
      </c:dateAx>
      <c:valAx>
        <c:axId val="18357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7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91.5</c:v>
                </c:pt>
                <c:pt idx="1">
                  <c:v>115.99</c:v>
                </c:pt>
                <c:pt idx="2">
                  <c:v>113.54</c:v>
                </c:pt>
                <c:pt idx="3">
                  <c:v>120.55</c:v>
                </c:pt>
                <c:pt idx="4">
                  <c:v>111.37</c:v>
                </c:pt>
              </c:numCache>
            </c:numRef>
          </c:val>
        </c:ser>
        <c:dLbls>
          <c:showLegendKey val="0"/>
          <c:showVal val="0"/>
          <c:showCatName val="0"/>
          <c:showSerName val="0"/>
          <c:showPercent val="0"/>
          <c:showBubbleSize val="0"/>
        </c:dLbls>
        <c:gapWidth val="150"/>
        <c:axId val="183579088"/>
        <c:axId val="18357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183579088"/>
        <c:axId val="183579480"/>
      </c:lineChart>
      <c:dateAx>
        <c:axId val="183579088"/>
        <c:scaling>
          <c:orientation val="minMax"/>
        </c:scaling>
        <c:delete val="1"/>
        <c:axPos val="b"/>
        <c:numFmt formatCode="ge" sourceLinked="1"/>
        <c:majorTickMark val="none"/>
        <c:minorTickMark val="none"/>
        <c:tickLblPos val="none"/>
        <c:crossAx val="183579480"/>
        <c:crosses val="autoZero"/>
        <c:auto val="1"/>
        <c:lblOffset val="100"/>
        <c:baseTimeUnit val="years"/>
      </c:dateAx>
      <c:valAx>
        <c:axId val="18357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7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小樽市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125028</v>
      </c>
      <c r="AM8" s="47"/>
      <c r="AN8" s="47"/>
      <c r="AO8" s="47"/>
      <c r="AP8" s="47"/>
      <c r="AQ8" s="47"/>
      <c r="AR8" s="47"/>
      <c r="AS8" s="47"/>
      <c r="AT8" s="43">
        <f>データ!S6</f>
        <v>243.83</v>
      </c>
      <c r="AU8" s="43"/>
      <c r="AV8" s="43"/>
      <c r="AW8" s="43"/>
      <c r="AX8" s="43"/>
      <c r="AY8" s="43"/>
      <c r="AZ8" s="43"/>
      <c r="BA8" s="43"/>
      <c r="BB8" s="43">
        <f>データ!T6</f>
        <v>512.77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59.46</v>
      </c>
      <c r="J10" s="43"/>
      <c r="K10" s="43"/>
      <c r="L10" s="43"/>
      <c r="M10" s="43"/>
      <c r="N10" s="43"/>
      <c r="O10" s="43"/>
      <c r="P10" s="43">
        <f>データ!O6</f>
        <v>98.88</v>
      </c>
      <c r="Q10" s="43"/>
      <c r="R10" s="43"/>
      <c r="S10" s="43"/>
      <c r="T10" s="43"/>
      <c r="U10" s="43"/>
      <c r="V10" s="43"/>
      <c r="W10" s="43">
        <f>データ!P6</f>
        <v>54.88</v>
      </c>
      <c r="X10" s="43"/>
      <c r="Y10" s="43"/>
      <c r="Z10" s="43"/>
      <c r="AA10" s="43"/>
      <c r="AB10" s="43"/>
      <c r="AC10" s="43"/>
      <c r="AD10" s="47">
        <f>データ!Q6</f>
        <v>2700</v>
      </c>
      <c r="AE10" s="47"/>
      <c r="AF10" s="47"/>
      <c r="AG10" s="47"/>
      <c r="AH10" s="47"/>
      <c r="AI10" s="47"/>
      <c r="AJ10" s="47"/>
      <c r="AK10" s="2"/>
      <c r="AL10" s="47">
        <f>データ!U6</f>
        <v>122735</v>
      </c>
      <c r="AM10" s="47"/>
      <c r="AN10" s="47"/>
      <c r="AO10" s="47"/>
      <c r="AP10" s="47"/>
      <c r="AQ10" s="47"/>
      <c r="AR10" s="47"/>
      <c r="AS10" s="47"/>
      <c r="AT10" s="43">
        <f>データ!V6</f>
        <v>27.46</v>
      </c>
      <c r="AU10" s="43"/>
      <c r="AV10" s="43"/>
      <c r="AW10" s="43"/>
      <c r="AX10" s="43"/>
      <c r="AY10" s="43"/>
      <c r="AZ10" s="43"/>
      <c r="BA10" s="43"/>
      <c r="BB10" s="43">
        <f>データ!W6</f>
        <v>4469.59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2014</v>
      </c>
      <c r="C6" s="31">
        <f t="shared" ref="C6:W6" si="3">C7</f>
        <v>12033</v>
      </c>
      <c r="D6" s="31">
        <f t="shared" si="3"/>
        <v>46</v>
      </c>
      <c r="E6" s="31">
        <f t="shared" si="3"/>
        <v>17</v>
      </c>
      <c r="F6" s="31">
        <f t="shared" si="3"/>
        <v>1</v>
      </c>
      <c r="G6" s="31">
        <f t="shared" si="3"/>
        <v>0</v>
      </c>
      <c r="H6" s="31" t="str">
        <f t="shared" si="3"/>
        <v>北海道　小樽市</v>
      </c>
      <c r="I6" s="31" t="str">
        <f t="shared" si="3"/>
        <v>法適用</v>
      </c>
      <c r="J6" s="31" t="str">
        <f t="shared" si="3"/>
        <v>下水道事業</v>
      </c>
      <c r="K6" s="31" t="str">
        <f t="shared" si="3"/>
        <v>公共下水道</v>
      </c>
      <c r="L6" s="31" t="str">
        <f t="shared" si="3"/>
        <v>Ad</v>
      </c>
      <c r="M6" s="32" t="str">
        <f t="shared" si="3"/>
        <v>-</v>
      </c>
      <c r="N6" s="32">
        <f t="shared" si="3"/>
        <v>59.46</v>
      </c>
      <c r="O6" s="32">
        <f t="shared" si="3"/>
        <v>98.88</v>
      </c>
      <c r="P6" s="32">
        <f t="shared" si="3"/>
        <v>54.88</v>
      </c>
      <c r="Q6" s="32">
        <f t="shared" si="3"/>
        <v>2700</v>
      </c>
      <c r="R6" s="32">
        <f t="shared" si="3"/>
        <v>125028</v>
      </c>
      <c r="S6" s="32">
        <f t="shared" si="3"/>
        <v>243.83</v>
      </c>
      <c r="T6" s="32">
        <f t="shared" si="3"/>
        <v>512.77</v>
      </c>
      <c r="U6" s="32">
        <f t="shared" si="3"/>
        <v>122735</v>
      </c>
      <c r="V6" s="32">
        <f t="shared" si="3"/>
        <v>27.46</v>
      </c>
      <c r="W6" s="32">
        <f t="shared" si="3"/>
        <v>4469.59</v>
      </c>
      <c r="X6" s="33">
        <f>IF(X7="",NA(),X7)</f>
        <v>125.78</v>
      </c>
      <c r="Y6" s="33">
        <f t="shared" ref="Y6:AG6" si="4">IF(Y7="",NA(),Y7)</f>
        <v>113.38</v>
      </c>
      <c r="Z6" s="33">
        <f t="shared" si="4"/>
        <v>113.31</v>
      </c>
      <c r="AA6" s="33">
        <f t="shared" si="4"/>
        <v>113.92</v>
      </c>
      <c r="AB6" s="33">
        <f t="shared" si="4"/>
        <v>114.38</v>
      </c>
      <c r="AC6" s="33">
        <f t="shared" si="4"/>
        <v>105.37</v>
      </c>
      <c r="AD6" s="33">
        <f t="shared" si="4"/>
        <v>104.92</v>
      </c>
      <c r="AE6" s="33">
        <f t="shared" si="4"/>
        <v>104.17</v>
      </c>
      <c r="AF6" s="33">
        <f t="shared" si="4"/>
        <v>105.07</v>
      </c>
      <c r="AG6" s="33">
        <f t="shared" si="4"/>
        <v>108.53</v>
      </c>
      <c r="AH6" s="32" t="str">
        <f>IF(AH7="","",IF(AH7="-","【-】","【"&amp;SUBSTITUTE(TEXT(AH7,"#,##0.00"),"-","△")&amp;"】"))</f>
        <v>【107.74】</v>
      </c>
      <c r="AI6" s="33">
        <f>IF(AI7="",NA(),AI7)</f>
        <v>451.4</v>
      </c>
      <c r="AJ6" s="33">
        <f t="shared" ref="AJ6:AR6" si="5">IF(AJ7="",NA(),AJ7)</f>
        <v>437.71</v>
      </c>
      <c r="AK6" s="33">
        <f t="shared" si="5"/>
        <v>423.64</v>
      </c>
      <c r="AL6" s="33">
        <f t="shared" si="5"/>
        <v>415.35</v>
      </c>
      <c r="AM6" s="32">
        <f t="shared" si="5"/>
        <v>0</v>
      </c>
      <c r="AN6" s="33">
        <f t="shared" si="5"/>
        <v>27.81</v>
      </c>
      <c r="AO6" s="33">
        <f t="shared" si="5"/>
        <v>23.04</v>
      </c>
      <c r="AP6" s="33">
        <f t="shared" si="5"/>
        <v>19.97</v>
      </c>
      <c r="AQ6" s="33">
        <f t="shared" si="5"/>
        <v>23.32</v>
      </c>
      <c r="AR6" s="33">
        <f t="shared" si="5"/>
        <v>4.72</v>
      </c>
      <c r="AS6" s="32" t="str">
        <f>IF(AS7="","",IF(AS7="-","【-】","【"&amp;SUBSTITUTE(TEXT(AS7,"#,##0.00"),"-","△")&amp;"】"))</f>
        <v>【4.71】</v>
      </c>
      <c r="AT6" s="33">
        <f>IF(AT7="",NA(),AT7)</f>
        <v>222.1</v>
      </c>
      <c r="AU6" s="33">
        <f t="shared" ref="AU6:BC6" si="6">IF(AU7="",NA(),AU7)</f>
        <v>107.44</v>
      </c>
      <c r="AV6" s="33">
        <f t="shared" si="6"/>
        <v>117.24</v>
      </c>
      <c r="AW6" s="33">
        <f t="shared" si="6"/>
        <v>155.06</v>
      </c>
      <c r="AX6" s="33">
        <f t="shared" si="6"/>
        <v>11.25</v>
      </c>
      <c r="AY6" s="33">
        <f t="shared" si="6"/>
        <v>151.09</v>
      </c>
      <c r="AZ6" s="33">
        <f t="shared" si="6"/>
        <v>150.22999999999999</v>
      </c>
      <c r="BA6" s="33">
        <f t="shared" si="6"/>
        <v>152.78</v>
      </c>
      <c r="BB6" s="33">
        <f t="shared" si="6"/>
        <v>179.3</v>
      </c>
      <c r="BC6" s="33">
        <f t="shared" si="6"/>
        <v>45.99</v>
      </c>
      <c r="BD6" s="32" t="str">
        <f>IF(BD7="","",IF(BD7="-","【-】","【"&amp;SUBSTITUTE(TEXT(BD7,"#,##0.00"),"-","△")&amp;"】"))</f>
        <v>【56.46】</v>
      </c>
      <c r="BE6" s="33">
        <f>IF(BE7="",NA(),BE7)</f>
        <v>291.18</v>
      </c>
      <c r="BF6" s="33">
        <f t="shared" ref="BF6:BN6" si="7">IF(BF7="",NA(),BF7)</f>
        <v>521.54999999999995</v>
      </c>
      <c r="BG6" s="33">
        <f t="shared" si="7"/>
        <v>539.5</v>
      </c>
      <c r="BH6" s="33">
        <f t="shared" si="7"/>
        <v>529.08000000000004</v>
      </c>
      <c r="BI6" s="33">
        <f t="shared" si="7"/>
        <v>909.84</v>
      </c>
      <c r="BJ6" s="33">
        <f t="shared" si="7"/>
        <v>926.49</v>
      </c>
      <c r="BK6" s="33">
        <f t="shared" si="7"/>
        <v>978.41</v>
      </c>
      <c r="BL6" s="33">
        <f t="shared" si="7"/>
        <v>935.65</v>
      </c>
      <c r="BM6" s="33">
        <f t="shared" si="7"/>
        <v>924.44</v>
      </c>
      <c r="BN6" s="33">
        <f t="shared" si="7"/>
        <v>963.16</v>
      </c>
      <c r="BO6" s="32" t="str">
        <f>IF(BO7="","",IF(BO7="-","【-】","【"&amp;SUBSTITUTE(TEXT(BO7,"#,##0.00"),"-","△")&amp;"】"))</f>
        <v>【776.35】</v>
      </c>
      <c r="BP6" s="33">
        <f>IF(BP7="",NA(),BP7)</f>
        <v>164.04</v>
      </c>
      <c r="BQ6" s="33">
        <f t="shared" ref="BQ6:BY6" si="8">IF(BQ7="",NA(),BQ7)</f>
        <v>129.57</v>
      </c>
      <c r="BR6" s="33">
        <f t="shared" si="8"/>
        <v>132.44999999999999</v>
      </c>
      <c r="BS6" s="33">
        <f t="shared" si="8"/>
        <v>127.52</v>
      </c>
      <c r="BT6" s="33">
        <f t="shared" si="8"/>
        <v>139.6</v>
      </c>
      <c r="BU6" s="33">
        <f t="shared" si="8"/>
        <v>89.03</v>
      </c>
      <c r="BV6" s="33">
        <f t="shared" si="8"/>
        <v>88.02</v>
      </c>
      <c r="BW6" s="33">
        <f t="shared" si="8"/>
        <v>90.14</v>
      </c>
      <c r="BX6" s="33">
        <f t="shared" si="8"/>
        <v>90.24</v>
      </c>
      <c r="BY6" s="33">
        <f t="shared" si="8"/>
        <v>94.82</v>
      </c>
      <c r="BZ6" s="32" t="str">
        <f>IF(BZ7="","",IF(BZ7="-","【-】","【"&amp;SUBSTITUTE(TEXT(BZ7,"#,##0.00"),"-","△")&amp;"】"))</f>
        <v>【96.57】</v>
      </c>
      <c r="CA6" s="33">
        <f>IF(CA7="",NA(),CA7)</f>
        <v>91.5</v>
      </c>
      <c r="CB6" s="33">
        <f t="shared" ref="CB6:CJ6" si="9">IF(CB7="",NA(),CB7)</f>
        <v>115.99</v>
      </c>
      <c r="CC6" s="33">
        <f t="shared" si="9"/>
        <v>113.54</v>
      </c>
      <c r="CD6" s="33">
        <f t="shared" si="9"/>
        <v>120.55</v>
      </c>
      <c r="CE6" s="33">
        <f t="shared" si="9"/>
        <v>111.37</v>
      </c>
      <c r="CF6" s="33">
        <f t="shared" si="9"/>
        <v>172.4</v>
      </c>
      <c r="CG6" s="33">
        <f t="shared" si="9"/>
        <v>172.91</v>
      </c>
      <c r="CH6" s="33">
        <f t="shared" si="9"/>
        <v>169.64</v>
      </c>
      <c r="CI6" s="33">
        <f t="shared" si="9"/>
        <v>170.22</v>
      </c>
      <c r="CJ6" s="33">
        <f t="shared" si="9"/>
        <v>162.88</v>
      </c>
      <c r="CK6" s="32" t="str">
        <f>IF(CK7="","",IF(CK7="-","【-】","【"&amp;SUBSTITUTE(TEXT(CK7,"#,##0.00"),"-","△")&amp;"】"))</f>
        <v>【142.28】</v>
      </c>
      <c r="CL6" s="33">
        <f>IF(CL7="",NA(),CL7)</f>
        <v>74.25</v>
      </c>
      <c r="CM6" s="33">
        <f t="shared" ref="CM6:CU6" si="10">IF(CM7="",NA(),CM7)</f>
        <v>71.97</v>
      </c>
      <c r="CN6" s="33">
        <f t="shared" si="10"/>
        <v>70.569999999999993</v>
      </c>
      <c r="CO6" s="33">
        <f t="shared" si="10"/>
        <v>72.03</v>
      </c>
      <c r="CP6" s="33">
        <f t="shared" si="10"/>
        <v>69.48</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95.62</v>
      </c>
      <c r="CX6" s="33">
        <f t="shared" ref="CX6:DF6" si="11">IF(CX7="",NA(),CX7)</f>
        <v>95.92</v>
      </c>
      <c r="CY6" s="33">
        <f t="shared" si="11"/>
        <v>96.18</v>
      </c>
      <c r="CZ6" s="33">
        <f t="shared" si="11"/>
        <v>96.29</v>
      </c>
      <c r="DA6" s="33">
        <f t="shared" si="11"/>
        <v>96.68</v>
      </c>
      <c r="DB6" s="33">
        <f t="shared" si="11"/>
        <v>92.41</v>
      </c>
      <c r="DC6" s="33">
        <f t="shared" si="11"/>
        <v>92.8</v>
      </c>
      <c r="DD6" s="33">
        <f t="shared" si="11"/>
        <v>92.87</v>
      </c>
      <c r="DE6" s="33">
        <f t="shared" si="11"/>
        <v>93.01</v>
      </c>
      <c r="DF6" s="33">
        <f t="shared" si="11"/>
        <v>93.12</v>
      </c>
      <c r="DG6" s="32" t="str">
        <f>IF(DG7="","",IF(DG7="-","【-】","【"&amp;SUBSTITUTE(TEXT(DG7,"#,##0.00"),"-","△")&amp;"】"))</f>
        <v>【94.57】</v>
      </c>
      <c r="DH6" s="33">
        <f>IF(DH7="",NA(),DH7)</f>
        <v>31.51</v>
      </c>
      <c r="DI6" s="33">
        <f t="shared" ref="DI6:DQ6" si="12">IF(DI7="",NA(),DI7)</f>
        <v>32.659999999999997</v>
      </c>
      <c r="DJ6" s="33">
        <f t="shared" si="12"/>
        <v>33.869999999999997</v>
      </c>
      <c r="DK6" s="33">
        <f t="shared" si="12"/>
        <v>34.83</v>
      </c>
      <c r="DL6" s="33">
        <f t="shared" si="12"/>
        <v>48.61</v>
      </c>
      <c r="DM6" s="33">
        <f t="shared" si="12"/>
        <v>16.79</v>
      </c>
      <c r="DN6" s="33">
        <f t="shared" si="12"/>
        <v>16.55</v>
      </c>
      <c r="DO6" s="33">
        <f t="shared" si="12"/>
        <v>16.02</v>
      </c>
      <c r="DP6" s="33">
        <f t="shared" si="12"/>
        <v>16.559999999999999</v>
      </c>
      <c r="DQ6" s="33">
        <f t="shared" si="12"/>
        <v>28.35</v>
      </c>
      <c r="DR6" s="32" t="str">
        <f>IF(DR7="","",IF(DR7="-","【-】","【"&amp;SUBSTITUTE(TEXT(DR7,"#,##0.00"),"-","△")&amp;"】"))</f>
        <v>【36.27】</v>
      </c>
      <c r="DS6" s="33">
        <f>IF(DS7="",NA(),DS7)</f>
        <v>1.86</v>
      </c>
      <c r="DT6" s="33">
        <f t="shared" ref="DT6:EB6" si="13">IF(DT7="",NA(),DT7)</f>
        <v>2.2999999999999998</v>
      </c>
      <c r="DU6" s="33">
        <f t="shared" si="13"/>
        <v>2.78</v>
      </c>
      <c r="DV6" s="33">
        <f t="shared" si="13"/>
        <v>2.86</v>
      </c>
      <c r="DW6" s="33">
        <f t="shared" si="13"/>
        <v>2.71</v>
      </c>
      <c r="DX6" s="33">
        <f t="shared" si="13"/>
        <v>2.2400000000000002</v>
      </c>
      <c r="DY6" s="33">
        <f t="shared" si="13"/>
        <v>2.7</v>
      </c>
      <c r="DZ6" s="33">
        <f t="shared" si="13"/>
        <v>2.68</v>
      </c>
      <c r="EA6" s="33">
        <f t="shared" si="13"/>
        <v>2.82</v>
      </c>
      <c r="EB6" s="33">
        <f t="shared" si="13"/>
        <v>3.05</v>
      </c>
      <c r="EC6" s="32" t="str">
        <f>IF(EC7="","",IF(EC7="-","【-】","【"&amp;SUBSTITUTE(TEXT(EC7,"#,##0.00"),"-","△")&amp;"】"))</f>
        <v>【4.35】</v>
      </c>
      <c r="ED6" s="33">
        <f>IF(ED7="",NA(),ED7)</f>
        <v>0.06</v>
      </c>
      <c r="EE6" s="33">
        <f t="shared" ref="EE6:EM6" si="14">IF(EE7="",NA(),EE7)</f>
        <v>0.09</v>
      </c>
      <c r="EF6" s="33">
        <f t="shared" si="14"/>
        <v>0.14000000000000001</v>
      </c>
      <c r="EG6" s="33">
        <f t="shared" si="14"/>
        <v>0.25</v>
      </c>
      <c r="EH6" s="33">
        <f t="shared" si="14"/>
        <v>0.37</v>
      </c>
      <c r="EI6" s="33">
        <f t="shared" si="14"/>
        <v>0.12</v>
      </c>
      <c r="EJ6" s="33">
        <f t="shared" si="14"/>
        <v>0.11</v>
      </c>
      <c r="EK6" s="33">
        <f t="shared" si="14"/>
        <v>0.14000000000000001</v>
      </c>
      <c r="EL6" s="33">
        <f t="shared" si="14"/>
        <v>0.11</v>
      </c>
      <c r="EM6" s="33">
        <f t="shared" si="14"/>
        <v>0.08</v>
      </c>
      <c r="EN6" s="32" t="str">
        <f>IF(EN7="","",IF(EN7="-","【-】","【"&amp;SUBSTITUTE(TEXT(EN7,"#,##0.00"),"-","△")&amp;"】"))</f>
        <v>【0.17】</v>
      </c>
    </row>
    <row r="7" spans="1:147" s="34" customFormat="1">
      <c r="A7" s="26"/>
      <c r="B7" s="35">
        <v>2014</v>
      </c>
      <c r="C7" s="35">
        <v>12033</v>
      </c>
      <c r="D7" s="35">
        <v>46</v>
      </c>
      <c r="E7" s="35">
        <v>17</v>
      </c>
      <c r="F7" s="35">
        <v>1</v>
      </c>
      <c r="G7" s="35">
        <v>0</v>
      </c>
      <c r="H7" s="35" t="s">
        <v>95</v>
      </c>
      <c r="I7" s="35" t="s">
        <v>96</v>
      </c>
      <c r="J7" s="35" t="s">
        <v>97</v>
      </c>
      <c r="K7" s="35" t="s">
        <v>98</v>
      </c>
      <c r="L7" s="35" t="s">
        <v>99</v>
      </c>
      <c r="M7" s="36" t="s">
        <v>100</v>
      </c>
      <c r="N7" s="36">
        <v>59.46</v>
      </c>
      <c r="O7" s="36">
        <v>98.88</v>
      </c>
      <c r="P7" s="36">
        <v>54.88</v>
      </c>
      <c r="Q7" s="36">
        <v>2700</v>
      </c>
      <c r="R7" s="36">
        <v>125028</v>
      </c>
      <c r="S7" s="36">
        <v>243.83</v>
      </c>
      <c r="T7" s="36">
        <v>512.77</v>
      </c>
      <c r="U7" s="36">
        <v>122735</v>
      </c>
      <c r="V7" s="36">
        <v>27.46</v>
      </c>
      <c r="W7" s="36">
        <v>4469.59</v>
      </c>
      <c r="X7" s="36">
        <v>125.78</v>
      </c>
      <c r="Y7" s="36">
        <v>113.38</v>
      </c>
      <c r="Z7" s="36">
        <v>113.31</v>
      </c>
      <c r="AA7" s="36">
        <v>113.92</v>
      </c>
      <c r="AB7" s="36">
        <v>114.38</v>
      </c>
      <c r="AC7" s="36">
        <v>105.37</v>
      </c>
      <c r="AD7" s="36">
        <v>104.92</v>
      </c>
      <c r="AE7" s="36">
        <v>104.17</v>
      </c>
      <c r="AF7" s="36">
        <v>105.07</v>
      </c>
      <c r="AG7" s="36">
        <v>108.53</v>
      </c>
      <c r="AH7" s="36">
        <v>107.74</v>
      </c>
      <c r="AI7" s="36">
        <v>451.4</v>
      </c>
      <c r="AJ7" s="36">
        <v>437.71</v>
      </c>
      <c r="AK7" s="36">
        <v>423.64</v>
      </c>
      <c r="AL7" s="36">
        <v>415.35</v>
      </c>
      <c r="AM7" s="36">
        <v>0</v>
      </c>
      <c r="AN7" s="36">
        <v>27.81</v>
      </c>
      <c r="AO7" s="36">
        <v>23.04</v>
      </c>
      <c r="AP7" s="36">
        <v>19.97</v>
      </c>
      <c r="AQ7" s="36">
        <v>23.32</v>
      </c>
      <c r="AR7" s="36">
        <v>4.72</v>
      </c>
      <c r="AS7" s="36">
        <v>4.71</v>
      </c>
      <c r="AT7" s="36">
        <v>222.1</v>
      </c>
      <c r="AU7" s="36">
        <v>107.44</v>
      </c>
      <c r="AV7" s="36">
        <v>117.24</v>
      </c>
      <c r="AW7" s="36">
        <v>155.06</v>
      </c>
      <c r="AX7" s="36">
        <v>11.25</v>
      </c>
      <c r="AY7" s="36">
        <v>151.09</v>
      </c>
      <c r="AZ7" s="36">
        <v>150.22999999999999</v>
      </c>
      <c r="BA7" s="36">
        <v>152.78</v>
      </c>
      <c r="BB7" s="36">
        <v>179.3</v>
      </c>
      <c r="BC7" s="36">
        <v>45.99</v>
      </c>
      <c r="BD7" s="36">
        <v>56.46</v>
      </c>
      <c r="BE7" s="36">
        <v>291.18</v>
      </c>
      <c r="BF7" s="36">
        <v>521.54999999999995</v>
      </c>
      <c r="BG7" s="36">
        <v>539.5</v>
      </c>
      <c r="BH7" s="36">
        <v>529.08000000000004</v>
      </c>
      <c r="BI7" s="36">
        <v>909.84</v>
      </c>
      <c r="BJ7" s="36">
        <v>926.49</v>
      </c>
      <c r="BK7" s="36">
        <v>978.41</v>
      </c>
      <c r="BL7" s="36">
        <v>935.65</v>
      </c>
      <c r="BM7" s="36">
        <v>924.44</v>
      </c>
      <c r="BN7" s="36">
        <v>963.16</v>
      </c>
      <c r="BO7" s="36">
        <v>776.35</v>
      </c>
      <c r="BP7" s="36">
        <v>164.04</v>
      </c>
      <c r="BQ7" s="36">
        <v>129.57</v>
      </c>
      <c r="BR7" s="36">
        <v>132.44999999999999</v>
      </c>
      <c r="BS7" s="36">
        <v>127.52</v>
      </c>
      <c r="BT7" s="36">
        <v>139.6</v>
      </c>
      <c r="BU7" s="36">
        <v>89.03</v>
      </c>
      <c r="BV7" s="36">
        <v>88.02</v>
      </c>
      <c r="BW7" s="36">
        <v>90.14</v>
      </c>
      <c r="BX7" s="36">
        <v>90.24</v>
      </c>
      <c r="BY7" s="36">
        <v>94.82</v>
      </c>
      <c r="BZ7" s="36">
        <v>96.57</v>
      </c>
      <c r="CA7" s="36">
        <v>91.5</v>
      </c>
      <c r="CB7" s="36">
        <v>115.99</v>
      </c>
      <c r="CC7" s="36">
        <v>113.54</v>
      </c>
      <c r="CD7" s="36">
        <v>120.55</v>
      </c>
      <c r="CE7" s="36">
        <v>111.37</v>
      </c>
      <c r="CF7" s="36">
        <v>172.4</v>
      </c>
      <c r="CG7" s="36">
        <v>172.91</v>
      </c>
      <c r="CH7" s="36">
        <v>169.64</v>
      </c>
      <c r="CI7" s="36">
        <v>170.22</v>
      </c>
      <c r="CJ7" s="36">
        <v>162.88</v>
      </c>
      <c r="CK7" s="36">
        <v>142.28</v>
      </c>
      <c r="CL7" s="36">
        <v>74.25</v>
      </c>
      <c r="CM7" s="36">
        <v>71.97</v>
      </c>
      <c r="CN7" s="36">
        <v>70.569999999999993</v>
      </c>
      <c r="CO7" s="36">
        <v>72.03</v>
      </c>
      <c r="CP7" s="36">
        <v>69.48</v>
      </c>
      <c r="CQ7" s="36">
        <v>68.09</v>
      </c>
      <c r="CR7" s="36">
        <v>68.209999999999994</v>
      </c>
      <c r="CS7" s="36">
        <v>67.569999999999993</v>
      </c>
      <c r="CT7" s="36">
        <v>67.099999999999994</v>
      </c>
      <c r="CU7" s="36">
        <v>67.95</v>
      </c>
      <c r="CV7" s="36">
        <v>60.35</v>
      </c>
      <c r="CW7" s="36">
        <v>95.62</v>
      </c>
      <c r="CX7" s="36">
        <v>95.92</v>
      </c>
      <c r="CY7" s="36">
        <v>96.18</v>
      </c>
      <c r="CZ7" s="36">
        <v>96.29</v>
      </c>
      <c r="DA7" s="36">
        <v>96.68</v>
      </c>
      <c r="DB7" s="36">
        <v>92.41</v>
      </c>
      <c r="DC7" s="36">
        <v>92.8</v>
      </c>
      <c r="DD7" s="36">
        <v>92.87</v>
      </c>
      <c r="DE7" s="36">
        <v>93.01</v>
      </c>
      <c r="DF7" s="36">
        <v>93.12</v>
      </c>
      <c r="DG7" s="36">
        <v>94.57</v>
      </c>
      <c r="DH7" s="36">
        <v>31.51</v>
      </c>
      <c r="DI7" s="36">
        <v>32.659999999999997</v>
      </c>
      <c r="DJ7" s="36">
        <v>33.869999999999997</v>
      </c>
      <c r="DK7" s="36">
        <v>34.83</v>
      </c>
      <c r="DL7" s="36">
        <v>48.61</v>
      </c>
      <c r="DM7" s="36">
        <v>16.79</v>
      </c>
      <c r="DN7" s="36">
        <v>16.55</v>
      </c>
      <c r="DO7" s="36">
        <v>16.02</v>
      </c>
      <c r="DP7" s="36">
        <v>16.559999999999999</v>
      </c>
      <c r="DQ7" s="36">
        <v>28.35</v>
      </c>
      <c r="DR7" s="36">
        <v>36.270000000000003</v>
      </c>
      <c r="DS7" s="36">
        <v>1.86</v>
      </c>
      <c r="DT7" s="36">
        <v>2.2999999999999998</v>
      </c>
      <c r="DU7" s="36">
        <v>2.78</v>
      </c>
      <c r="DV7" s="36">
        <v>2.86</v>
      </c>
      <c r="DW7" s="36">
        <v>2.71</v>
      </c>
      <c r="DX7" s="36">
        <v>2.2400000000000002</v>
      </c>
      <c r="DY7" s="36">
        <v>2.7</v>
      </c>
      <c r="DZ7" s="36">
        <v>2.68</v>
      </c>
      <c r="EA7" s="36">
        <v>2.82</v>
      </c>
      <c r="EB7" s="36">
        <v>3.05</v>
      </c>
      <c r="EC7" s="36">
        <v>4.3499999999999996</v>
      </c>
      <c r="ED7" s="36">
        <v>0.06</v>
      </c>
      <c r="EE7" s="36">
        <v>0.09</v>
      </c>
      <c r="EF7" s="36">
        <v>0.14000000000000001</v>
      </c>
      <c r="EG7" s="36">
        <v>0.25</v>
      </c>
      <c r="EH7" s="36">
        <v>0.37</v>
      </c>
      <c r="EI7" s="36">
        <v>0.12</v>
      </c>
      <c r="EJ7" s="36">
        <v>0.11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笹原準貴</cp:lastModifiedBy>
  <cp:lastPrinted>2016-02-12T03:34:38Z</cp:lastPrinted>
  <dcterms:created xsi:type="dcterms:W3CDTF">2016-02-03T07:42:11Z</dcterms:created>
  <dcterms:modified xsi:type="dcterms:W3CDTF">2016-02-12T03:37:19Z</dcterms:modified>
  <cp:category/>
</cp:coreProperties>
</file>