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5.251\総務課\201505202300\総務課\経理係\下水道会計①（予算決算起債等）\経営比較分析表\R元決算\"/>
    </mc:Choice>
  </mc:AlternateContent>
  <workbookProtection workbookAlgorithmName="SHA-512" workbookHashValue="R7Xrv+ecuiO8l99IkrSeVeP74a1BzO2JoWkF3p+dwa8UyJYOG5ygAYZccBJLPr5bPLB6MF+NJbTWOGOd+RRIVQ==" workbookSaltValue="76Kx8q9qdlOWct3tR2bjCA==" workbookSpinCount="100000" lockStructure="1"/>
  <bookViews>
    <workbookView xWindow="0" yWindow="0" windowWidth="24000" windowHeight="95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<sst xmlns="http://schemas.openxmlformats.org/spreadsheetml/2006/main" count="231" uniqueCount="115">
  <si>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</si>
  <si>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</si>
  <si>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</si>
  <si>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</si>
  <si>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</si>
  <si>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</si>
  <si>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</si>
  <si>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</si>
  <si>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</si>
  <si>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</si>
  <si>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</si>
  <si>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</si>
  <si>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</si>
  <si>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</si>
  <si>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</si>
  <si>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</si>
  <si>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</si>
  <si>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</si>
  <si>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</si>
  <si>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</si>
  <si>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</si>
  <si>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</si>
  <si>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</si>
  <si>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</si>
  <si>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</si>
  <si>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</si>
  <si>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</si>
  <si>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</si>
  <si>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</si>
  <si>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</si>
  <si>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</si>
  <si>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</si>
  <si>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</si>
  <si>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</si>
  <si>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</si>
  <si>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</si>
  <si>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</si>
  <si>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</si>
  <si>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</si>
  <si>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</si>
  <si>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</si>
  <si>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</si>
  <si>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</si>
  <si>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</si>
  <si>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</si>
  <si>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</si>
  <si>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</si>
  <si>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</si>
  <si>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</si>
  <si>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</si>
  <si>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</si>
  <si>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</si>
  <si>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</si>
  <si>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</si>
  <si>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</si>
  <si>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</si>
  <si>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</si>
  <si>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</si>
  <si>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</si>
  <si>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</si>
  <si>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</si>
  <si>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</si>
  <si>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</si>
  <si>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</si>
  <si>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</si>
  <si>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</si>
  <si>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</si>
  <si>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</si>
  <si>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</si>
  <si>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</si>
  <si>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</si>
  <si>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</si>
  <si>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</si>
  <si>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</si>
  <si>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</si>
  <si>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</si>
  <si>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</si>
  <si>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</si>
  <si>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</si>
  <si>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</si>
  <si>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</si>
  <si>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</si>
  <si>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</si>
  <si>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</si>
  <si>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</si>
  <si>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</si>
  <si>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</si>
  <si>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</si>
  <si>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</si>
  <si>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</si>
  <si>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</si>
  <si>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</si>
  <si>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</si>
  <si>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</si>
  <si>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</si>
  <si>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</si>
  <si>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</si>
  <si>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</si>
  <si>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</si>
  <si>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</si>
  <si>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</si>
  <si>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</si>
  <si>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</si>
  <si>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</si>
  <si>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</si>
  <si>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</si>
  <si>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</si>
  <si>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</si>
  <si>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</si>
  <si>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</si>
  <si>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</si>
  <si>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</si>
  <si>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今後、人口減少に伴う収入の減少、施設の老朽化に伴う維持管理費の増加が見込まれることから、厳しい経営状況になることが予想されます。
　このような状況のもと、将来にわたり限られた財源の中で様々な課題に対処し、安定したサービスを継続して提供するため、</t>
    </r>
    <r>
      <rPr>
        <sz val="11"/>
        <color rgb="FFFF0000"/>
        <rFont val="ＭＳ ゴシック"/>
        <family val="3"/>
        <charset val="128"/>
      </rPr>
      <t>長期的な経営戦略に則った運営、汚水処理原価の抑制、投資規模の適正化など</t>
    </r>
    <r>
      <rPr>
        <sz val="11"/>
        <color theme="1"/>
        <rFont val="ＭＳ ゴシック"/>
        <family val="3"/>
        <charset val="128"/>
      </rPr>
      <t>効率的な事業経営に努めていきます。</t>
    </r>
    <rPh sb="123" eb="126">
      <t>チョウキテキ</t>
    </rPh>
    <rPh sb="127" eb="129">
      <t>ケイエイ</t>
    </rPh>
    <rPh sb="129" eb="131">
      <t>センリャク</t>
    </rPh>
    <rPh sb="132" eb="133">
      <t>ノット</t>
    </rPh>
    <rPh sb="135" eb="137">
      <t>ウンエイ</t>
    </rPh>
    <phoneticPr fontId="4"/>
  </si>
  <si>
    <r>
      <rPr>
        <sz val="7.5"/>
        <color theme="1"/>
        <rFont val="ＭＳ ゴシック"/>
        <family val="3"/>
        <charset val="128"/>
      </rPr>
      <t>①経常収支比率②累積欠損金比率
　経常収支比率は１００％を上回っており、累積欠損金も解消されているため、損益計算書の指標としては健全であるといえます。</t>
    </r>
    <r>
      <rPr>
        <sz val="7.5"/>
        <color rgb="FFFF0000"/>
        <rFont val="ＭＳ ゴシック"/>
        <family val="3"/>
        <charset val="128"/>
      </rPr>
      <t>しかし、新陳代謝に伴う人件費の増加に加え維持管理費も増加傾向にあるため、前年度と比較すると悪化しています。</t>
    </r>
    <r>
      <rPr>
        <sz val="7.5"/>
        <color theme="1"/>
        <rFont val="ＭＳ ゴシック"/>
        <family val="3"/>
        <charset val="128"/>
      </rPr>
      <t>今後も下水道の接続促進による収益確保を進める一方で、施設および管路の長寿命化を図りながら維持管理費の抑制に努めていきます。
③流動比率
　企業債の償還が進み企業債残高が減少した結果、流動比率の数値</t>
    </r>
    <r>
      <rPr>
        <sz val="7.5"/>
        <color rgb="FFFF0000"/>
        <rFont val="ＭＳ ゴシック"/>
        <family val="3"/>
        <charset val="128"/>
      </rPr>
      <t>は</t>
    </r>
    <r>
      <rPr>
        <sz val="7.5"/>
        <color theme="1"/>
        <rFont val="ＭＳ ゴシック"/>
        <family val="3"/>
        <charset val="128"/>
      </rPr>
      <t>改善</t>
    </r>
    <r>
      <rPr>
        <sz val="7.5"/>
        <color rgb="FFFF0000"/>
        <rFont val="ＭＳ ゴシック"/>
        <family val="3"/>
        <charset val="128"/>
      </rPr>
      <t>傾向にあります</t>
    </r>
    <r>
      <rPr>
        <sz val="7.5"/>
        <color theme="1"/>
        <rFont val="ＭＳ ゴシック"/>
        <family val="3"/>
        <charset val="128"/>
      </rPr>
      <t>。しかし、未だ類似団体平均値との差は大きく、今後も企業債借入抑制による当該指標の改善に努めます。
④企業債残高対事業規模比率
　企業債の償還金額が借入金額と比較して高く、年度毎に企業債残高が減少することで数値は改善されています。しかしながら、本市は地形的に東西に長く、山坂が多いため、処理区域内人口の割に処理場やポンプ場の数が多く、類似団体と比較して多額の建設費用・更新費用を要し、その財源として借り入れた企業債残高の割合も事業規模に対して高いものとなっています。今後は、老朽化に伴う施設の更新が増えるので、収益とのバランスを考慮した適切な規模の投資に努めます。
⑤経費回収率・⑥汚水処理原価
　経費回収率は１００％を上回っており、汚水処理にかかる費用を下水道使用料で回収できています。また、汚水処理原価は類似団体平均値よりも</t>
    </r>
    <r>
      <rPr>
        <sz val="7.5"/>
        <color rgb="FFFF0000"/>
        <rFont val="ＭＳ ゴシック"/>
        <family val="3"/>
        <charset val="128"/>
      </rPr>
      <t>低い水準であるものの前年度と比較して悪化しています</t>
    </r>
    <r>
      <rPr>
        <sz val="7.5"/>
        <color theme="1"/>
        <rFont val="ＭＳ ゴシック"/>
        <family val="3"/>
        <charset val="128"/>
      </rPr>
      <t>。今後も人口減少に伴う収益の減少や施設の老朽化に伴う維持管理費の増加が見込まれます。中長期的な視点に立った投資計画に基づき、処理区域内人口の減少に対応した施設規模及び施設の長寿命化を考慮した投資を行なうことで建設改良費の適正化を図り、汚水処理原価の低下に努めます。
⑦施設利用率
　</t>
    </r>
    <r>
      <rPr>
        <sz val="7.5"/>
        <color rgb="FFFF0000"/>
        <rFont val="ＭＳ ゴシック"/>
        <family val="3"/>
        <charset val="128"/>
      </rPr>
      <t>前年度と比較して処理水量が増加したものの、本市の当該指標の数値は類似団体平均値と比較して下回っています。今後は人口減少に伴い指標は徐々に低くなる可能性がありますので、継続的な侵入水対策や</t>
    </r>
    <r>
      <rPr>
        <sz val="7.5"/>
        <color theme="1"/>
        <rFont val="ＭＳ ゴシック"/>
        <family val="3"/>
        <charset val="128"/>
      </rPr>
      <t>処理区域内人口に応じた</t>
    </r>
    <r>
      <rPr>
        <sz val="7.5"/>
        <color rgb="FFFF0000"/>
        <rFont val="ＭＳ ゴシック"/>
        <family val="3"/>
        <charset val="128"/>
      </rPr>
      <t>施設規模</t>
    </r>
    <r>
      <rPr>
        <sz val="7.5"/>
        <color theme="1"/>
        <rFont val="ＭＳ ゴシック"/>
        <family val="3"/>
        <charset val="128"/>
      </rPr>
      <t>の検討を行い当該指標の改善に努めます。
⑧水洗化率
　本市の下水道事業は昭和３１年に供給開始しており、比較的長い年数が経過しているため、類似団体との比較でも水洗化率は高い状況です。しかし、未接続が多い地区もあることから引き続き普及活動を行い、当該指標の向上を図ります</t>
    </r>
    <r>
      <rPr>
        <sz val="7"/>
        <color theme="1"/>
        <rFont val="ＭＳ ゴシック"/>
        <family val="3"/>
        <charset val="128"/>
      </rPr>
      <t xml:space="preserve">。
</t>
    </r>
    <rPh sb="79" eb="81">
      <t>シンチン</t>
    </rPh>
    <rPh sb="81" eb="83">
      <t>タイシャ</t>
    </rPh>
    <rPh sb="84" eb="85">
      <t>トモナ</t>
    </rPh>
    <rPh sb="86" eb="89">
      <t>ジンケンヒ</t>
    </rPh>
    <rPh sb="90" eb="92">
      <t>ゾウカ</t>
    </rPh>
    <rPh sb="93" eb="94">
      <t>クワ</t>
    </rPh>
    <rPh sb="95" eb="97">
      <t>イジ</t>
    </rPh>
    <rPh sb="97" eb="100">
      <t>カンリヒ</t>
    </rPh>
    <rPh sb="101" eb="103">
      <t>ゾウカ</t>
    </rPh>
    <rPh sb="103" eb="105">
      <t>ケイコウ</t>
    </rPh>
    <rPh sb="111" eb="114">
      <t>ゼンネンド</t>
    </rPh>
    <rPh sb="115" eb="117">
      <t>ヒカク</t>
    </rPh>
    <rPh sb="120" eb="122">
      <t>アッカ</t>
    </rPh>
    <rPh sb="599" eb="600">
      <t>ヒク</t>
    </rPh>
    <rPh sb="601" eb="603">
      <t>スイジュン</t>
    </rPh>
    <rPh sb="609" eb="611">
      <t>ゼンネン</t>
    </rPh>
    <rPh sb="611" eb="612">
      <t>ド</t>
    </rPh>
    <rPh sb="613" eb="615">
      <t>ヒカク</t>
    </rPh>
    <rPh sb="617" eb="619">
      <t>アッカ</t>
    </rPh>
    <rPh sb="765" eb="768">
      <t>ゼンネンド</t>
    </rPh>
    <rPh sb="769" eb="771">
      <t>ヒカク</t>
    </rPh>
    <rPh sb="773" eb="775">
      <t>ショリ</t>
    </rPh>
    <rPh sb="775" eb="777">
      <t>スイリョウ</t>
    </rPh>
    <rPh sb="778" eb="780">
      <t>ゾウカ</t>
    </rPh>
    <rPh sb="786" eb="788">
      <t>ホンシ</t>
    </rPh>
    <rPh sb="789" eb="791">
      <t>トウガイ</t>
    </rPh>
    <rPh sb="791" eb="793">
      <t>シヒョウ</t>
    </rPh>
    <rPh sb="794" eb="796">
      <t>スウチ</t>
    </rPh>
    <rPh sb="797" eb="799">
      <t>ルイジ</t>
    </rPh>
    <rPh sb="799" eb="801">
      <t>ダンタイ</t>
    </rPh>
    <rPh sb="801" eb="804">
      <t>ヘイキンチ</t>
    </rPh>
    <rPh sb="805" eb="807">
      <t>ヒカク</t>
    </rPh>
    <rPh sb="809" eb="811">
      <t>シタマワ</t>
    </rPh>
    <rPh sb="817" eb="819">
      <t>コンゴ</t>
    </rPh>
    <rPh sb="820" eb="822">
      <t>ジンコウ</t>
    </rPh>
    <rPh sb="822" eb="824">
      <t>ゲンショウ</t>
    </rPh>
    <rPh sb="825" eb="826">
      <t>トモナ</t>
    </rPh>
    <rPh sb="827" eb="829">
      <t>シヒョウ</t>
    </rPh>
    <rPh sb="830" eb="832">
      <t>ジョジョ</t>
    </rPh>
    <rPh sb="833" eb="834">
      <t>ヒク</t>
    </rPh>
    <rPh sb="837" eb="840">
      <t>カノウセイ</t>
    </rPh>
    <rPh sb="848" eb="851">
      <t>ケイゾクテキ</t>
    </rPh>
    <rPh sb="855" eb="857">
      <t>タイサク</t>
    </rPh>
    <rPh sb="869" eb="871">
      <t>シセツ</t>
    </rPh>
    <rPh sb="871" eb="873">
      <t>キボ</t>
    </rPh>
    <phoneticPr fontId="4"/>
  </si>
  <si>
    <r>
      <t>①有形固定資産減価償却率
　有形固定資産減価償却率は、類似団体平均に比べて高く、施設の老朽化が進んでいます。今後、中長期的視点に立った投資計画に基づき老朽化施設の延命化と効果的な改築・更新を行ないます。
②管渠老朽化率・③管渠改善率
　管渠老朽化率は上昇傾向にありますが、類似団体平均値を下回っています。また、管渠改善率は</t>
    </r>
    <r>
      <rPr>
        <sz val="11"/>
        <color rgb="FFFF0000"/>
        <rFont val="ＭＳ ゴシック"/>
        <family val="3"/>
        <charset val="128"/>
      </rPr>
      <t>入札不調により工事の着手が遅れた結果、年度内に完工することができず、当該指標は0％となりました。</t>
    </r>
    <r>
      <rPr>
        <sz val="11"/>
        <color theme="1"/>
        <rFont val="ＭＳ ゴシック"/>
        <family val="3"/>
        <charset val="128"/>
      </rPr>
      <t>今後</t>
    </r>
    <r>
      <rPr>
        <sz val="11"/>
        <color rgb="FFFF0000"/>
        <rFont val="ＭＳ ゴシック"/>
        <family val="3"/>
        <charset val="128"/>
      </rPr>
      <t>も</t>
    </r>
    <r>
      <rPr>
        <sz val="11"/>
        <color theme="1"/>
        <rFont val="ＭＳ ゴシック"/>
        <family val="3"/>
        <charset val="128"/>
      </rPr>
      <t>、管渠の老朽化が進行していくことが見込まれるため、計画的な更新に努めます。</t>
    </r>
    <rPh sb="142" eb="143">
      <t>チ</t>
    </rPh>
    <rPh sb="168" eb="170">
      <t>コウジ</t>
    </rPh>
    <rPh sb="171" eb="173">
      <t>チャクシュ</t>
    </rPh>
    <rPh sb="174" eb="175">
      <t>オク</t>
    </rPh>
    <rPh sb="177" eb="179">
      <t>ケッカ</t>
    </rPh>
    <rPh sb="180" eb="183">
      <t>ネンドナイ</t>
    </rPh>
    <rPh sb="184" eb="186">
      <t>カンコウ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</si>
</sst>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7"/>
      <color theme="1"/>
      <name val="ＭＳ ゴシック"/>
      <family val="3"/>
      <charset val="128"/>
    </font>
    <font>
      <sz val="7.5"/>
      <color theme="1"/>
      <name val="ＭＳ ゴシック"/>
      <family val="3"/>
      <charset val="128"/>
    </font>
    <font>
      <sz val="7.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0.26</c:v>
                </c:pt>
                <c:pt idx="1">
                  <c:v>0.27</c:v>
                </c:pt>
                <c:pt idx="2">
                  <c:v>0.15</c:v>
                </c:pt>
                <c:pt idx="3">
                  <c:v>0.1</c:v>
                </c:pt>
                <c:pt idx="4" formatCode="#,##0.00;&quot;△&quot;#,##0.00">
                  <c:v>0</c:v>
                </c:pt>
              </c:numCache>
            </c:numRef>
          </c:val>
          <c:extLst>
            <c:ext xmlns:c16="http://schemas.microsoft.com/office/drawing/2014/chart" uri="{C3380CC4-5D6E-409C-BE32-E72D297353CC}">
              <c16:uniqueId val="{00000000-A023-4CB2-8BF6-72C9E42447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A023-4CB2-8BF6-72C9E42447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61.46</c:v>
                </c:pt>
                <c:pt idx="1">
                  <c:v>58.89</c:v>
                </c:pt>
                <c:pt idx="2">
                  <c:v>63.89</c:v>
                </c:pt>
                <c:pt idx="3">
                  <c:v>52.14</c:v>
                </c:pt>
                <c:pt idx="4">
                  <c:v>55.37</c:v>
                </c:pt>
              </c:numCache>
            </c:numRef>
          </c:val>
          <c:extLst>
            <c:ext xmlns:c16="http://schemas.microsoft.com/office/drawing/2014/chart" uri="{C3380CC4-5D6E-409C-BE32-E72D297353CC}">
              <c16:uniqueId val="{00000000-B637-4565-B8D0-9FEAF700AC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B637-4565-B8D0-9FEAF700AC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96.69</c:v>
                </c:pt>
                <c:pt idx="1">
                  <c:v>96.97</c:v>
                </c:pt>
                <c:pt idx="2">
                  <c:v>97.14</c:v>
                </c:pt>
                <c:pt idx="3">
                  <c:v>97.32</c:v>
                </c:pt>
                <c:pt idx="4">
                  <c:v>97.38</c:v>
                </c:pt>
              </c:numCache>
            </c:numRef>
          </c:val>
          <c:extLst>
            <c:ext xmlns:c16="http://schemas.microsoft.com/office/drawing/2014/chart" uri="{C3380CC4-5D6E-409C-BE32-E72D297353CC}">
              <c16:uniqueId val="{00000000-29BF-4B43-AC14-205E6CBA76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29BF-4B43-AC14-205E6CBA76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115.89</c:v>
                </c:pt>
                <c:pt idx="1">
                  <c:v>118.97</c:v>
                </c:pt>
                <c:pt idx="2">
                  <c:v>114.89</c:v>
                </c:pt>
                <c:pt idx="3">
                  <c:v>116.18</c:v>
                </c:pt>
                <c:pt idx="4">
                  <c:v>113.37</c:v>
                </c:pt>
              </c:numCache>
            </c:numRef>
          </c:val>
          <c:extLst>
            <c:ext xmlns:c16="http://schemas.microsoft.com/office/drawing/2014/chart" uri="{C3380CC4-5D6E-409C-BE32-E72D297353CC}">
              <c16:uniqueId val="{00000000-167D-4516-A455-4FC7DEE035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167D-4516-A455-4FC7DEE035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50.12</c:v>
                </c:pt>
                <c:pt idx="1">
                  <c:v>51.52</c:v>
                </c:pt>
                <c:pt idx="2">
                  <c:v>52.59</c:v>
                </c:pt>
                <c:pt idx="3">
                  <c:v>54.14</c:v>
                </c:pt>
                <c:pt idx="4">
                  <c:v>55.66</c:v>
                </c:pt>
              </c:numCache>
            </c:numRef>
          </c:val>
          <c:extLst>
            <c:ext xmlns:c16="http://schemas.microsoft.com/office/drawing/2014/chart" uri="{C3380CC4-5D6E-409C-BE32-E72D297353CC}">
              <c16:uniqueId val="{00000000-F885-45C3-ACB2-4EB08FA790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F885-45C3-ACB2-4EB08FA790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2.84</c:v>
                </c:pt>
                <c:pt idx="1">
                  <c:v>2.89</c:v>
                </c:pt>
                <c:pt idx="2">
                  <c:v>3.23</c:v>
                </c:pt>
                <c:pt idx="3">
                  <c:v>3.33</c:v>
                </c:pt>
                <c:pt idx="4">
                  <c:v>3.4</c:v>
                </c:pt>
              </c:numCache>
            </c:numRef>
          </c:val>
          <c:extLst>
            <c:ext xmlns:c16="http://schemas.microsoft.com/office/drawing/2014/chart" uri="{C3380CC4-5D6E-409C-BE32-E72D297353CC}">
              <c16:uniqueId val="{00000000-D281-4EAB-A9D7-A8D3D226CB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D281-4EAB-A9D7-A8D3D226CB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63-40C9-8204-E131C026D9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3863-40C9-8204-E131C026D9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18.190000000000001</c:v>
                </c:pt>
                <c:pt idx="1">
                  <c:v>20.87</c:v>
                </c:pt>
                <c:pt idx="2">
                  <c:v>19.64</c:v>
                </c:pt>
                <c:pt idx="3">
                  <c:v>24.23</c:v>
                </c:pt>
                <c:pt idx="4">
                  <c:v>26.64</c:v>
                </c:pt>
              </c:numCache>
            </c:numRef>
          </c:val>
          <c:extLst>
            <c:ext xmlns:c16="http://schemas.microsoft.com/office/drawing/2014/chart" uri="{C3380CC4-5D6E-409C-BE32-E72D297353CC}">
              <c16:uniqueId val="{00000000-15AB-4B90-888D-D0929308F5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15AB-4B90-888D-D0929308F5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838.91</c:v>
                </c:pt>
                <c:pt idx="1">
                  <c:v>759.04</c:v>
                </c:pt>
                <c:pt idx="2">
                  <c:v>676.14</c:v>
                </c:pt>
                <c:pt idx="3">
                  <c:v>614.45000000000005</c:v>
                </c:pt>
                <c:pt idx="4">
                  <c:v>551.11</c:v>
                </c:pt>
              </c:numCache>
            </c:numRef>
          </c:val>
          <c:extLst>
            <c:ext xmlns:c16="http://schemas.microsoft.com/office/drawing/2014/chart" uri="{C3380CC4-5D6E-409C-BE32-E72D297353CC}">
              <c16:uniqueId val="{00000000-C0C8-482B-8D6A-A48B9F04AC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C0C8-482B-8D6A-A48B9F04AC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144.65</c:v>
                </c:pt>
                <c:pt idx="1">
                  <c:v>145.04</c:v>
                </c:pt>
                <c:pt idx="2">
                  <c:v>127.78</c:v>
                </c:pt>
                <c:pt idx="3">
                  <c:v>139.34</c:v>
                </c:pt>
                <c:pt idx="4">
                  <c:v>130.94999999999999</c:v>
                </c:pt>
              </c:numCache>
            </c:numRef>
          </c:val>
          <c:extLst>
            <c:ext xmlns:c16="http://schemas.microsoft.com/office/drawing/2014/chart" uri="{C3380CC4-5D6E-409C-BE32-E72D297353CC}">
              <c16:uniqueId val="{00000000-AC17-49A2-9135-EAD829F018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AC17-49A2-9135-EAD829F018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107.85</c:v>
                </c:pt>
                <c:pt idx="1">
                  <c:v>108.23</c:v>
                </c:pt>
                <c:pt idx="2">
                  <c:v>123.21</c:v>
                </c:pt>
                <c:pt idx="3">
                  <c:v>113.61</c:v>
                </c:pt>
                <c:pt idx="4">
                  <c:v>121.04</c:v>
                </c:pt>
              </c:numCache>
            </c:numRef>
          </c:val>
          <c:extLst>
            <c:ext xmlns:c16="http://schemas.microsoft.com/office/drawing/2014/chart" uri="{C3380CC4-5D6E-409C-BE32-E72D297353CC}">
              <c16:uniqueId val="{00000000-6927-4654-87D6-A252E21D52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6927-4654-87D6-A252E21D52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38"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小樽市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114425</v>
      </c>
      <c r="AM8" s="51"/>
      <c r="AN8" s="51"/>
      <c r="AO8" s="51"/>
      <c r="AP8" s="51"/>
      <c r="AQ8" s="51"/>
      <c r="AR8" s="51"/>
      <c r="AS8" s="51"/>
      <c r="AT8" s="46">
        <f>データ!T6</f>
        <v>243.83</v>
      </c>
      <c r="AU8" s="46"/>
      <c r="AV8" s="46"/>
      <c r="AW8" s="46"/>
      <c r="AX8" s="46"/>
      <c r="AY8" s="46"/>
      <c r="AZ8" s="46"/>
      <c r="BA8" s="46"/>
      <c r="BB8" s="46">
        <f>データ!U6</f>
        <v>469.28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71.31</v>
      </c>
      <c r="J10" s="46"/>
      <c r="K10" s="46"/>
      <c r="L10" s="46"/>
      <c r="M10" s="46"/>
      <c r="N10" s="46"/>
      <c r="O10" s="46"/>
      <c r="P10" s="46">
        <f>データ!P6</f>
        <v>99.07</v>
      </c>
      <c r="Q10" s="46"/>
      <c r="R10" s="46"/>
      <c r="S10" s="46"/>
      <c r="T10" s="46"/>
      <c r="U10" s="46"/>
      <c r="V10" s="46"/>
      <c r="W10" s="46">
        <f>データ!Q6</f>
        <v>65.709999999999994</v>
      </c>
      <c r="X10" s="46"/>
      <c r="Y10" s="46"/>
      <c r="Z10" s="46"/>
      <c r="AA10" s="46"/>
      <c r="AB10" s="46"/>
      <c r="AC10" s="46"/>
      <c r="AD10" s="51">
        <f>データ!R6</f>
        <v>2750</v>
      </c>
      <c r="AE10" s="51"/>
      <c r="AF10" s="51"/>
      <c r="AG10" s="51"/>
      <c r="AH10" s="51"/>
      <c r="AI10" s="51"/>
      <c r="AJ10" s="51"/>
      <c r="AK10" s="2"/>
      <c r="AL10" s="51">
        <f>データ!V6</f>
        <v>112666</v>
      </c>
      <c r="AM10" s="51"/>
      <c r="AN10" s="51"/>
      <c r="AO10" s="51"/>
      <c r="AP10" s="51"/>
      <c r="AQ10" s="51"/>
      <c r="AR10" s="51"/>
      <c r="AS10" s="51"/>
      <c r="AT10" s="46">
        <f>データ!W6</f>
        <v>27.52</v>
      </c>
      <c r="AU10" s="46"/>
      <c r="AV10" s="46"/>
      <c r="AW10" s="46"/>
      <c r="AX10" s="46"/>
      <c r="AY10" s="46"/>
      <c r="AZ10" s="46"/>
      <c r="BA10" s="46"/>
      <c r="BB10" s="46">
        <f>データ!X6</f>
        <v>4093.97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nNzuDpRWEBuSh1oy7OJH3hLhhxXF2i0ZXbF88Qr6Hfh5BlGNZu2icpqoZWkBd+4xmvAWm1yTdAObLrnmMBrSg==" saltValue="5lVlKgTwI2n3rCUaa7dx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12033</v>
      </c>
      <c r="D6" s="33">
        <f t="shared" si="3"/>
        <v>46</v>
      </c>
      <c r="E6" s="33">
        <f t="shared" si="3"/>
        <v>17</v>
      </c>
      <c r="F6" s="33">
        <f t="shared" si="3"/>
        <v>1</v>
      </c>
      <c r="G6" s="33">
        <f t="shared" si="3"/>
        <v>0</v>
      </c>
      <c r="H6" s="33" t="str">
        <f t="shared" si="3"/>
        <v>北海道　小樽市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71.31</v>
      </c>
      <c r="P6" s="34">
        <f t="shared" si="3"/>
        <v>99.07</v>
      </c>
      <c r="Q6" s="34">
        <f t="shared" si="3"/>
        <v>65.709999999999994</v>
      </c>
      <c r="R6" s="34">
        <f t="shared" si="3"/>
        <v>2750</v>
      </c>
      <c r="S6" s="34">
        <f t="shared" si="3"/>
        <v>114425</v>
      </c>
      <c r="T6" s="34">
        <f t="shared" si="3"/>
        <v>243.83</v>
      </c>
      <c r="U6" s="34">
        <f t="shared" si="3"/>
        <v>469.28</v>
      </c>
      <c r="V6" s="34">
        <f t="shared" si="3"/>
        <v>112666</v>
      </c>
      <c r="W6" s="34">
        <f t="shared" si="3"/>
        <v>27.52</v>
      </c>
      <c r="X6" s="34">
        <f t="shared" si="3"/>
        <v>4093.97</v>
      </c>
      <c r="Y6" s="35">
        <f>IF(Y7="",NA(),Y7)</f>
        <v>115.89</v>
      </c>
      <c r="Z6" s="35">
        <f t="shared" ref="Z6:AH6" si="4">IF(Z7="",NA(),Z7)</f>
        <v>118.97</v>
      </c>
      <c r="AA6" s="35">
        <f t="shared" si="4"/>
        <v>114.89</v>
      </c>
      <c r="AB6" s="35">
        <f t="shared" si="4"/>
        <v>116.18</v>
      </c>
      <c r="AC6" s="35">
        <f t="shared" si="4"/>
        <v>113.37</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18.190000000000001</v>
      </c>
      <c r="AV6" s="35">
        <f t="shared" ref="AV6:BD6" si="6">IF(AV7="",NA(),AV7)</f>
        <v>20.87</v>
      </c>
      <c r="AW6" s="35">
        <f t="shared" si="6"/>
        <v>19.64</v>
      </c>
      <c r="AX6" s="35">
        <f t="shared" si="6"/>
        <v>24.23</v>
      </c>
      <c r="AY6" s="35">
        <f t="shared" si="6"/>
        <v>26.64</v>
      </c>
      <c r="AZ6" s="35">
        <f t="shared" si="6"/>
        <v>47.32</v>
      </c>
      <c r="BA6" s="35">
        <f t="shared" si="6"/>
        <v>49.96</v>
      </c>
      <c r="BB6" s="35">
        <f t="shared" si="6"/>
        <v>58.04</v>
      </c>
      <c r="BC6" s="35">
        <f t="shared" si="6"/>
        <v>62.12</v>
      </c>
      <c r="BD6" s="35">
        <f t="shared" si="6"/>
        <v>61.57</v>
      </c>
      <c r="BE6" s="34" t="str">
        <f>IF(BE7="","",IF(BE7="-","【-】","【"&amp;SUBSTITUTE(TEXT(BE7,"#,##0.00"),"-","△")&amp;"】"))</f>
        <v>【69.54】</v>
      </c>
      <c r="BF6" s="35">
        <f>IF(BF7="",NA(),BF7)</f>
        <v>838.91</v>
      </c>
      <c r="BG6" s="35">
        <f t="shared" ref="BG6:BO6" si="7">IF(BG7="",NA(),BG7)</f>
        <v>759.04</v>
      </c>
      <c r="BH6" s="35">
        <f t="shared" si="7"/>
        <v>676.14</v>
      </c>
      <c r="BI6" s="35">
        <f t="shared" si="7"/>
        <v>614.45000000000005</v>
      </c>
      <c r="BJ6" s="35">
        <f t="shared" si="7"/>
        <v>551.11</v>
      </c>
      <c r="BK6" s="35">
        <f t="shared" si="7"/>
        <v>1017.47</v>
      </c>
      <c r="BL6" s="35">
        <f t="shared" si="7"/>
        <v>970.35</v>
      </c>
      <c r="BM6" s="35">
        <f t="shared" si="7"/>
        <v>917.29</v>
      </c>
      <c r="BN6" s="35">
        <f t="shared" si="7"/>
        <v>875.53</v>
      </c>
      <c r="BO6" s="35">
        <f t="shared" si="7"/>
        <v>867.39</v>
      </c>
      <c r="BP6" s="34" t="str">
        <f>IF(BP7="","",IF(BP7="-","【-】","【"&amp;SUBSTITUTE(TEXT(BP7,"#,##0.00"),"-","△")&amp;"】"))</f>
        <v>【682.51】</v>
      </c>
      <c r="BQ6" s="35">
        <f>IF(BQ7="",NA(),BQ7)</f>
        <v>144.65</v>
      </c>
      <c r="BR6" s="35">
        <f t="shared" ref="BR6:BZ6" si="8">IF(BR7="",NA(),BR7)</f>
        <v>145.04</v>
      </c>
      <c r="BS6" s="35">
        <f t="shared" si="8"/>
        <v>127.78</v>
      </c>
      <c r="BT6" s="35">
        <f t="shared" si="8"/>
        <v>139.34</v>
      </c>
      <c r="BU6" s="35">
        <f t="shared" si="8"/>
        <v>130.94999999999999</v>
      </c>
      <c r="BV6" s="35">
        <f t="shared" si="8"/>
        <v>96.37</v>
      </c>
      <c r="BW6" s="35">
        <f t="shared" si="8"/>
        <v>99.26</v>
      </c>
      <c r="BX6" s="35">
        <f t="shared" si="8"/>
        <v>99.67</v>
      </c>
      <c r="BY6" s="35">
        <f t="shared" si="8"/>
        <v>99.83</v>
      </c>
      <c r="BZ6" s="35">
        <f t="shared" si="8"/>
        <v>100.91</v>
      </c>
      <c r="CA6" s="34" t="str">
        <f>IF(CA7="","",IF(CA7="-","【-】","【"&amp;SUBSTITUTE(TEXT(CA7,"#,##0.00"),"-","△")&amp;"】"))</f>
        <v>【100.34】</v>
      </c>
      <c r="CB6" s="35">
        <f>IF(CB7="",NA(),CB7)</f>
        <v>107.85</v>
      </c>
      <c r="CC6" s="35">
        <f t="shared" ref="CC6:CK6" si="9">IF(CC7="",NA(),CC7)</f>
        <v>108.23</v>
      </c>
      <c r="CD6" s="35">
        <f t="shared" si="9"/>
        <v>123.21</v>
      </c>
      <c r="CE6" s="35">
        <f t="shared" si="9"/>
        <v>113.61</v>
      </c>
      <c r="CF6" s="35">
        <f t="shared" si="9"/>
        <v>121.04</v>
      </c>
      <c r="CG6" s="35">
        <f t="shared" si="9"/>
        <v>162.65</v>
      </c>
      <c r="CH6" s="35">
        <f t="shared" si="9"/>
        <v>159.53</v>
      </c>
      <c r="CI6" s="35">
        <f t="shared" si="9"/>
        <v>159.6</v>
      </c>
      <c r="CJ6" s="35">
        <f t="shared" si="9"/>
        <v>158.94</v>
      </c>
      <c r="CK6" s="35">
        <f t="shared" si="9"/>
        <v>158.04</v>
      </c>
      <c r="CL6" s="34" t="str">
        <f>IF(CL7="","",IF(CL7="-","【-】","【"&amp;SUBSTITUTE(TEXT(CL7,"#,##0.00"),"-","△")&amp;"】"))</f>
        <v>【136.15】</v>
      </c>
      <c r="CM6" s="35">
        <f>IF(CM7="",NA(),CM7)</f>
        <v>61.46</v>
      </c>
      <c r="CN6" s="35">
        <f t="shared" ref="CN6:CV6" si="10">IF(CN7="",NA(),CN7)</f>
        <v>58.89</v>
      </c>
      <c r="CO6" s="35">
        <f t="shared" si="10"/>
        <v>63.89</v>
      </c>
      <c r="CP6" s="35">
        <f t="shared" si="10"/>
        <v>52.14</v>
      </c>
      <c r="CQ6" s="35">
        <f t="shared" si="10"/>
        <v>55.37</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96.69</v>
      </c>
      <c r="CY6" s="35">
        <f t="shared" ref="CY6:DG6" si="11">IF(CY7="",NA(),CY7)</f>
        <v>96.97</v>
      </c>
      <c r="CZ6" s="35">
        <f t="shared" si="11"/>
        <v>97.14</v>
      </c>
      <c r="DA6" s="35">
        <f t="shared" si="11"/>
        <v>97.32</v>
      </c>
      <c r="DB6" s="35">
        <f t="shared" si="11"/>
        <v>97.38</v>
      </c>
      <c r="DC6" s="35">
        <f t="shared" si="11"/>
        <v>93.38</v>
      </c>
      <c r="DD6" s="35">
        <f t="shared" si="11"/>
        <v>93.5</v>
      </c>
      <c r="DE6" s="35">
        <f t="shared" si="11"/>
        <v>93.86</v>
      </c>
      <c r="DF6" s="35">
        <f t="shared" si="11"/>
        <v>93.96</v>
      </c>
      <c r="DG6" s="35">
        <f t="shared" si="11"/>
        <v>94.06</v>
      </c>
      <c r="DH6" s="34" t="str">
        <f>IF(DH7="","",IF(DH7="-","【-】","【"&amp;SUBSTITUTE(TEXT(DH7,"#,##0.00"),"-","△")&amp;"】"))</f>
        <v>【95.35】</v>
      </c>
      <c r="DI6" s="35">
        <f>IF(DI7="",NA(),DI7)</f>
        <v>50.12</v>
      </c>
      <c r="DJ6" s="35">
        <f t="shared" ref="DJ6:DR6" si="12">IF(DJ7="",NA(),DJ7)</f>
        <v>51.52</v>
      </c>
      <c r="DK6" s="35">
        <f t="shared" si="12"/>
        <v>52.59</v>
      </c>
      <c r="DL6" s="35">
        <f t="shared" si="12"/>
        <v>54.14</v>
      </c>
      <c r="DM6" s="35">
        <f t="shared" si="12"/>
        <v>55.66</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2.84</v>
      </c>
      <c r="DU6" s="35">
        <f t="shared" ref="DU6:EC6" si="13">IF(DU7="",NA(),DU7)</f>
        <v>2.89</v>
      </c>
      <c r="DV6" s="35">
        <f t="shared" si="13"/>
        <v>3.23</v>
      </c>
      <c r="DW6" s="35">
        <f t="shared" si="13"/>
        <v>3.33</v>
      </c>
      <c r="DX6" s="35">
        <f t="shared" si="13"/>
        <v>3.4</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0.26</v>
      </c>
      <c r="EF6" s="35">
        <f t="shared" ref="EF6:EN6" si="14">IF(EF7="",NA(),EF7)</f>
        <v>0.27</v>
      </c>
      <c r="EG6" s="35">
        <f t="shared" si="14"/>
        <v>0.15</v>
      </c>
      <c r="EH6" s="35">
        <f t="shared" si="14"/>
        <v>0.1</v>
      </c>
      <c r="EI6" s="34">
        <f t="shared" si="14"/>
        <v>0</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12033</v>
      </c>
      <c r="D7" s="37">
        <v>46</v>
      </c>
      <c r="E7" s="37">
        <v>17</v>
      </c>
      <c r="F7" s="37">
        <v>1</v>
      </c>
      <c r="G7" s="37">
        <v>0</v>
      </c>
      <c r="H7" s="37" t="s">
        <v>95</v>
      </c>
      <c r="I7" s="37" t="s">
        <v>96</v>
      </c>
      <c r="J7" s="37" t="s">
        <v>97</v>
      </c>
      <c r="K7" s="37" t="s">
        <v>98</v>
      </c>
      <c r="L7" s="37" t="s">
        <v>99</v>
      </c>
      <c r="M7" s="37" t="s">
        <v>100</v>
      </c>
      <c r="N7" s="38" t="s">
        <v>101</v>
      </c>
      <c r="O7" s="38">
        <v>71.31</v>
      </c>
      <c r="P7" s="38">
        <v>99.07</v>
      </c>
      <c r="Q7" s="38">
        <v>65.709999999999994</v>
      </c>
      <c r="R7" s="38">
        <v>2750</v>
      </c>
      <c r="S7" s="38">
        <v>114425</v>
      </c>
      <c r="T7" s="38">
        <v>243.83</v>
      </c>
      <c r="U7" s="38">
        <v>469.28</v>
      </c>
      <c r="V7" s="38">
        <v>112666</v>
      </c>
      <c r="W7" s="38">
        <v>27.52</v>
      </c>
      <c r="X7" s="38">
        <v>4093.97</v>
      </c>
      <c r="Y7" s="38">
        <v>115.89</v>
      </c>
      <c r="Z7" s="38">
        <v>118.97</v>
      </c>
      <c r="AA7" s="38">
        <v>114.89</v>
      </c>
      <c r="AB7" s="38">
        <v>116.18</v>
      </c>
      <c r="AC7" s="38">
        <v>113.37</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18.190000000000001</v>
      </c>
      <c r="AV7" s="38">
        <v>20.87</v>
      </c>
      <c r="AW7" s="38">
        <v>19.64</v>
      </c>
      <c r="AX7" s="38">
        <v>24.23</v>
      </c>
      <c r="AY7" s="38">
        <v>26.64</v>
      </c>
      <c r="AZ7" s="38">
        <v>47.32</v>
      </c>
      <c r="BA7" s="38">
        <v>49.96</v>
      </c>
      <c r="BB7" s="38">
        <v>58.04</v>
      </c>
      <c r="BC7" s="38">
        <v>62.12</v>
      </c>
      <c r="BD7" s="38">
        <v>61.57</v>
      </c>
      <c r="BE7" s="38">
        <v>69.540000000000006</v>
      </c>
      <c r="BF7" s="38">
        <v>838.91</v>
      </c>
      <c r="BG7" s="38">
        <v>759.04</v>
      </c>
      <c r="BH7" s="38">
        <v>676.14</v>
      </c>
      <c r="BI7" s="38">
        <v>614.45000000000005</v>
      </c>
      <c r="BJ7" s="38">
        <v>551.11</v>
      </c>
      <c r="BK7" s="38">
        <v>1017.47</v>
      </c>
      <c r="BL7" s="38">
        <v>970.35</v>
      </c>
      <c r="BM7" s="38">
        <v>917.29</v>
      </c>
      <c r="BN7" s="38">
        <v>875.53</v>
      </c>
      <c r="BO7" s="38">
        <v>867.39</v>
      </c>
      <c r="BP7" s="38">
        <v>682.51</v>
      </c>
      <c r="BQ7" s="38">
        <v>144.65</v>
      </c>
      <c r="BR7" s="38">
        <v>145.04</v>
      </c>
      <c r="BS7" s="38">
        <v>127.78</v>
      </c>
      <c r="BT7" s="38">
        <v>139.34</v>
      </c>
      <c r="BU7" s="38">
        <v>130.94999999999999</v>
      </c>
      <c r="BV7" s="38">
        <v>96.37</v>
      </c>
      <c r="BW7" s="38">
        <v>99.26</v>
      </c>
      <c r="BX7" s="38">
        <v>99.67</v>
      </c>
      <c r="BY7" s="38">
        <v>99.83</v>
      </c>
      <c r="BZ7" s="38">
        <v>100.91</v>
      </c>
      <c r="CA7" s="38">
        <v>100.34</v>
      </c>
      <c r="CB7" s="38">
        <v>107.85</v>
      </c>
      <c r="CC7" s="38">
        <v>108.23</v>
      </c>
      <c r="CD7" s="38">
        <v>123.21</v>
      </c>
      <c r="CE7" s="38">
        <v>113.61</v>
      </c>
      <c r="CF7" s="38">
        <v>121.04</v>
      </c>
      <c r="CG7" s="38">
        <v>162.65</v>
      </c>
      <c r="CH7" s="38">
        <v>159.53</v>
      </c>
      <c r="CI7" s="38">
        <v>159.6</v>
      </c>
      <c r="CJ7" s="38">
        <v>158.94</v>
      </c>
      <c r="CK7" s="38">
        <v>158.04</v>
      </c>
      <c r="CL7" s="38">
        <v>136.15</v>
      </c>
      <c r="CM7" s="38">
        <v>61.46</v>
      </c>
      <c r="CN7" s="38">
        <v>58.89</v>
      </c>
      <c r="CO7" s="38">
        <v>63.89</v>
      </c>
      <c r="CP7" s="38">
        <v>52.14</v>
      </c>
      <c r="CQ7" s="38">
        <v>55.37</v>
      </c>
      <c r="CR7" s="38">
        <v>66.63</v>
      </c>
      <c r="CS7" s="38">
        <v>67.040000000000006</v>
      </c>
      <c r="CT7" s="38">
        <v>66.34</v>
      </c>
      <c r="CU7" s="38">
        <v>67.069999999999993</v>
      </c>
      <c r="CV7" s="38">
        <v>66.78</v>
      </c>
      <c r="CW7" s="38">
        <v>59.64</v>
      </c>
      <c r="CX7" s="38">
        <v>96.69</v>
      </c>
      <c r="CY7" s="38">
        <v>96.97</v>
      </c>
      <c r="CZ7" s="38">
        <v>97.14</v>
      </c>
      <c r="DA7" s="38">
        <v>97.32</v>
      </c>
      <c r="DB7" s="38">
        <v>97.38</v>
      </c>
      <c r="DC7" s="38">
        <v>93.38</v>
      </c>
      <c r="DD7" s="38">
        <v>93.5</v>
      </c>
      <c r="DE7" s="38">
        <v>93.86</v>
      </c>
      <c r="DF7" s="38">
        <v>93.96</v>
      </c>
      <c r="DG7" s="38">
        <v>94.06</v>
      </c>
      <c r="DH7" s="38">
        <v>95.35</v>
      </c>
      <c r="DI7" s="38">
        <v>50.12</v>
      </c>
      <c r="DJ7" s="38">
        <v>51.52</v>
      </c>
      <c r="DK7" s="38">
        <v>52.59</v>
      </c>
      <c r="DL7" s="38">
        <v>54.14</v>
      </c>
      <c r="DM7" s="38">
        <v>55.66</v>
      </c>
      <c r="DN7" s="38">
        <v>27.96</v>
      </c>
      <c r="DO7" s="38">
        <v>28.81</v>
      </c>
      <c r="DP7" s="38">
        <v>31.19</v>
      </c>
      <c r="DQ7" s="38">
        <v>33.090000000000003</v>
      </c>
      <c r="DR7" s="38">
        <v>34.33</v>
      </c>
      <c r="DS7" s="38">
        <v>38.57</v>
      </c>
      <c r="DT7" s="38">
        <v>2.84</v>
      </c>
      <c r="DU7" s="38">
        <v>2.89</v>
      </c>
      <c r="DV7" s="38">
        <v>3.23</v>
      </c>
      <c r="DW7" s="38">
        <v>3.33</v>
      </c>
      <c r="DX7" s="38">
        <v>3.4</v>
      </c>
      <c r="DY7" s="38">
        <v>3.4</v>
      </c>
      <c r="DZ7" s="38">
        <v>3.84</v>
      </c>
      <c r="EA7" s="38">
        <v>4.3099999999999996</v>
      </c>
      <c r="EB7" s="38">
        <v>5.04</v>
      </c>
      <c r="EC7" s="38">
        <v>5.1100000000000003</v>
      </c>
      <c r="ED7" s="38">
        <v>5.9</v>
      </c>
      <c r="EE7" s="38">
        <v>0.26</v>
      </c>
      <c r="EF7" s="38">
        <v>0.27</v>
      </c>
      <c r="EG7" s="38">
        <v>0.15</v>
      </c>
      <c r="EH7" s="38">
        <v>0.1</v>
      </c>
      <c r="EI7" s="38">
        <v>0</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三条慎</cp:lastModifiedBy>
  <cp:lastPrinted>2021-01-25T03:10:18Z</cp:lastPrinted>
  <dcterms:created xsi:type="dcterms:W3CDTF">2020-12-04T02:23:41Z</dcterms:created>
  <dcterms:modified xsi:type="dcterms:W3CDTF">2021-01-25T04:02:12Z</dcterms:modified>
  <cp:category/>
</cp:coreProperties>
</file>