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5.251\総務課\201505202300\総務課\経理係\上水道事業会計\経営比較分析表\R030115(金)【1月22日〆】公営企業に係る経営比較分析表（令和元年度決算）の分析等について\回答\"/>
    </mc:Choice>
  </mc:AlternateContent>
  <workbookProtection workbookAlgorithmName="SHA-512" workbookHashValue="ptbbki8/hWPLKIvRsqIxiqmdarLwlpAnShd0+ySGmsdh0ZRKEDPe+xQrWfmAySUWdyDdwYF8vIYpiL0HFjZxwA==" workbookSaltValue="rhHgo5WFj0oEuInB1fM8n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<sst xmlns="http://schemas.openxmlformats.org/spreadsheetml/2006/main" count="228" uniqueCount="115">
  <si>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</si>
  <si>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</si>
  <si>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</si>
  <si>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</si>
  <si>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</si>
  <si>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</si>
  <si>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</si>
  <si>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</si>
  <si>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</si>
  <si>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</si>
  <si>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</si>
  <si>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</si>
  <si>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</si>
  <si>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</si>
  <si>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</si>
  <si>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</si>
  <si>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</si>
  <si>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</si>
  <si>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</si>
  <si>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</si>
  <si>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</si>
  <si>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</si>
  <si>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</si>
  <si>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</si>
  <si>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</si>
  <si>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</si>
  <si>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</si>
  <si>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</si>
  <si>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</si>
  <si>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</si>
  <si>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</si>
  <si>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</si>
  <si>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</si>
  <si>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</si>
  <si>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</si>
  <si>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</si>
  <si>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</si>
  <si>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</si>
  <si>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</si>
  <si>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</si>
  <si>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</si>
  <si>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</si>
  <si>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</si>
  <si>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</si>
  <si>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</si>
  <si>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</si>
  <si>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</si>
  <si>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</si>
  <si>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</si>
  <si>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</si>
  <si>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</si>
  <si>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</si>
  <si>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</si>
  <si>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</si>
  <si>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</si>
  <si>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</si>
  <si>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</si>
  <si>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</si>
  <si>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</si>
  <si>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</si>
  <si>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</si>
  <si>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</si>
  <si>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</si>
  <si>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</si>
  <si>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</si>
  <si>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</si>
  <si>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</si>
  <si>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</si>
  <si>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</si>
  <si>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</si>
  <si>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</si>
  <si>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</si>
  <si>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</si>
  <si>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</si>
  <si>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</si>
  <si>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</si>
  <si>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</si>
  <si>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</si>
  <si>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</si>
  <si>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</si>
  <si>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</si>
  <si>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</si>
  <si>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</si>
  <si>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</si>
  <si>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</si>
  <si>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</si>
  <si>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</si>
  <si>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</si>
  <si>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</si>
  <si>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</si>
  <si>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</si>
  <si>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</si>
  <si>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</si>
  <si>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</si>
  <si>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</si>
  <si>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</si>
  <si>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</si>
  <si>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</si>
  <si>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</si>
  <si>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</si>
  <si>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</si>
  <si>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</si>
  <si>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</si>
  <si>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</si>
  <si>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</si>
  <si>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</si>
  <si>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</si>
  <si>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</si>
  <si>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</si>
  <si>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</si>
  <si>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</si>
  <si>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</si>
  <si>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①有形固定資産減価償却率・②管路経年化率・③管路更新率
　有形固定資産減価償却率と管路経年化率は上昇傾向にあり、今後も老朽化が進み、耐用年数を経過する管路の増加が見込まれています。
　また、管路更新率は年度ごとの更新延長に増減があるため昨年度と比較して低い数値となっています。今後は老朽化資産を多く抱えることで、突発的な故障のリスクなども予見されることから、施設の長寿命化や更新費用の平準化を考慮した投資計画に基づき、適切な更新に努めます。</t>
    <rPh sb="56" eb="58">
      <t>コンゴ</t>
    </rPh>
    <rPh sb="108" eb="110">
      <t>エンチョウ</t>
    </rPh>
    <rPh sb="118" eb="121">
      <t>サクネンド</t>
    </rPh>
    <rPh sb="122" eb="124">
      <t>ヒカク</t>
    </rPh>
    <rPh sb="138" eb="140">
      <t>コンゴ</t>
    </rPh>
    <rPh sb="141" eb="144">
      <t>ロウキュウカ</t>
    </rPh>
    <rPh sb="144" eb="146">
      <t>シサン</t>
    </rPh>
    <rPh sb="147" eb="148">
      <t>オオ</t>
    </rPh>
    <rPh sb="149" eb="150">
      <t>カカ</t>
    </rPh>
    <rPh sb="156" eb="159">
      <t>トッパツテキ</t>
    </rPh>
    <rPh sb="160" eb="162">
      <t>コショウ</t>
    </rPh>
    <rPh sb="169" eb="171">
      <t>ヨケン</t>
    </rPh>
    <phoneticPr fontId="4"/>
  </si>
  <si>
    <t>①経常収支比率・②累積欠損金比率
　経常収支比率は１００％を上回り、累積欠損金についても解消された状態が続いており、当該指標においては健全な状況が維持されているといえますが、主たる収入である給水収益の減少により、経常収支比率が年々押し下げられています。今後も人口減少に伴う給水収益の減少が予想されていることから、収益の減少に見合った適切な支出を行うなど、健全な経営の安定化が図られるよう努めます。
③流動比率・④企業債残高対給水収益比率
　流動比率は１００％を上回っていますが、類似団体との比較では悪い数値が続いており、これは当市の地形的な特徴（東西に長く、山坂が多い）により、給水人口の割に浄水場やポンプ所の数が多く、多額の建設費用を要することから、その財源として借り入れた企業債の残高の割合が給水収益に対して高くなっているためです。今後は、老朽化に伴う施設の更新が増えるので、収益とのバランスを考慮しながら適切な規模の投資に努めます。
⑤料金回収率・⑥給水原価
　料金回収率は１００％を超えており、給水に係る費用が水道料金により賄われているものの、類似団体との比較では低い数値となりました。この要因は、給水収益の減少に伴う供給単価の低下と給水原価の上昇の両側面の影響によるものです。
　給水原価については、前述のとおり施設の整備に建設費を要したことから減価償却費及び企業債利息が多額となり、類似団体と比較し高くなっています。今後も、施設等の老朽化に伴う維持管理費用の増加や人口減少に伴う有収水量の減少が見込まれることから、更新計画と維持管理計画の整合性を図り、ライフサイクルコストの縮減により、給水原価の低下に努めます。
⑦施設利用率
　施設利用率は、類似団体との比較で同水準となっていますが、年々減少傾向にあり、今後も節水意識の向上や人口減少等により水需要の減少が見込まれることから、引き続き施設の統合・廃止及び施設規模の見直しについて効率化の検討を行います。
⑧有収率
　有収率は類似団体と比べて低い数値となっていますが、配水管等の漏水の調査を計画的に実施しています。有収率の向上は給水原価の低下にもつながることから、今後も対策を検討し、引き続き改善に努めます。</t>
    <rPh sb="87" eb="88">
      <t>シュ</t>
    </rPh>
    <rPh sb="90" eb="92">
      <t>シュウニュウ</t>
    </rPh>
    <rPh sb="95" eb="97">
      <t>キュウスイ</t>
    </rPh>
    <rPh sb="97" eb="99">
      <t>シュウエキ</t>
    </rPh>
    <rPh sb="100" eb="102">
      <t>ゲンショウ</t>
    </rPh>
    <rPh sb="106" eb="108">
      <t>ケイジョウ</t>
    </rPh>
    <rPh sb="108" eb="110">
      <t>シュウシ</t>
    </rPh>
    <rPh sb="110" eb="112">
      <t>ヒリツ</t>
    </rPh>
    <rPh sb="113" eb="115">
      <t>ネンネン</t>
    </rPh>
    <rPh sb="126" eb="128">
      <t>コンゴ</t>
    </rPh>
    <rPh sb="129" eb="131">
      <t>ジンコウ</t>
    </rPh>
    <rPh sb="131" eb="133">
      <t>ゲンショウ</t>
    </rPh>
    <rPh sb="134" eb="135">
      <t>トモナ</t>
    </rPh>
    <rPh sb="136" eb="138">
      <t>キュウスイ</t>
    </rPh>
    <rPh sb="138" eb="140">
      <t>シュウエキ</t>
    </rPh>
    <rPh sb="141" eb="143">
      <t>ゲンショウ</t>
    </rPh>
    <rPh sb="144" eb="146">
      <t>ヨソウ</t>
    </rPh>
    <rPh sb="156" eb="158">
      <t>シュウエキ</t>
    </rPh>
    <rPh sb="159" eb="161">
      <t>ゲンショウ</t>
    </rPh>
    <rPh sb="162" eb="164">
      <t>ミア</t>
    </rPh>
    <rPh sb="166" eb="168">
      <t>テキセツ</t>
    </rPh>
    <rPh sb="169" eb="171">
      <t>シシュツ</t>
    </rPh>
    <rPh sb="172" eb="173">
      <t>オコナ</t>
    </rPh>
    <rPh sb="177" eb="179">
      <t>ケンゼン</t>
    </rPh>
    <rPh sb="180" eb="182">
      <t>ケイエイ</t>
    </rPh>
    <rPh sb="187" eb="188">
      <t>ハカ</t>
    </rPh>
    <rPh sb="193" eb="194">
      <t>ツト</t>
    </rPh>
    <rPh sb="230" eb="232">
      <t>ウワマワ</t>
    </rPh>
    <rPh sb="476" eb="478">
      <t>ルイジ</t>
    </rPh>
    <rPh sb="478" eb="480">
      <t>ダンタイ</t>
    </rPh>
    <rPh sb="482" eb="484">
      <t>ヒカク</t>
    </rPh>
    <rPh sb="486" eb="487">
      <t>ヒク</t>
    </rPh>
    <rPh sb="488" eb="490">
      <t>スウチ</t>
    </rPh>
    <rPh sb="499" eb="501">
      <t>ヨウイン</t>
    </rPh>
    <rPh sb="503" eb="507">
      <t>キュウスイシュウエキ</t>
    </rPh>
    <rPh sb="508" eb="510">
      <t>ゲンショウ</t>
    </rPh>
    <rPh sb="511" eb="512">
      <t>トモナ</t>
    </rPh>
    <rPh sb="513" eb="515">
      <t>キョウキュウ</t>
    </rPh>
    <rPh sb="515" eb="517">
      <t>タンカ</t>
    </rPh>
    <rPh sb="518" eb="520">
      <t>テイカ</t>
    </rPh>
    <rPh sb="521" eb="523">
      <t>キュウスイ</t>
    </rPh>
    <rPh sb="523" eb="525">
      <t>ゲンカ</t>
    </rPh>
    <rPh sb="526" eb="528">
      <t>ジョウショウ</t>
    </rPh>
    <phoneticPr fontId="4"/>
  </si>
  <si>
    <t>小樽市の水道事業は、経常収支比率が100％を超え、累積欠損金比率も0％と健全な経営状況が維持されています。しかし、人口減少に伴う収入の減少、施設の老朽化による維持管理費用の増加など多くの課題を抱え、今後厳しい経営状況が予想されます。そのような状況下で安定した経営を目指すためにも、令和元年度に策定した経営戦略により、水道施設の計画的な更新や耐震化を図ることで、中長期的な視点に立った事業経営に努めるだけでなく、社会情勢の変化などに柔軟に対応できるよう、実態に即した取組を進めていきます。</t>
    <rPh sb="140" eb="142">
      <t>レイワ</t>
    </rPh>
    <rPh sb="142" eb="143">
      <t>ガン</t>
    </rPh>
    <rPh sb="205" eb="207">
      <t>シャカイ</t>
    </rPh>
    <rPh sb="207" eb="209">
      <t>ジョウセイ</t>
    </rPh>
    <rPh sb="210" eb="212">
      <t>ヘンカ</t>
    </rPh>
    <rPh sb="215" eb="217">
      <t>ジュウナン</t>
    </rPh>
    <rPh sb="218" eb="220">
      <t>タイオウ</t>
    </rPh>
    <rPh sb="226" eb="228">
      <t>ジッタイ</t>
    </rPh>
    <rPh sb="229" eb="230">
      <t>ソク</t>
    </rPh>
    <rPh sb="232" eb="234">
      <t>トリクミ</t>
    </rPh>
    <rPh sb="235" eb="23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</si>
</sst>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0.39</c:v>
                </c:pt>
                <c:pt idx="1">
                  <c:v>0.75</c:v>
                </c:pt>
                <c:pt idx="2">
                  <c:v>0.45</c:v>
                </c:pt>
                <c:pt idx="3">
                  <c:v>0.46</c:v>
                </c:pt>
                <c:pt idx="4">
                  <c:v>0.19</c:v>
                </c:pt>
              </c:numCache>
            </c:numRef>
          </c:val>
          <c:extLst>
            <c:ext xmlns:c16="http://schemas.microsoft.com/office/drawing/2014/chart" uri="{C3380CC4-5D6E-409C-BE32-E72D297353CC}">
              <c16:uniqueId val="{00000000-4E11-452E-BD5B-192561E20D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4E11-452E-BD5B-192561E20D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66.16</c:v>
                </c:pt>
                <c:pt idx="1">
                  <c:v>65.61</c:v>
                </c:pt>
                <c:pt idx="2">
                  <c:v>65.239999999999995</c:v>
                </c:pt>
                <c:pt idx="3">
                  <c:v>63.99</c:v>
                </c:pt>
                <c:pt idx="4">
                  <c:v>62.1</c:v>
                </c:pt>
              </c:numCache>
            </c:numRef>
          </c:val>
          <c:extLst>
            <c:ext xmlns:c16="http://schemas.microsoft.com/office/drawing/2014/chart" uri="{C3380CC4-5D6E-409C-BE32-E72D297353CC}">
              <c16:uniqueId val="{00000000-CFF0-4107-8F7A-4B27EC81A1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CFF0-4107-8F7A-4B27EC81A1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77.83</c:v>
                </c:pt>
                <c:pt idx="1">
                  <c:v>77.88</c:v>
                </c:pt>
                <c:pt idx="2">
                  <c:v>77.87</c:v>
                </c:pt>
                <c:pt idx="3">
                  <c:v>77.760000000000005</c:v>
                </c:pt>
                <c:pt idx="4">
                  <c:v>78.84</c:v>
                </c:pt>
              </c:numCache>
            </c:numRef>
          </c:val>
          <c:extLst>
            <c:ext xmlns:c16="http://schemas.microsoft.com/office/drawing/2014/chart" uri="{C3380CC4-5D6E-409C-BE32-E72D297353CC}">
              <c16:uniqueId val="{00000000-4EC7-408B-A30C-B03A411A41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4EC7-408B-A30C-B03A411A41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117.34</c:v>
                </c:pt>
                <c:pt idx="1">
                  <c:v>120.59</c:v>
                </c:pt>
                <c:pt idx="2">
                  <c:v>121.52</c:v>
                </c:pt>
                <c:pt idx="3">
                  <c:v>119.2</c:v>
                </c:pt>
                <c:pt idx="4">
                  <c:v>118.39</c:v>
                </c:pt>
              </c:numCache>
            </c:numRef>
          </c:val>
          <c:extLst>
            <c:ext xmlns:c16="http://schemas.microsoft.com/office/drawing/2014/chart" uri="{C3380CC4-5D6E-409C-BE32-E72D297353CC}">
              <c16:uniqueId val="{00000000-AA7F-4226-A3A5-93946F6B57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AA7F-4226-A3A5-93946F6B57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45.87</c:v>
                </c:pt>
                <c:pt idx="1">
                  <c:v>46.9</c:v>
                </c:pt>
                <c:pt idx="2">
                  <c:v>47.9</c:v>
                </c:pt>
                <c:pt idx="3">
                  <c:v>48.7</c:v>
                </c:pt>
                <c:pt idx="4">
                  <c:v>49.96</c:v>
                </c:pt>
              </c:numCache>
            </c:numRef>
          </c:val>
          <c:extLst>
            <c:ext xmlns:c16="http://schemas.microsoft.com/office/drawing/2014/chart" uri="{C3380CC4-5D6E-409C-BE32-E72D297353CC}">
              <c16:uniqueId val="{00000000-43D2-437A-950F-273BBA415B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43D2-437A-950F-273BBA415B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21.81</c:v>
                </c:pt>
                <c:pt idx="1">
                  <c:v>22.78</c:v>
                </c:pt>
                <c:pt idx="2">
                  <c:v>23.47</c:v>
                </c:pt>
                <c:pt idx="3">
                  <c:v>24.86</c:v>
                </c:pt>
                <c:pt idx="4">
                  <c:v>27.59</c:v>
                </c:pt>
              </c:numCache>
            </c:numRef>
          </c:val>
          <c:extLst>
            <c:ext xmlns:c16="http://schemas.microsoft.com/office/drawing/2014/chart" uri="{C3380CC4-5D6E-409C-BE32-E72D297353CC}">
              <c16:uniqueId val="{00000000-DC87-422C-A3F9-CBFD9C9D3F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DC87-422C-A3F9-CBFD9C9D3F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84-4545-8437-A909A5B5B2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0684-4545-8437-A909A5B5B2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87.54</c:v>
                </c:pt>
                <c:pt idx="1">
                  <c:v>95.59</c:v>
                </c:pt>
                <c:pt idx="2">
                  <c:v>104.98</c:v>
                </c:pt>
                <c:pt idx="3">
                  <c:v>104.61</c:v>
                </c:pt>
                <c:pt idx="4">
                  <c:v>108.54</c:v>
                </c:pt>
              </c:numCache>
            </c:numRef>
          </c:val>
          <c:extLst>
            <c:ext xmlns:c16="http://schemas.microsoft.com/office/drawing/2014/chart" uri="{C3380CC4-5D6E-409C-BE32-E72D297353CC}">
              <c16:uniqueId val="{00000000-CCD7-4BF6-8947-DA4A8B00C5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CCD7-4BF6-8947-DA4A8B00C5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614.21</c:v>
                </c:pt>
                <c:pt idx="1">
                  <c:v>591.91</c:v>
                </c:pt>
                <c:pt idx="2">
                  <c:v>589.29</c:v>
                </c:pt>
                <c:pt idx="3">
                  <c:v>576.38</c:v>
                </c:pt>
                <c:pt idx="4">
                  <c:v>561.05999999999995</c:v>
                </c:pt>
              </c:numCache>
            </c:numRef>
          </c:val>
          <c:extLst>
            <c:ext xmlns:c16="http://schemas.microsoft.com/office/drawing/2014/chart" uri="{C3380CC4-5D6E-409C-BE32-E72D297353CC}">
              <c16:uniqueId val="{00000000-15D4-49A8-9F04-ADC10C1C77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15D4-49A8-9F04-ADC10C1C77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106.49</c:v>
                </c:pt>
                <c:pt idx="1">
                  <c:v>108.58</c:v>
                </c:pt>
                <c:pt idx="2">
                  <c:v>109.62</c:v>
                </c:pt>
                <c:pt idx="3">
                  <c:v>106.09</c:v>
                </c:pt>
                <c:pt idx="4">
                  <c:v>104.54</c:v>
                </c:pt>
              </c:numCache>
            </c:numRef>
          </c:val>
          <c:extLst>
            <c:ext xmlns:c16="http://schemas.microsoft.com/office/drawing/2014/chart" uri="{C3380CC4-5D6E-409C-BE32-E72D297353CC}">
              <c16:uniqueId val="{00000000-3E13-4B53-8F14-376BE1EA6C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3E13-4B53-8F14-376BE1EA6C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182.72</c:v>
                </c:pt>
                <c:pt idx="1">
                  <c:v>179.87</c:v>
                </c:pt>
                <c:pt idx="2">
                  <c:v>178.56</c:v>
                </c:pt>
                <c:pt idx="3">
                  <c:v>185.26</c:v>
                </c:pt>
                <c:pt idx="4">
                  <c:v>187.94</c:v>
                </c:pt>
              </c:numCache>
            </c:numRef>
          </c:val>
          <c:extLst>
            <c:ext xmlns:c16="http://schemas.microsoft.com/office/drawing/2014/chart" uri="{C3380CC4-5D6E-409C-BE32-E72D297353CC}">
              <c16:uniqueId val="{00000000-9177-4B40-9E7D-40007604F0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9177-4B40-9E7D-40007604F0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北海道　小樽市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自治体職員</v>
      </c>
      <c r="AE8" s="86"/>
      <c r="AF8" s="86"/>
      <c r="AG8" s="86"/>
      <c r="AH8" s="86"/>
      <c r="AI8" s="86"/>
      <c r="AJ8" s="86"/>
      <c r="AK8" s="4"/>
      <c r="AL8" s="74">
        <f>データ!$R$6</f>
        <v>114425</v>
      </c>
      <c r="AM8" s="74"/>
      <c r="AN8" s="74"/>
      <c r="AO8" s="74"/>
      <c r="AP8" s="74"/>
      <c r="AQ8" s="74"/>
      <c r="AR8" s="74"/>
      <c r="AS8" s="74"/>
      <c r="AT8" s="70">
        <f>データ!$S$6</f>
        <v>243.83</v>
      </c>
      <c r="AU8" s="71"/>
      <c r="AV8" s="71"/>
      <c r="AW8" s="71"/>
      <c r="AX8" s="71"/>
      <c r="AY8" s="71"/>
      <c r="AZ8" s="71"/>
      <c r="BA8" s="71"/>
      <c r="BB8" s="73">
        <f>データ!$T$6</f>
        <v>469.28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56.47</v>
      </c>
      <c r="J10" s="71"/>
      <c r="K10" s="71"/>
      <c r="L10" s="71"/>
      <c r="M10" s="71"/>
      <c r="N10" s="71"/>
      <c r="O10" s="72"/>
      <c r="P10" s="73">
        <f>データ!$P$6</f>
        <v>99.9</v>
      </c>
      <c r="Q10" s="73"/>
      <c r="R10" s="73"/>
      <c r="S10" s="73"/>
      <c r="T10" s="73"/>
      <c r="U10" s="73"/>
      <c r="V10" s="73"/>
      <c r="W10" s="74">
        <f>データ!$Q$6</f>
        <v>3432</v>
      </c>
      <c r="X10" s="74"/>
      <c r="Y10" s="74"/>
      <c r="Z10" s="74"/>
      <c r="AA10" s="74"/>
      <c r="AB10" s="74"/>
      <c r="AC10" s="74"/>
      <c r="AD10" s="2"/>
      <c r="AE10" s="2"/>
      <c r="AF10" s="2"/>
      <c r="AG10" s="2"/>
      <c r="AH10" s="4"/>
      <c r="AI10" s="4"/>
      <c r="AJ10" s="4"/>
      <c r="AK10" s="4"/>
      <c r="AL10" s="74">
        <f>データ!$U$6</f>
        <v>113616</v>
      </c>
      <c r="AM10" s="74"/>
      <c r="AN10" s="74"/>
      <c r="AO10" s="74"/>
      <c r="AP10" s="74"/>
      <c r="AQ10" s="74"/>
      <c r="AR10" s="74"/>
      <c r="AS10" s="74"/>
      <c r="AT10" s="70">
        <f>データ!$V$6</f>
        <v>46.62</v>
      </c>
      <c r="AU10" s="71"/>
      <c r="AV10" s="71"/>
      <c r="AW10" s="71"/>
      <c r="AX10" s="71"/>
      <c r="AY10" s="71"/>
      <c r="AZ10" s="71"/>
      <c r="BA10" s="71"/>
      <c r="BB10" s="73">
        <f>データ!$W$6</f>
        <v>2437.0700000000002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B4g7AScG3fUmq/pYB7javDFQknjznaQo+LSfZnIW/oAwyxqODsTFQSAUP/u7Uxm+xhWgqZSdgM74ity3sPRhQ==" saltValue="Zc0+cuyFsyDcpGyrSq8FB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12033</v>
      </c>
      <c r="D6" s="34">
        <f t="shared" si="3"/>
        <v>46</v>
      </c>
      <c r="E6" s="34">
        <f t="shared" si="3"/>
        <v>1</v>
      </c>
      <c r="F6" s="34">
        <f t="shared" si="3"/>
        <v>0</v>
      </c>
      <c r="G6" s="34">
        <f t="shared" si="3"/>
        <v>1</v>
      </c>
      <c r="H6" s="34" t="str">
        <f t="shared" si="3"/>
        <v>北海道　小樽市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56.47</v>
      </c>
      <c r="P6" s="35">
        <f t="shared" si="3"/>
        <v>99.9</v>
      </c>
      <c r="Q6" s="35">
        <f t="shared" si="3"/>
        <v>3432</v>
      </c>
      <c r="R6" s="35">
        <f t="shared" si="3"/>
        <v>114425</v>
      </c>
      <c r="S6" s="35">
        <f t="shared" si="3"/>
        <v>243.83</v>
      </c>
      <c r="T6" s="35">
        <f t="shared" si="3"/>
        <v>469.28</v>
      </c>
      <c r="U6" s="35">
        <f t="shared" si="3"/>
        <v>113616</v>
      </c>
      <c r="V6" s="35">
        <f t="shared" si="3"/>
        <v>46.62</v>
      </c>
      <c r="W6" s="35">
        <f t="shared" si="3"/>
        <v>2437.0700000000002</v>
      </c>
      <c r="X6" s="36">
        <f>IF(X7="",NA(),X7)</f>
        <v>117.34</v>
      </c>
      <c r="Y6" s="36">
        <f t="shared" ref="Y6:AG6" si="4">IF(Y7="",NA(),Y7)</f>
        <v>120.59</v>
      </c>
      <c r="Z6" s="36">
        <f t="shared" si="4"/>
        <v>121.52</v>
      </c>
      <c r="AA6" s="36">
        <f t="shared" si="4"/>
        <v>119.2</v>
      </c>
      <c r="AB6" s="36">
        <f t="shared" si="4"/>
        <v>118.39</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87.54</v>
      </c>
      <c r="AU6" s="36">
        <f t="shared" ref="AU6:BC6" si="6">IF(AU7="",NA(),AU7)</f>
        <v>95.59</v>
      </c>
      <c r="AV6" s="36">
        <f t="shared" si="6"/>
        <v>104.98</v>
      </c>
      <c r="AW6" s="36">
        <f t="shared" si="6"/>
        <v>104.61</v>
      </c>
      <c r="AX6" s="36">
        <f t="shared" si="6"/>
        <v>108.54</v>
      </c>
      <c r="AY6" s="36">
        <f t="shared" si="6"/>
        <v>352.05</v>
      </c>
      <c r="AZ6" s="36">
        <f t="shared" si="6"/>
        <v>349.04</v>
      </c>
      <c r="BA6" s="36">
        <f t="shared" si="6"/>
        <v>337.49</v>
      </c>
      <c r="BB6" s="36">
        <f t="shared" si="6"/>
        <v>335.6</v>
      </c>
      <c r="BC6" s="36">
        <f t="shared" si="6"/>
        <v>358.91</v>
      </c>
      <c r="BD6" s="35" t="str">
        <f>IF(BD7="","",IF(BD7="-","【-】","【"&amp;SUBSTITUTE(TEXT(BD7,"#,##0.00"),"-","△")&amp;"】"))</f>
        <v>【264.97】</v>
      </c>
      <c r="BE6" s="36">
        <f>IF(BE7="",NA(),BE7)</f>
        <v>614.21</v>
      </c>
      <c r="BF6" s="36">
        <f t="shared" ref="BF6:BN6" si="7">IF(BF7="",NA(),BF7)</f>
        <v>591.91</v>
      </c>
      <c r="BG6" s="36">
        <f t="shared" si="7"/>
        <v>589.29</v>
      </c>
      <c r="BH6" s="36">
        <f t="shared" si="7"/>
        <v>576.38</v>
      </c>
      <c r="BI6" s="36">
        <f t="shared" si="7"/>
        <v>561.05999999999995</v>
      </c>
      <c r="BJ6" s="36">
        <f t="shared" si="7"/>
        <v>250.76</v>
      </c>
      <c r="BK6" s="36">
        <f t="shared" si="7"/>
        <v>254.54</v>
      </c>
      <c r="BL6" s="36">
        <f t="shared" si="7"/>
        <v>265.92</v>
      </c>
      <c r="BM6" s="36">
        <f t="shared" si="7"/>
        <v>258.26</v>
      </c>
      <c r="BN6" s="36">
        <f t="shared" si="7"/>
        <v>247.27</v>
      </c>
      <c r="BO6" s="35" t="str">
        <f>IF(BO7="","",IF(BO7="-","【-】","【"&amp;SUBSTITUTE(TEXT(BO7,"#,##0.00"),"-","△")&amp;"】"))</f>
        <v>【266.61】</v>
      </c>
      <c r="BP6" s="36">
        <f>IF(BP7="",NA(),BP7)</f>
        <v>106.49</v>
      </c>
      <c r="BQ6" s="36">
        <f t="shared" ref="BQ6:BY6" si="8">IF(BQ7="",NA(),BQ7)</f>
        <v>108.58</v>
      </c>
      <c r="BR6" s="36">
        <f t="shared" si="8"/>
        <v>109.62</v>
      </c>
      <c r="BS6" s="36">
        <f t="shared" si="8"/>
        <v>106.09</v>
      </c>
      <c r="BT6" s="36">
        <f t="shared" si="8"/>
        <v>104.54</v>
      </c>
      <c r="BU6" s="36">
        <f t="shared" si="8"/>
        <v>106.69</v>
      </c>
      <c r="BV6" s="36">
        <f t="shared" si="8"/>
        <v>106.52</v>
      </c>
      <c r="BW6" s="36">
        <f t="shared" si="8"/>
        <v>105.86</v>
      </c>
      <c r="BX6" s="36">
        <f t="shared" si="8"/>
        <v>106.07</v>
      </c>
      <c r="BY6" s="36">
        <f t="shared" si="8"/>
        <v>105.34</v>
      </c>
      <c r="BZ6" s="35" t="str">
        <f>IF(BZ7="","",IF(BZ7="-","【-】","【"&amp;SUBSTITUTE(TEXT(BZ7,"#,##0.00"),"-","△")&amp;"】"))</f>
        <v>【103.24】</v>
      </c>
      <c r="CA6" s="36">
        <f>IF(CA7="",NA(),CA7)</f>
        <v>182.72</v>
      </c>
      <c r="CB6" s="36">
        <f t="shared" ref="CB6:CJ6" si="9">IF(CB7="",NA(),CB7)</f>
        <v>179.87</v>
      </c>
      <c r="CC6" s="36">
        <f t="shared" si="9"/>
        <v>178.56</v>
      </c>
      <c r="CD6" s="36">
        <f t="shared" si="9"/>
        <v>185.26</v>
      </c>
      <c r="CE6" s="36">
        <f t="shared" si="9"/>
        <v>187.94</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66.16</v>
      </c>
      <c r="CM6" s="36">
        <f t="shared" ref="CM6:CU6" si="10">IF(CM7="",NA(),CM7)</f>
        <v>65.61</v>
      </c>
      <c r="CN6" s="36">
        <f t="shared" si="10"/>
        <v>65.239999999999995</v>
      </c>
      <c r="CO6" s="36">
        <f t="shared" si="10"/>
        <v>63.99</v>
      </c>
      <c r="CP6" s="36">
        <f t="shared" si="10"/>
        <v>62.1</v>
      </c>
      <c r="CQ6" s="36">
        <f t="shared" si="10"/>
        <v>62.26</v>
      </c>
      <c r="CR6" s="36">
        <f t="shared" si="10"/>
        <v>62.1</v>
      </c>
      <c r="CS6" s="36">
        <f t="shared" si="10"/>
        <v>62.38</v>
      </c>
      <c r="CT6" s="36">
        <f t="shared" si="10"/>
        <v>62.83</v>
      </c>
      <c r="CU6" s="36">
        <f t="shared" si="10"/>
        <v>62.05</v>
      </c>
      <c r="CV6" s="35" t="str">
        <f>IF(CV7="","",IF(CV7="-","【-】","【"&amp;SUBSTITUTE(TEXT(CV7,"#,##0.00"),"-","△")&amp;"】"))</f>
        <v>【60.00】</v>
      </c>
      <c r="CW6" s="36">
        <f>IF(CW7="",NA(),CW7)</f>
        <v>77.83</v>
      </c>
      <c r="CX6" s="36">
        <f t="shared" ref="CX6:DF6" si="11">IF(CX7="",NA(),CX7)</f>
        <v>77.88</v>
      </c>
      <c r="CY6" s="36">
        <f t="shared" si="11"/>
        <v>77.87</v>
      </c>
      <c r="CZ6" s="36">
        <f t="shared" si="11"/>
        <v>77.760000000000005</v>
      </c>
      <c r="DA6" s="36">
        <f t="shared" si="11"/>
        <v>78.84</v>
      </c>
      <c r="DB6" s="36">
        <f t="shared" si="11"/>
        <v>89.5</v>
      </c>
      <c r="DC6" s="36">
        <f t="shared" si="11"/>
        <v>89.52</v>
      </c>
      <c r="DD6" s="36">
        <f t="shared" si="11"/>
        <v>89.17</v>
      </c>
      <c r="DE6" s="36">
        <f t="shared" si="11"/>
        <v>88.86</v>
      </c>
      <c r="DF6" s="36">
        <f t="shared" si="11"/>
        <v>89.11</v>
      </c>
      <c r="DG6" s="35" t="str">
        <f>IF(DG7="","",IF(DG7="-","【-】","【"&amp;SUBSTITUTE(TEXT(DG7,"#,##0.00"),"-","△")&amp;"】"))</f>
        <v>【89.80】</v>
      </c>
      <c r="DH6" s="36">
        <f>IF(DH7="",NA(),DH7)</f>
        <v>45.87</v>
      </c>
      <c r="DI6" s="36">
        <f t="shared" ref="DI6:DQ6" si="12">IF(DI7="",NA(),DI7)</f>
        <v>46.9</v>
      </c>
      <c r="DJ6" s="36">
        <f t="shared" si="12"/>
        <v>47.9</v>
      </c>
      <c r="DK6" s="36">
        <f t="shared" si="12"/>
        <v>48.7</v>
      </c>
      <c r="DL6" s="36">
        <f t="shared" si="12"/>
        <v>49.96</v>
      </c>
      <c r="DM6" s="36">
        <f t="shared" si="12"/>
        <v>45.89</v>
      </c>
      <c r="DN6" s="36">
        <f t="shared" si="12"/>
        <v>46.58</v>
      </c>
      <c r="DO6" s="36">
        <f t="shared" si="12"/>
        <v>46.99</v>
      </c>
      <c r="DP6" s="36">
        <f t="shared" si="12"/>
        <v>47.89</v>
      </c>
      <c r="DQ6" s="36">
        <f t="shared" si="12"/>
        <v>48.69</v>
      </c>
      <c r="DR6" s="35" t="str">
        <f>IF(DR7="","",IF(DR7="-","【-】","【"&amp;SUBSTITUTE(TEXT(DR7,"#,##0.00"),"-","△")&amp;"】"))</f>
        <v>【49.59】</v>
      </c>
      <c r="DS6" s="36">
        <f>IF(DS7="",NA(),DS7)</f>
        <v>21.81</v>
      </c>
      <c r="DT6" s="36">
        <f t="shared" ref="DT6:EB6" si="13">IF(DT7="",NA(),DT7)</f>
        <v>22.78</v>
      </c>
      <c r="DU6" s="36">
        <f t="shared" si="13"/>
        <v>23.47</v>
      </c>
      <c r="DV6" s="36">
        <f t="shared" si="13"/>
        <v>24.86</v>
      </c>
      <c r="DW6" s="36">
        <f t="shared" si="13"/>
        <v>27.59</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0.39</v>
      </c>
      <c r="EE6" s="36">
        <f t="shared" ref="EE6:EM6" si="14">IF(EE7="",NA(),EE7)</f>
        <v>0.75</v>
      </c>
      <c r="EF6" s="36">
        <f t="shared" si="14"/>
        <v>0.45</v>
      </c>
      <c r="EG6" s="36">
        <f t="shared" si="14"/>
        <v>0.46</v>
      </c>
      <c r="EH6" s="36">
        <f t="shared" si="14"/>
        <v>0.19</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12033</v>
      </c>
      <c r="D7" s="38">
        <v>46</v>
      </c>
      <c r="E7" s="38">
        <v>1</v>
      </c>
      <c r="F7" s="38">
        <v>0</v>
      </c>
      <c r="G7" s="38">
        <v>1</v>
      </c>
      <c r="H7" s="38" t="s">
        <v>93</v>
      </c>
      <c r="I7" s="38" t="s">
        <v>94</v>
      </c>
      <c r="J7" s="38" t="s">
        <v>95</v>
      </c>
      <c r="K7" s="38" t="s">
        <v>96</v>
      </c>
      <c r="L7" s="38" t="s">
        <v>97</v>
      </c>
      <c r="M7" s="38" t="s">
        <v>98</v>
      </c>
      <c r="N7" s="39" t="s">
        <v>99</v>
      </c>
      <c r="O7" s="39">
        <v>56.47</v>
      </c>
      <c r="P7" s="39">
        <v>99.9</v>
      </c>
      <c r="Q7" s="39">
        <v>3432</v>
      </c>
      <c r="R7" s="39">
        <v>114425</v>
      </c>
      <c r="S7" s="39">
        <v>243.83</v>
      </c>
      <c r="T7" s="39">
        <v>469.28</v>
      </c>
      <c r="U7" s="39">
        <v>113616</v>
      </c>
      <c r="V7" s="39">
        <v>46.62</v>
      </c>
      <c r="W7" s="39">
        <v>2437.0700000000002</v>
      </c>
      <c r="X7" s="39">
        <v>117.34</v>
      </c>
      <c r="Y7" s="39">
        <v>120.59</v>
      </c>
      <c r="Z7" s="39">
        <v>121.52</v>
      </c>
      <c r="AA7" s="39">
        <v>119.2</v>
      </c>
      <c r="AB7" s="39">
        <v>118.39</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87.54</v>
      </c>
      <c r="AU7" s="39">
        <v>95.59</v>
      </c>
      <c r="AV7" s="39">
        <v>104.98</v>
      </c>
      <c r="AW7" s="39">
        <v>104.61</v>
      </c>
      <c r="AX7" s="39">
        <v>108.54</v>
      </c>
      <c r="AY7" s="39">
        <v>352.05</v>
      </c>
      <c r="AZ7" s="39">
        <v>349.04</v>
      </c>
      <c r="BA7" s="39">
        <v>337.49</v>
      </c>
      <c r="BB7" s="39">
        <v>335.6</v>
      </c>
      <c r="BC7" s="39">
        <v>358.91</v>
      </c>
      <c r="BD7" s="39">
        <v>264.97000000000003</v>
      </c>
      <c r="BE7" s="39">
        <v>614.21</v>
      </c>
      <c r="BF7" s="39">
        <v>591.91</v>
      </c>
      <c r="BG7" s="39">
        <v>589.29</v>
      </c>
      <c r="BH7" s="39">
        <v>576.38</v>
      </c>
      <c r="BI7" s="39">
        <v>561.05999999999995</v>
      </c>
      <c r="BJ7" s="39">
        <v>250.76</v>
      </c>
      <c r="BK7" s="39">
        <v>254.54</v>
      </c>
      <c r="BL7" s="39">
        <v>265.92</v>
      </c>
      <c r="BM7" s="39">
        <v>258.26</v>
      </c>
      <c r="BN7" s="39">
        <v>247.27</v>
      </c>
      <c r="BO7" s="39">
        <v>266.61</v>
      </c>
      <c r="BP7" s="39">
        <v>106.49</v>
      </c>
      <c r="BQ7" s="39">
        <v>108.58</v>
      </c>
      <c r="BR7" s="39">
        <v>109.62</v>
      </c>
      <c r="BS7" s="39">
        <v>106.09</v>
      </c>
      <c r="BT7" s="39">
        <v>104.54</v>
      </c>
      <c r="BU7" s="39">
        <v>106.69</v>
      </c>
      <c r="BV7" s="39">
        <v>106.52</v>
      </c>
      <c r="BW7" s="39">
        <v>105.86</v>
      </c>
      <c r="BX7" s="39">
        <v>106.07</v>
      </c>
      <c r="BY7" s="39">
        <v>105.34</v>
      </c>
      <c r="BZ7" s="39">
        <v>103.24</v>
      </c>
      <c r="CA7" s="39">
        <v>182.72</v>
      </c>
      <c r="CB7" s="39">
        <v>179.87</v>
      </c>
      <c r="CC7" s="39">
        <v>178.56</v>
      </c>
      <c r="CD7" s="39">
        <v>185.26</v>
      </c>
      <c r="CE7" s="39">
        <v>187.94</v>
      </c>
      <c r="CF7" s="39">
        <v>154.91999999999999</v>
      </c>
      <c r="CG7" s="39">
        <v>155.80000000000001</v>
      </c>
      <c r="CH7" s="39">
        <v>158.58000000000001</v>
      </c>
      <c r="CI7" s="39">
        <v>159.22</v>
      </c>
      <c r="CJ7" s="39">
        <v>159.6</v>
      </c>
      <c r="CK7" s="39">
        <v>168.38</v>
      </c>
      <c r="CL7" s="39">
        <v>66.16</v>
      </c>
      <c r="CM7" s="39">
        <v>65.61</v>
      </c>
      <c r="CN7" s="39">
        <v>65.239999999999995</v>
      </c>
      <c r="CO7" s="39">
        <v>63.99</v>
      </c>
      <c r="CP7" s="39">
        <v>62.1</v>
      </c>
      <c r="CQ7" s="39">
        <v>62.26</v>
      </c>
      <c r="CR7" s="39">
        <v>62.1</v>
      </c>
      <c r="CS7" s="39">
        <v>62.38</v>
      </c>
      <c r="CT7" s="39">
        <v>62.83</v>
      </c>
      <c r="CU7" s="39">
        <v>62.05</v>
      </c>
      <c r="CV7" s="39">
        <v>60</v>
      </c>
      <c r="CW7" s="39">
        <v>77.83</v>
      </c>
      <c r="CX7" s="39">
        <v>77.88</v>
      </c>
      <c r="CY7" s="39">
        <v>77.87</v>
      </c>
      <c r="CZ7" s="39">
        <v>77.760000000000005</v>
      </c>
      <c r="DA7" s="39">
        <v>78.84</v>
      </c>
      <c r="DB7" s="39">
        <v>89.5</v>
      </c>
      <c r="DC7" s="39">
        <v>89.52</v>
      </c>
      <c r="DD7" s="39">
        <v>89.17</v>
      </c>
      <c r="DE7" s="39">
        <v>88.86</v>
      </c>
      <c r="DF7" s="39">
        <v>89.11</v>
      </c>
      <c r="DG7" s="39">
        <v>89.8</v>
      </c>
      <c r="DH7" s="39">
        <v>45.87</v>
      </c>
      <c r="DI7" s="39">
        <v>46.9</v>
      </c>
      <c r="DJ7" s="39">
        <v>47.9</v>
      </c>
      <c r="DK7" s="39">
        <v>48.7</v>
      </c>
      <c r="DL7" s="39">
        <v>49.96</v>
      </c>
      <c r="DM7" s="39">
        <v>45.89</v>
      </c>
      <c r="DN7" s="39">
        <v>46.58</v>
      </c>
      <c r="DO7" s="39">
        <v>46.99</v>
      </c>
      <c r="DP7" s="39">
        <v>47.89</v>
      </c>
      <c r="DQ7" s="39">
        <v>48.69</v>
      </c>
      <c r="DR7" s="39">
        <v>49.59</v>
      </c>
      <c r="DS7" s="39">
        <v>21.81</v>
      </c>
      <c r="DT7" s="39">
        <v>22.78</v>
      </c>
      <c r="DU7" s="39">
        <v>23.47</v>
      </c>
      <c r="DV7" s="39">
        <v>24.86</v>
      </c>
      <c r="DW7" s="39">
        <v>27.59</v>
      </c>
      <c r="DX7" s="39">
        <v>13.14</v>
      </c>
      <c r="DY7" s="39">
        <v>14.45</v>
      </c>
      <c r="DZ7" s="39">
        <v>15.83</v>
      </c>
      <c r="EA7" s="39">
        <v>16.899999999999999</v>
      </c>
      <c r="EB7" s="39">
        <v>18.260000000000002</v>
      </c>
      <c r="EC7" s="39">
        <v>19.440000000000001</v>
      </c>
      <c r="ED7" s="39">
        <v>0.39</v>
      </c>
      <c r="EE7" s="39">
        <v>0.75</v>
      </c>
      <c r="EF7" s="39">
        <v>0.45</v>
      </c>
      <c r="EG7" s="39">
        <v>0.46</v>
      </c>
      <c r="EH7" s="39">
        <v>0.19</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北岡尚</cp:lastModifiedBy>
  <cp:lastPrinted>2021-01-21T07:40:41Z</cp:lastPrinted>
  <dcterms:created xsi:type="dcterms:W3CDTF">2020-12-04T02:01:15Z</dcterms:created>
  <dcterms:modified xsi:type="dcterms:W3CDTF">2021-02-03T00:04:17Z</dcterms:modified>
  <cp:category/>
</cp:coreProperties>
</file>