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4.250\総務課\経理係\下水道会計\04 経営比較分析表\Ｒ04決算\様式\"/>
    </mc:Choice>
  </mc:AlternateContent>
  <workbookProtection workbookAlgorithmName="SHA-512" workbookHashValue="22dHUYQrPqj6S+e6vQcQVq5onrABrF9illItxCrkdqSO1EFWSu5RDtxRUUz07mQoeHZIH0k4w5jCvEEVspO/pg==" workbookSaltValue="h73eC9VF1R9FT8vZG9UR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<sst xmlns="http://schemas.openxmlformats.org/spreadsheetml/2006/main" count="231" uniqueCount="117">
  <si>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</si>
  <si>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</si>
  <si>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</si>
  <si>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</si>
  <si>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</si>
  <si>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</si>
  <si>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</si>
  <si>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</si>
  <si>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</si>
  <si>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</si>
  <si>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</si>
  <si>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</si>
  <si>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</si>
  <si>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</si>
  <si>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</si>
  <si>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</si>
  <si>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</si>
  <si>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</si>
  <si>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</si>
  <si>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</si>
  <si>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</si>
  <si>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</si>
  <si>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</si>
  <si>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</si>
  <si>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</si>
  <si>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</si>
  <si>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</si>
  <si>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</si>
  <si>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</si>
  <si>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</si>
  <si>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</si>
  <si>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</si>
  <si>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</si>
  <si>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</si>
  <si>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</si>
  <si>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</si>
  <si>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</si>
  <si>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</si>
  <si>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</si>
  <si>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</si>
  <si>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</si>
  <si>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</si>
  <si>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</si>
  <si>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</si>
  <si>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</si>
  <si>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</si>
  <si>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</si>
  <si>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</si>
  <si>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</si>
  <si>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</si>
  <si>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</si>
  <si>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</si>
  <si>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</si>
  <si>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</si>
  <si>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</si>
  <si>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</si>
  <si>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</si>
  <si>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</si>
  <si>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</si>
  <si>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</si>
  <si>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</si>
  <si>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</si>
  <si>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</si>
  <si>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</si>
  <si>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</si>
  <si>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</si>
  <si>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</si>
  <si>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</si>
  <si>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</si>
  <si>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</si>
  <si>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</si>
  <si>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</si>
  <si>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</si>
  <si>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</si>
  <si>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</si>
  <si>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</si>
  <si>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</si>
  <si>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</si>
  <si>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</si>
  <si>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</si>
  <si>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</si>
  <si>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</si>
  <si>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</si>
  <si>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</si>
  <si>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</si>
  <si>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</si>
  <si>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</si>
  <si>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</si>
  <si>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</si>
  <si>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</si>
  <si>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</si>
  <si>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</si>
  <si>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</si>
  <si>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</si>
  <si>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</si>
  <si>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</si>
  <si>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</si>
  <si>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</si>
  <si>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</si>
  <si>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</si>
  <si>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</si>
  <si>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</si>
  <si>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</si>
  <si>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</si>
  <si>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</si>
  <si>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</si>
  <si>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</si>
  <si>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</si>
  <si>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</si>
  <si>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</si>
  <si>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</si>
  <si>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</si>
  <si>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</si>
  <si>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</si>
  <si>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有形固定資産減価償却率は、類似団体平均に比べて高く、施設の老朽化が進んでいます。今後、中長期的視点に立った投資計画に基づき老朽化施設の延命化と効果的な改築・更新を行ないます。
②管渠老朽化率・③管渠改善率
　管渠老朽化率は上昇傾向にありますが、類似団体平均値を下回っています。また、管渠改善率については、繰越された工事により指標が大きく増加した前年度と比較して、大きく減少しました。これは法定耐用年数を経過した管渠の割合が低いため、更新が必要な管渠が少なく、年度により管渠の更新延長に増減があるためです。今後も、管渠の老朽化が進行していくことが見込まれるため、計画的な更新に努めます。</t>
    <phoneticPr fontId="4"/>
  </si>
  <si>
    <t>　今後、人口減少に伴う収入の減少、施設の老朽化等に伴う維持管理費の増加が見込まれることから、厳しい経営状況になることが予想されます。また、新型コロナウイルス感染症拡大による行動制限は緩和へ向かう見込みではあるものの、本市の基幹産業である観光産業等への影響は依然大きく、下水道使用料の大幅な減少が続いています。
　このような状況のもと、将来にわたり限られた財源の中で様々な課題に対処し、安定したサービスを継続して提供するため、長期的な経営戦略に則った運営、汚水処理原価の抑制、投資規模の適正化など効率的な事業経営に努めていきます。</t>
    <phoneticPr fontId="4"/>
  </si>
  <si>
    <t>①経常収支比率②累積欠損金比率
　経常収支比率は１００％を上回っており、累積欠損金も解消されているため、損益計算書の指標としては健全であるといえます。しかしながら、依然として残る新型コロナウイルス感染症感染拡大の影響や、原油価格や物価の高騰による維持管理費の増加により、経常収支比率が押し下げられ、類似団体との比較では依然低い数値となっています。感染症拡大に伴う行動制限は緩和されたとしても、人口減少に伴う下水道使用料の減少は避けられないことから、下水道の接続促進による収益確保を進めつつ、施設および管路の長寿命化を図りながら維持管理費の抑制に努め、収益の減少に見合った適切な支出を行うなど、健全な経営の安定化が図られるよう努めます。
③流動比率
　企業債の償還が進み企業債残高が減少した結果、流動比率の数値は改善傾向にあります。しかし、未だ類似団体平均値との差は大きく、今後も企業債借入抑制による当該指標の改善に努めます。
④企業債残高対事業規模比率
　企業債の償還金額が借入金額と比較して高く、年度毎に企業債残高が減少することで数値は改善されています。本市の特徴として地形的に東西に長く、山坂が多いため、処理区域内人口の割に処理場やポンプ場の数が多く、類似団体と比較して多額の建設費用・更新費用を要し、その財源として借り入れた企業債残高の割合も事業規模に対して高いものとなっています。今後は、老朽化に伴う施設の更新が増えることが予想されます。収益とのバランスを考慮した適切な規模の投資に努めます。
⑤経費回収率・⑥汚水処理原価
　経費回収率は１００％を上回っており、汚水処理にかかる費用を下水道使用料で回収できていますが、前年度に続いて新型コロナウイルス感染症拡大に伴い収益が大幅に押し下げられています。汚水処理原価については、原油価格や物価の高騰により維持管理費が増加したものの類似団体平均値よりも低い水準を保ってはいますが、今後も人口減少に伴う収益の減少や施設の老朽化等に伴う維持管理費の増加が見込まれます。中長期的な視点に立った投資計画に基づき、処理区域内人口の減少に対応した施設規模及び施設の長寿命化を考慮した投資を行なうことで建設改良費の適正化を図り、汚水処理原価の低下に努めます。
⑦施設利用率
　前年度と比較して処理水量が増加したものの、本市の当該指標の数値は類似団体平均値と比較して下回っています。今後は人口減少に伴い指標は徐々に低くなる可能性がありますので、継続的な侵入水対策や処理区域内人口に応じた施設規模の検討を行い当該指標の改善に努めます。
⑧水洗化率
　本市の下水道事業は昭和３１年に供給開始しており、比較的長い年数が経過しているため、類似団体との比較でも水洗化率は高い状況です。しかし、未接続が多い地区もあることから引き続き普及活動を行い、当該指標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</si>
</sst>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0.1</c:v>
                </c:pt>
                <c:pt idx="1">
                  <c:v>0</c:v>
                </c:pt>
                <c:pt idx="2" formatCode="#,##0.00;&quot;△&quot;#,##0.00;&quot;-&quot;">
                  <c:v>0.17</c:v>
                </c:pt>
                <c:pt idx="3" formatCode="#,##0.00;&quot;△&quot;#,##0.00;&quot;-&quot;">
                  <c:v>0.01</c:v>
                </c:pt>
                <c:pt idx="4" formatCode="#,##0.00;&quot;△&quot;#,##0.00;&quot;-&quot;">
                  <c:v>0.04</c:v>
                </c:pt>
              </c:numCache>
            </c:numRef>
          </c:val>
          <c:extLst>
            <c:ext xmlns:c16="http://schemas.microsoft.com/office/drawing/2014/chart" uri="{C3380CC4-5D6E-409C-BE32-E72D297353CC}">
              <c16:uniqueId val="{00000000-5521-46BE-A76D-7A04792A61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5521-46BE-A76D-7A04792A61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52.14</c:v>
                </c:pt>
                <c:pt idx="1">
                  <c:v>55.37</c:v>
                </c:pt>
                <c:pt idx="2">
                  <c:v>55.4</c:v>
                </c:pt>
                <c:pt idx="3">
                  <c:v>56.61</c:v>
                </c:pt>
                <c:pt idx="4">
                  <c:v>61.18</c:v>
                </c:pt>
              </c:numCache>
            </c:numRef>
          </c:val>
          <c:extLst>
            <c:ext xmlns:c16="http://schemas.microsoft.com/office/drawing/2014/chart" uri="{C3380CC4-5D6E-409C-BE32-E72D297353CC}">
              <c16:uniqueId val="{00000000-05C9-4B04-A9EC-DC84B9B5EA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05C9-4B04-A9EC-DC84B9B5EA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97.32</c:v>
                </c:pt>
                <c:pt idx="1">
                  <c:v>97.38</c:v>
                </c:pt>
                <c:pt idx="2">
                  <c:v>97.83</c:v>
                </c:pt>
                <c:pt idx="3">
                  <c:v>97.88</c:v>
                </c:pt>
                <c:pt idx="4">
                  <c:v>98.03</c:v>
                </c:pt>
              </c:numCache>
            </c:numRef>
          </c:val>
          <c:extLst>
            <c:ext xmlns:c16="http://schemas.microsoft.com/office/drawing/2014/chart" uri="{C3380CC4-5D6E-409C-BE32-E72D297353CC}">
              <c16:uniqueId val="{00000000-2A59-48E9-ACA9-20034A3F55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2A59-48E9-ACA9-20034A3F55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116.18</c:v>
                </c:pt>
                <c:pt idx="1">
                  <c:v>113.37</c:v>
                </c:pt>
                <c:pt idx="2">
                  <c:v>103.01</c:v>
                </c:pt>
                <c:pt idx="3">
                  <c:v>103.91</c:v>
                </c:pt>
                <c:pt idx="4">
                  <c:v>101.45</c:v>
                </c:pt>
              </c:numCache>
            </c:numRef>
          </c:val>
          <c:extLst>
            <c:ext xmlns:c16="http://schemas.microsoft.com/office/drawing/2014/chart" uri="{C3380CC4-5D6E-409C-BE32-E72D297353CC}">
              <c16:uniqueId val="{00000000-60DD-4056-8937-B41BCB4236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60DD-4056-8937-B41BCB4236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54.14</c:v>
                </c:pt>
                <c:pt idx="1">
                  <c:v>55.66</c:v>
                </c:pt>
                <c:pt idx="2">
                  <c:v>56.59</c:v>
                </c:pt>
                <c:pt idx="3">
                  <c:v>58.31</c:v>
                </c:pt>
                <c:pt idx="4">
                  <c:v>59</c:v>
                </c:pt>
              </c:numCache>
            </c:numRef>
          </c:val>
          <c:extLst>
            <c:ext xmlns:c16="http://schemas.microsoft.com/office/drawing/2014/chart" uri="{C3380CC4-5D6E-409C-BE32-E72D297353CC}">
              <c16:uniqueId val="{00000000-A69C-42F4-8CBB-B29B132109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A69C-42F4-8CBB-B29B132109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3.33</c:v>
                </c:pt>
                <c:pt idx="1">
                  <c:v>3.4</c:v>
                </c:pt>
                <c:pt idx="2">
                  <c:v>3.61</c:v>
                </c:pt>
                <c:pt idx="3">
                  <c:v>3.86</c:v>
                </c:pt>
                <c:pt idx="4">
                  <c:v>4.5599999999999996</c:v>
                </c:pt>
              </c:numCache>
            </c:numRef>
          </c:val>
          <c:extLst>
            <c:ext xmlns:c16="http://schemas.microsoft.com/office/drawing/2014/chart" uri="{C3380CC4-5D6E-409C-BE32-E72D297353CC}">
              <c16:uniqueId val="{00000000-70F8-4F78-A23C-C387F2DA1C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70F8-4F78-A23C-C387F2DA1C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D8-4EFE-AB48-A24A277930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7ED8-4EFE-AB48-A24A277930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24.23</c:v>
                </c:pt>
                <c:pt idx="1">
                  <c:v>26.64</c:v>
                </c:pt>
                <c:pt idx="2">
                  <c:v>38.380000000000003</c:v>
                </c:pt>
                <c:pt idx="3">
                  <c:v>43.54</c:v>
                </c:pt>
                <c:pt idx="4">
                  <c:v>48.11</c:v>
                </c:pt>
              </c:numCache>
            </c:numRef>
          </c:val>
          <c:extLst>
            <c:ext xmlns:c16="http://schemas.microsoft.com/office/drawing/2014/chart" uri="{C3380CC4-5D6E-409C-BE32-E72D297353CC}">
              <c16:uniqueId val="{00000000-8B15-406F-BEC0-4BE10732DC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8B15-406F-BEC0-4BE10732DC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614.45000000000005</c:v>
                </c:pt>
                <c:pt idx="1">
                  <c:v>551.11</c:v>
                </c:pt>
                <c:pt idx="2">
                  <c:v>554.14</c:v>
                </c:pt>
                <c:pt idx="3">
                  <c:v>507.29</c:v>
                </c:pt>
                <c:pt idx="4">
                  <c:v>471.59</c:v>
                </c:pt>
              </c:numCache>
            </c:numRef>
          </c:val>
          <c:extLst>
            <c:ext xmlns:c16="http://schemas.microsoft.com/office/drawing/2014/chart" uri="{C3380CC4-5D6E-409C-BE32-E72D297353CC}">
              <c16:uniqueId val="{00000000-A801-43A0-8D85-1CFC76F983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A801-43A0-8D85-1CFC76F983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139.34</c:v>
                </c:pt>
                <c:pt idx="1">
                  <c:v>130.94999999999999</c:v>
                </c:pt>
                <c:pt idx="2">
                  <c:v>106.62</c:v>
                </c:pt>
                <c:pt idx="3">
                  <c:v>106.48</c:v>
                </c:pt>
                <c:pt idx="4">
                  <c:v>104.64</c:v>
                </c:pt>
              </c:numCache>
            </c:numRef>
          </c:val>
          <c:extLst>
            <c:ext xmlns:c16="http://schemas.microsoft.com/office/drawing/2014/chart" uri="{C3380CC4-5D6E-409C-BE32-E72D297353CC}">
              <c16:uniqueId val="{00000000-159C-447A-AE3C-F5F465547C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159C-447A-AE3C-F5F465547C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113.61</c:v>
                </c:pt>
                <c:pt idx="1">
                  <c:v>121.04</c:v>
                </c:pt>
                <c:pt idx="2">
                  <c:v>146.36000000000001</c:v>
                </c:pt>
                <c:pt idx="3">
                  <c:v>147.49</c:v>
                </c:pt>
                <c:pt idx="4">
                  <c:v>151.78</c:v>
                </c:pt>
              </c:numCache>
            </c:numRef>
          </c:val>
          <c:extLst>
            <c:ext xmlns:c16="http://schemas.microsoft.com/office/drawing/2014/chart" uri="{C3380CC4-5D6E-409C-BE32-E72D297353CC}">
              <c16:uniqueId val="{00000000-0E1F-4E0E-844C-B10E8606020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0E1F-4E0E-844C-B10E8606020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I8"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小樽市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自治体職員</v>
      </c>
      <c r="AE8" s="36"/>
      <c r="AF8" s="36"/>
      <c r="AG8" s="36"/>
      <c r="AH8" s="36"/>
      <c r="AI8" s="36"/>
      <c r="AJ8" s="36"/>
      <c r="AK8" s="3"/>
      <c r="AL8" s="37">
        <f>データ!S6</f>
        <v>108548</v>
      </c>
      <c r="AM8" s="37"/>
      <c r="AN8" s="37"/>
      <c r="AO8" s="37"/>
      <c r="AP8" s="37"/>
      <c r="AQ8" s="37"/>
      <c r="AR8" s="37"/>
      <c r="AS8" s="37"/>
      <c r="AT8" s="38">
        <f>データ!T6</f>
        <v>243.83</v>
      </c>
      <c r="AU8" s="38"/>
      <c r="AV8" s="38"/>
      <c r="AW8" s="38"/>
      <c r="AX8" s="38"/>
      <c r="AY8" s="38"/>
      <c r="AZ8" s="38"/>
      <c r="BA8" s="38"/>
      <c r="BB8" s="38">
        <f>データ!U6</f>
        <v>445.18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76.209999999999994</v>
      </c>
      <c r="J10" s="38"/>
      <c r="K10" s="38"/>
      <c r="L10" s="38"/>
      <c r="M10" s="38"/>
      <c r="N10" s="38"/>
      <c r="O10" s="38"/>
      <c r="P10" s="38">
        <f>データ!P6</f>
        <v>99.12</v>
      </c>
      <c r="Q10" s="38"/>
      <c r="R10" s="38"/>
      <c r="S10" s="38"/>
      <c r="T10" s="38"/>
      <c r="U10" s="38"/>
      <c r="V10" s="38"/>
      <c r="W10" s="38">
        <f>データ!Q6</f>
        <v>55.97</v>
      </c>
      <c r="X10" s="38"/>
      <c r="Y10" s="38"/>
      <c r="Z10" s="38"/>
      <c r="AA10" s="38"/>
      <c r="AB10" s="38"/>
      <c r="AC10" s="38"/>
      <c r="AD10" s="37">
        <f>データ!R6</f>
        <v>2750</v>
      </c>
      <c r="AE10" s="37"/>
      <c r="AF10" s="37"/>
      <c r="AG10" s="37"/>
      <c r="AH10" s="37"/>
      <c r="AI10" s="37"/>
      <c r="AJ10" s="37"/>
      <c r="AK10" s="2"/>
      <c r="AL10" s="37">
        <f>データ!V6</f>
        <v>106961</v>
      </c>
      <c r="AM10" s="37"/>
      <c r="AN10" s="37"/>
      <c r="AO10" s="37"/>
      <c r="AP10" s="37"/>
      <c r="AQ10" s="37"/>
      <c r="AR10" s="37"/>
      <c r="AS10" s="37"/>
      <c r="AT10" s="38">
        <f>データ!W6</f>
        <v>27.62</v>
      </c>
      <c r="AU10" s="38"/>
      <c r="AV10" s="38"/>
      <c r="AW10" s="38"/>
      <c r="AX10" s="38"/>
      <c r="AY10" s="38"/>
      <c r="AZ10" s="38"/>
      <c r="BA10" s="38"/>
      <c r="BB10" s="38">
        <f>データ!X6</f>
        <v>3872.59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114</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2"/>
      <c r="BM60" s="73"/>
      <c r="BN60" s="73"/>
      <c r="BO60" s="73"/>
      <c r="BP60" s="73"/>
      <c r="BQ60" s="73"/>
      <c r="BR60" s="73"/>
      <c r="BS60" s="73"/>
      <c r="BT60" s="73"/>
      <c r="BU60" s="73"/>
      <c r="BV60" s="73"/>
      <c r="BW60" s="73"/>
      <c r="BX60" s="73"/>
      <c r="BY60" s="73"/>
      <c r="BZ60" s="74"/>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7EUx50d594BZQivejmnMg6hGMBCgPixAyHmRpFB5Y8yq+jUoI70NX2XfG6KM1B6MUkFxXUbIt01Friyr3zO7w==" saltValue="aKxoZMc/5LvAOy1UKnrwp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12033</v>
      </c>
      <c r="D6" s="19">
        <f t="shared" si="3"/>
        <v>46</v>
      </c>
      <c r="E6" s="19">
        <f t="shared" si="3"/>
        <v>17</v>
      </c>
      <c r="F6" s="19">
        <f t="shared" si="3"/>
        <v>1</v>
      </c>
      <c r="G6" s="19">
        <f t="shared" si="3"/>
        <v>0</v>
      </c>
      <c r="H6" s="19" t="str">
        <f t="shared" si="3"/>
        <v>北海道　小樽市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76.209999999999994</v>
      </c>
      <c r="P6" s="20">
        <f t="shared" si="3"/>
        <v>99.12</v>
      </c>
      <c r="Q6" s="20">
        <f t="shared" si="3"/>
        <v>55.97</v>
      </c>
      <c r="R6" s="20">
        <f t="shared" si="3"/>
        <v>2750</v>
      </c>
      <c r="S6" s="20">
        <f t="shared" si="3"/>
        <v>108548</v>
      </c>
      <c r="T6" s="20">
        <f t="shared" si="3"/>
        <v>243.83</v>
      </c>
      <c r="U6" s="20">
        <f t="shared" si="3"/>
        <v>445.18</v>
      </c>
      <c r="V6" s="20">
        <f t="shared" si="3"/>
        <v>106961</v>
      </c>
      <c r="W6" s="20">
        <f t="shared" si="3"/>
        <v>27.62</v>
      </c>
      <c r="X6" s="20">
        <f t="shared" si="3"/>
        <v>3872.59</v>
      </c>
      <c r="Y6" s="21">
        <f>IF(Y7="",NA(),Y7)</f>
        <v>116.18</v>
      </c>
      <c r="Z6" s="21">
        <f t="shared" ref="Z6:AH6" si="4">IF(Z7="",NA(),Z7)</f>
        <v>113.37</v>
      </c>
      <c r="AA6" s="21">
        <f t="shared" si="4"/>
        <v>103.01</v>
      </c>
      <c r="AB6" s="21">
        <f t="shared" si="4"/>
        <v>103.91</v>
      </c>
      <c r="AC6" s="21">
        <f t="shared" si="4"/>
        <v>101.45</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24.23</v>
      </c>
      <c r="AV6" s="21">
        <f t="shared" ref="AV6:BD6" si="6">IF(AV7="",NA(),AV7)</f>
        <v>26.64</v>
      </c>
      <c r="AW6" s="21">
        <f t="shared" si="6"/>
        <v>38.380000000000003</v>
      </c>
      <c r="AX6" s="21">
        <f t="shared" si="6"/>
        <v>43.54</v>
      </c>
      <c r="AY6" s="21">
        <f t="shared" si="6"/>
        <v>48.11</v>
      </c>
      <c r="AZ6" s="21">
        <f t="shared" si="6"/>
        <v>62.12</v>
      </c>
      <c r="BA6" s="21">
        <f t="shared" si="6"/>
        <v>61.57</v>
      </c>
      <c r="BB6" s="21">
        <f t="shared" si="6"/>
        <v>60.82</v>
      </c>
      <c r="BC6" s="21">
        <f t="shared" si="6"/>
        <v>63.48</v>
      </c>
      <c r="BD6" s="21">
        <f t="shared" si="6"/>
        <v>65.510000000000005</v>
      </c>
      <c r="BE6" s="20" t="str">
        <f>IF(BE7="","",IF(BE7="-","【-】","【"&amp;SUBSTITUTE(TEXT(BE7,"#,##0.00"),"-","△")&amp;"】"))</f>
        <v>【73.44】</v>
      </c>
      <c r="BF6" s="21">
        <f>IF(BF7="",NA(),BF7)</f>
        <v>614.45000000000005</v>
      </c>
      <c r="BG6" s="21">
        <f t="shared" ref="BG6:BO6" si="7">IF(BG7="",NA(),BG7)</f>
        <v>551.11</v>
      </c>
      <c r="BH6" s="21">
        <f t="shared" si="7"/>
        <v>554.14</v>
      </c>
      <c r="BI6" s="21">
        <f t="shared" si="7"/>
        <v>507.29</v>
      </c>
      <c r="BJ6" s="21">
        <f t="shared" si="7"/>
        <v>471.59</v>
      </c>
      <c r="BK6" s="21">
        <f t="shared" si="7"/>
        <v>875.53</v>
      </c>
      <c r="BL6" s="21">
        <f t="shared" si="7"/>
        <v>867.39</v>
      </c>
      <c r="BM6" s="21">
        <f t="shared" si="7"/>
        <v>920.83</v>
      </c>
      <c r="BN6" s="21">
        <f t="shared" si="7"/>
        <v>874.02</v>
      </c>
      <c r="BO6" s="21">
        <f t="shared" si="7"/>
        <v>827.43</v>
      </c>
      <c r="BP6" s="20" t="str">
        <f>IF(BP7="","",IF(BP7="-","【-】","【"&amp;SUBSTITUTE(TEXT(BP7,"#,##0.00"),"-","△")&amp;"】"))</f>
        <v>【652.82】</v>
      </c>
      <c r="BQ6" s="21">
        <f>IF(BQ7="",NA(),BQ7)</f>
        <v>139.34</v>
      </c>
      <c r="BR6" s="21">
        <f t="shared" ref="BR6:BZ6" si="8">IF(BR7="",NA(),BR7)</f>
        <v>130.94999999999999</v>
      </c>
      <c r="BS6" s="21">
        <f t="shared" si="8"/>
        <v>106.62</v>
      </c>
      <c r="BT6" s="21">
        <f t="shared" si="8"/>
        <v>106.48</v>
      </c>
      <c r="BU6" s="21">
        <f t="shared" si="8"/>
        <v>104.64</v>
      </c>
      <c r="BV6" s="21">
        <f t="shared" si="8"/>
        <v>99.83</v>
      </c>
      <c r="BW6" s="21">
        <f t="shared" si="8"/>
        <v>100.91</v>
      </c>
      <c r="BX6" s="21">
        <f t="shared" si="8"/>
        <v>99.82</v>
      </c>
      <c r="BY6" s="21">
        <f t="shared" si="8"/>
        <v>100.32</v>
      </c>
      <c r="BZ6" s="21">
        <f t="shared" si="8"/>
        <v>99.71</v>
      </c>
      <c r="CA6" s="20" t="str">
        <f>IF(CA7="","",IF(CA7="-","【-】","【"&amp;SUBSTITUTE(TEXT(CA7,"#,##0.00"),"-","△")&amp;"】"))</f>
        <v>【97.61】</v>
      </c>
      <c r="CB6" s="21">
        <f>IF(CB7="",NA(),CB7)</f>
        <v>113.61</v>
      </c>
      <c r="CC6" s="21">
        <f t="shared" ref="CC6:CK6" si="9">IF(CC7="",NA(),CC7)</f>
        <v>121.04</v>
      </c>
      <c r="CD6" s="21">
        <f t="shared" si="9"/>
        <v>146.36000000000001</v>
      </c>
      <c r="CE6" s="21">
        <f t="shared" si="9"/>
        <v>147.49</v>
      </c>
      <c r="CF6" s="21">
        <f t="shared" si="9"/>
        <v>151.78</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52.14</v>
      </c>
      <c r="CN6" s="21">
        <f t="shared" ref="CN6:CV6" si="10">IF(CN7="",NA(),CN7)</f>
        <v>55.37</v>
      </c>
      <c r="CO6" s="21">
        <f t="shared" si="10"/>
        <v>55.4</v>
      </c>
      <c r="CP6" s="21">
        <f t="shared" si="10"/>
        <v>56.61</v>
      </c>
      <c r="CQ6" s="21">
        <f t="shared" si="10"/>
        <v>61.18</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97.32</v>
      </c>
      <c r="CY6" s="21">
        <f t="shared" ref="CY6:DG6" si="11">IF(CY7="",NA(),CY7)</f>
        <v>97.38</v>
      </c>
      <c r="CZ6" s="21">
        <f t="shared" si="11"/>
        <v>97.83</v>
      </c>
      <c r="DA6" s="21">
        <f t="shared" si="11"/>
        <v>97.88</v>
      </c>
      <c r="DB6" s="21">
        <f t="shared" si="11"/>
        <v>98.03</v>
      </c>
      <c r="DC6" s="21">
        <f t="shared" si="11"/>
        <v>93.96</v>
      </c>
      <c r="DD6" s="21">
        <f t="shared" si="11"/>
        <v>94.06</v>
      </c>
      <c r="DE6" s="21">
        <f t="shared" si="11"/>
        <v>94.41</v>
      </c>
      <c r="DF6" s="21">
        <f t="shared" si="11"/>
        <v>94.43</v>
      </c>
      <c r="DG6" s="21">
        <f t="shared" si="11"/>
        <v>94.58</v>
      </c>
      <c r="DH6" s="20" t="str">
        <f>IF(DH7="","",IF(DH7="-","【-】","【"&amp;SUBSTITUTE(TEXT(DH7,"#,##0.00"),"-","△")&amp;"】"))</f>
        <v>【95.82】</v>
      </c>
      <c r="DI6" s="21">
        <f>IF(DI7="",NA(),DI7)</f>
        <v>54.14</v>
      </c>
      <c r="DJ6" s="21">
        <f t="shared" ref="DJ6:DR6" si="12">IF(DJ7="",NA(),DJ7)</f>
        <v>55.66</v>
      </c>
      <c r="DK6" s="21">
        <f t="shared" si="12"/>
        <v>56.59</v>
      </c>
      <c r="DL6" s="21">
        <f t="shared" si="12"/>
        <v>58.31</v>
      </c>
      <c r="DM6" s="21">
        <f t="shared" si="12"/>
        <v>59</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3.33</v>
      </c>
      <c r="DU6" s="21">
        <f t="shared" ref="DU6:EC6" si="13">IF(DU7="",NA(),DU7)</f>
        <v>3.4</v>
      </c>
      <c r="DV6" s="21">
        <f t="shared" si="13"/>
        <v>3.61</v>
      </c>
      <c r="DW6" s="21">
        <f t="shared" si="13"/>
        <v>3.86</v>
      </c>
      <c r="DX6" s="21">
        <f t="shared" si="13"/>
        <v>4.5599999999999996</v>
      </c>
      <c r="DY6" s="21">
        <f t="shared" si="13"/>
        <v>5.04</v>
      </c>
      <c r="DZ6" s="21">
        <f t="shared" si="13"/>
        <v>5.1100000000000003</v>
      </c>
      <c r="EA6" s="21">
        <f t="shared" si="13"/>
        <v>5.18</v>
      </c>
      <c r="EB6" s="21">
        <f t="shared" si="13"/>
        <v>6.01</v>
      </c>
      <c r="EC6" s="21">
        <f t="shared" si="13"/>
        <v>6.84</v>
      </c>
      <c r="ED6" s="20" t="str">
        <f>IF(ED7="","",IF(ED7="-","【-】","【"&amp;SUBSTITUTE(TEXT(ED7,"#,##0.00"),"-","△")&amp;"】"))</f>
        <v>【7.62】</v>
      </c>
      <c r="EE6" s="21">
        <f>IF(EE7="",NA(),EE7)</f>
        <v>0.1</v>
      </c>
      <c r="EF6" s="20">
        <f t="shared" ref="EF6:EN6" si="14">IF(EF7="",NA(),EF7)</f>
        <v>0</v>
      </c>
      <c r="EG6" s="21">
        <f t="shared" si="14"/>
        <v>0.17</v>
      </c>
      <c r="EH6" s="21">
        <f t="shared" si="14"/>
        <v>0.01</v>
      </c>
      <c r="EI6" s="21">
        <f t="shared" si="14"/>
        <v>0.04</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12033</v>
      </c>
      <c r="D7" s="23">
        <v>46</v>
      </c>
      <c r="E7" s="23">
        <v>17</v>
      </c>
      <c r="F7" s="23">
        <v>1</v>
      </c>
      <c r="G7" s="23">
        <v>0</v>
      </c>
      <c r="H7" s="23" t="s">
        <v>96</v>
      </c>
      <c r="I7" s="23" t="s">
        <v>97</v>
      </c>
      <c r="J7" s="23" t="s">
        <v>98</v>
      </c>
      <c r="K7" s="23" t="s">
        <v>99</v>
      </c>
      <c r="L7" s="23" t="s">
        <v>100</v>
      </c>
      <c r="M7" s="23" t="s">
        <v>101</v>
      </c>
      <c r="N7" s="24" t="s">
        <v>102</v>
      </c>
      <c r="O7" s="24">
        <v>76.209999999999994</v>
      </c>
      <c r="P7" s="24">
        <v>99.12</v>
      </c>
      <c r="Q7" s="24">
        <v>55.97</v>
      </c>
      <c r="R7" s="24">
        <v>2750</v>
      </c>
      <c r="S7" s="24">
        <v>108548</v>
      </c>
      <c r="T7" s="24">
        <v>243.83</v>
      </c>
      <c r="U7" s="24">
        <v>445.18</v>
      </c>
      <c r="V7" s="24">
        <v>106961</v>
      </c>
      <c r="W7" s="24">
        <v>27.62</v>
      </c>
      <c r="X7" s="24">
        <v>3872.59</v>
      </c>
      <c r="Y7" s="24">
        <v>116.18</v>
      </c>
      <c r="Z7" s="24">
        <v>113.37</v>
      </c>
      <c r="AA7" s="24">
        <v>103.01</v>
      </c>
      <c r="AB7" s="24">
        <v>103.91</v>
      </c>
      <c r="AC7" s="24">
        <v>101.45</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24.23</v>
      </c>
      <c r="AV7" s="24">
        <v>26.64</v>
      </c>
      <c r="AW7" s="24">
        <v>38.380000000000003</v>
      </c>
      <c r="AX7" s="24">
        <v>43.54</v>
      </c>
      <c r="AY7" s="24">
        <v>48.11</v>
      </c>
      <c r="AZ7" s="24">
        <v>62.12</v>
      </c>
      <c r="BA7" s="24">
        <v>61.57</v>
      </c>
      <c r="BB7" s="24">
        <v>60.82</v>
      </c>
      <c r="BC7" s="24">
        <v>63.48</v>
      </c>
      <c r="BD7" s="24">
        <v>65.510000000000005</v>
      </c>
      <c r="BE7" s="24">
        <v>73.44</v>
      </c>
      <c r="BF7" s="24">
        <v>614.45000000000005</v>
      </c>
      <c r="BG7" s="24">
        <v>551.11</v>
      </c>
      <c r="BH7" s="24">
        <v>554.14</v>
      </c>
      <c r="BI7" s="24">
        <v>507.29</v>
      </c>
      <c r="BJ7" s="24">
        <v>471.59</v>
      </c>
      <c r="BK7" s="24">
        <v>875.53</v>
      </c>
      <c r="BL7" s="24">
        <v>867.39</v>
      </c>
      <c r="BM7" s="24">
        <v>920.83</v>
      </c>
      <c r="BN7" s="24">
        <v>874.02</v>
      </c>
      <c r="BO7" s="24">
        <v>827.43</v>
      </c>
      <c r="BP7" s="24">
        <v>652.82000000000005</v>
      </c>
      <c r="BQ7" s="24">
        <v>139.34</v>
      </c>
      <c r="BR7" s="24">
        <v>130.94999999999999</v>
      </c>
      <c r="BS7" s="24">
        <v>106.62</v>
      </c>
      <c r="BT7" s="24">
        <v>106.48</v>
      </c>
      <c r="BU7" s="24">
        <v>104.64</v>
      </c>
      <c r="BV7" s="24">
        <v>99.83</v>
      </c>
      <c r="BW7" s="24">
        <v>100.91</v>
      </c>
      <c r="BX7" s="24">
        <v>99.82</v>
      </c>
      <c r="BY7" s="24">
        <v>100.32</v>
      </c>
      <c r="BZ7" s="24">
        <v>99.71</v>
      </c>
      <c r="CA7" s="24">
        <v>97.61</v>
      </c>
      <c r="CB7" s="24">
        <v>113.61</v>
      </c>
      <c r="CC7" s="24">
        <v>121.04</v>
      </c>
      <c r="CD7" s="24">
        <v>146.36000000000001</v>
      </c>
      <c r="CE7" s="24">
        <v>147.49</v>
      </c>
      <c r="CF7" s="24">
        <v>151.78</v>
      </c>
      <c r="CG7" s="24">
        <v>158.94</v>
      </c>
      <c r="CH7" s="24">
        <v>158.04</v>
      </c>
      <c r="CI7" s="24">
        <v>156.77000000000001</v>
      </c>
      <c r="CJ7" s="24">
        <v>157.63999999999999</v>
      </c>
      <c r="CK7" s="24">
        <v>159.59</v>
      </c>
      <c r="CL7" s="24">
        <v>138.29</v>
      </c>
      <c r="CM7" s="24">
        <v>52.14</v>
      </c>
      <c r="CN7" s="24">
        <v>55.37</v>
      </c>
      <c r="CO7" s="24">
        <v>55.4</v>
      </c>
      <c r="CP7" s="24">
        <v>56.61</v>
      </c>
      <c r="CQ7" s="24">
        <v>61.18</v>
      </c>
      <c r="CR7" s="24">
        <v>67.069999999999993</v>
      </c>
      <c r="CS7" s="24">
        <v>66.78</v>
      </c>
      <c r="CT7" s="24">
        <v>67</v>
      </c>
      <c r="CU7" s="24">
        <v>66.650000000000006</v>
      </c>
      <c r="CV7" s="24">
        <v>64.45</v>
      </c>
      <c r="CW7" s="24">
        <v>59.1</v>
      </c>
      <c r="CX7" s="24">
        <v>97.32</v>
      </c>
      <c r="CY7" s="24">
        <v>97.38</v>
      </c>
      <c r="CZ7" s="24">
        <v>97.83</v>
      </c>
      <c r="DA7" s="24">
        <v>97.88</v>
      </c>
      <c r="DB7" s="24">
        <v>98.03</v>
      </c>
      <c r="DC7" s="24">
        <v>93.96</v>
      </c>
      <c r="DD7" s="24">
        <v>94.06</v>
      </c>
      <c r="DE7" s="24">
        <v>94.41</v>
      </c>
      <c r="DF7" s="24">
        <v>94.43</v>
      </c>
      <c r="DG7" s="24">
        <v>94.58</v>
      </c>
      <c r="DH7" s="24">
        <v>95.82</v>
      </c>
      <c r="DI7" s="24">
        <v>54.14</v>
      </c>
      <c r="DJ7" s="24">
        <v>55.66</v>
      </c>
      <c r="DK7" s="24">
        <v>56.59</v>
      </c>
      <c r="DL7" s="24">
        <v>58.31</v>
      </c>
      <c r="DM7" s="24">
        <v>59</v>
      </c>
      <c r="DN7" s="24">
        <v>33.090000000000003</v>
      </c>
      <c r="DO7" s="24">
        <v>34.33</v>
      </c>
      <c r="DP7" s="24">
        <v>34.15</v>
      </c>
      <c r="DQ7" s="24">
        <v>35.53</v>
      </c>
      <c r="DR7" s="24">
        <v>37.51</v>
      </c>
      <c r="DS7" s="24">
        <v>39.74</v>
      </c>
      <c r="DT7" s="24">
        <v>3.33</v>
      </c>
      <c r="DU7" s="24">
        <v>3.4</v>
      </c>
      <c r="DV7" s="24">
        <v>3.61</v>
      </c>
      <c r="DW7" s="24">
        <v>3.86</v>
      </c>
      <c r="DX7" s="24">
        <v>4.5599999999999996</v>
      </c>
      <c r="DY7" s="24">
        <v>5.04</v>
      </c>
      <c r="DZ7" s="24">
        <v>5.1100000000000003</v>
      </c>
      <c r="EA7" s="24">
        <v>5.18</v>
      </c>
      <c r="EB7" s="24">
        <v>6.01</v>
      </c>
      <c r="EC7" s="24">
        <v>6.84</v>
      </c>
      <c r="ED7" s="24">
        <v>7.62</v>
      </c>
      <c r="EE7" s="24">
        <v>0.1</v>
      </c>
      <c r="EF7" s="24">
        <v>0</v>
      </c>
      <c r="EG7" s="24">
        <v>0.17</v>
      </c>
      <c r="EH7" s="24">
        <v>0.01</v>
      </c>
      <c r="EI7" s="24">
        <v>0.04</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南優人</cp:lastModifiedBy>
  <cp:lastPrinted>2024-01-22T06:09:44Z</cp:lastPrinted>
  <dcterms:created xsi:type="dcterms:W3CDTF">2023-12-12T00:41:44Z</dcterms:created>
  <dcterms:modified xsi:type="dcterms:W3CDTF">2024-01-23T06:29:35Z</dcterms:modified>
  <cp:category/>
</cp:coreProperties>
</file>