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tbms001-a\otbmsa001aredirect001\saijyo-no\Desktop\"/>
    </mc:Choice>
  </mc:AlternateContent>
  <bookViews>
    <workbookView xWindow="0" yWindow="0" windowWidth="20490" windowHeight="7770"/>
  </bookViews>
  <sheets>
    <sheet name="1通" sheetId="1" r:id="rId1"/>
    <sheet name="1通例" sheetId="2" r:id="rId2"/>
  </sheets>
  <definedNames>
    <definedName name="_xlnm.Print_Area" localSheetId="1">'1通例'!$A$1:$AS$191</definedName>
    <definedName name="_xlnm.Print_Titles" localSheetId="0">'1通'!$107:$118</definedName>
    <definedName name="_xlnm.Print_Titles" localSheetId="1">'1通例'!$107:$118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9" i="1" l="1"/>
  <c r="AK187" i="2" l="1"/>
  <c r="AF187" i="2"/>
  <c r="AE187" i="2"/>
  <c r="Y187" i="2"/>
  <c r="X187" i="2"/>
  <c r="R187" i="2"/>
  <c r="Q187" i="2"/>
  <c r="K187" i="2"/>
  <c r="J187" i="2"/>
  <c r="AK183" i="2"/>
  <c r="Y183" i="2"/>
  <c r="Q183" i="2"/>
  <c r="K182" i="2"/>
  <c r="AK178" i="2"/>
  <c r="AJ178" i="2"/>
  <c r="AI178" i="2"/>
  <c r="AH178" i="2"/>
  <c r="AG178" i="2"/>
  <c r="AF178" i="2"/>
  <c r="AE178" i="2"/>
  <c r="AD178" i="2"/>
  <c r="AC178" i="2"/>
  <c r="AB178" i="2"/>
  <c r="AA178" i="2"/>
  <c r="Z178" i="2"/>
  <c r="Y178" i="2"/>
  <c r="X178" i="2"/>
  <c r="W178" i="2"/>
  <c r="V178" i="2"/>
  <c r="U178" i="2"/>
  <c r="T178" i="2"/>
  <c r="S178" i="2"/>
  <c r="R178" i="2"/>
  <c r="Q178" i="2"/>
  <c r="P178" i="2"/>
  <c r="O178" i="2"/>
  <c r="N178" i="2"/>
  <c r="M178" i="2"/>
  <c r="L178" i="2"/>
  <c r="K178" i="2"/>
  <c r="J178" i="2"/>
  <c r="I178" i="2"/>
  <c r="H178" i="2"/>
  <c r="G178" i="2"/>
  <c r="AL178" i="2" s="1"/>
  <c r="B178" i="2"/>
  <c r="AK177" i="2"/>
  <c r="AJ177" i="2"/>
  <c r="AI177" i="2"/>
  <c r="AH177" i="2"/>
  <c r="AG177" i="2"/>
  <c r="AF177" i="2"/>
  <c r="AE177" i="2"/>
  <c r="AD177" i="2"/>
  <c r="AC177" i="2"/>
  <c r="AB177" i="2"/>
  <c r="AA177" i="2"/>
  <c r="Z177" i="2"/>
  <c r="Y177" i="2"/>
  <c r="X177" i="2"/>
  <c r="W177" i="2"/>
  <c r="V177" i="2"/>
  <c r="U177" i="2"/>
  <c r="T177" i="2"/>
  <c r="S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AL177" i="2" s="1"/>
  <c r="AK176" i="2"/>
  <c r="AJ176" i="2"/>
  <c r="AI176" i="2"/>
  <c r="AH176" i="2"/>
  <c r="AG176" i="2"/>
  <c r="AF176" i="2"/>
  <c r="AE176" i="2"/>
  <c r="AD176" i="2"/>
  <c r="AC176" i="2"/>
  <c r="AB176" i="2"/>
  <c r="AA176" i="2"/>
  <c r="Z176" i="2"/>
  <c r="Y176" i="2"/>
  <c r="X176" i="2"/>
  <c r="W176" i="2"/>
  <c r="V176" i="2"/>
  <c r="U176" i="2"/>
  <c r="T176" i="2"/>
  <c r="S176" i="2"/>
  <c r="R176" i="2"/>
  <c r="Q176" i="2"/>
  <c r="P176" i="2"/>
  <c r="O176" i="2"/>
  <c r="N176" i="2"/>
  <c r="M176" i="2"/>
  <c r="L176" i="2"/>
  <c r="K176" i="2"/>
  <c r="J176" i="2"/>
  <c r="I176" i="2"/>
  <c r="H176" i="2"/>
  <c r="AL176" i="2" s="1"/>
  <c r="AN176" i="2" s="1"/>
  <c r="G176" i="2"/>
  <c r="AK175" i="2"/>
  <c r="AJ175" i="2"/>
  <c r="AI175" i="2"/>
  <c r="AH175" i="2"/>
  <c r="AG175" i="2"/>
  <c r="AF175" i="2"/>
  <c r="AE175" i="2"/>
  <c r="AD175" i="2"/>
  <c r="AC175" i="2"/>
  <c r="AB175" i="2"/>
  <c r="AA175" i="2"/>
  <c r="Z175" i="2"/>
  <c r="Y175" i="2"/>
  <c r="X175" i="2"/>
  <c r="W175" i="2"/>
  <c r="V175" i="2"/>
  <c r="U175" i="2"/>
  <c r="T175" i="2"/>
  <c r="S175" i="2"/>
  <c r="R175" i="2"/>
  <c r="Q175" i="2"/>
  <c r="P175" i="2"/>
  <c r="O175" i="2"/>
  <c r="N175" i="2"/>
  <c r="M175" i="2"/>
  <c r="L175" i="2"/>
  <c r="K175" i="2"/>
  <c r="J175" i="2"/>
  <c r="I175" i="2"/>
  <c r="H175" i="2"/>
  <c r="G175" i="2"/>
  <c r="AL175" i="2" s="1"/>
  <c r="AN175" i="2" s="1"/>
  <c r="E175" i="2"/>
  <c r="D175" i="2"/>
  <c r="C175" i="2"/>
  <c r="B175" i="2"/>
  <c r="AK174" i="2"/>
  <c r="AJ174" i="2"/>
  <c r="AI174" i="2"/>
  <c r="AH174" i="2"/>
  <c r="AG174" i="2"/>
  <c r="AF174" i="2"/>
  <c r="AE174" i="2"/>
  <c r="AD174" i="2"/>
  <c r="AC174" i="2"/>
  <c r="AB174" i="2"/>
  <c r="AA174" i="2"/>
  <c r="Z174" i="2"/>
  <c r="Y174" i="2"/>
  <c r="X174" i="2"/>
  <c r="W174" i="2"/>
  <c r="V174" i="2"/>
  <c r="U174" i="2"/>
  <c r="T174" i="2"/>
  <c r="S174" i="2"/>
  <c r="R174" i="2"/>
  <c r="Q174" i="2"/>
  <c r="P174" i="2"/>
  <c r="O174" i="2"/>
  <c r="N174" i="2"/>
  <c r="M174" i="2"/>
  <c r="L174" i="2"/>
  <c r="K174" i="2"/>
  <c r="J174" i="2"/>
  <c r="I174" i="2"/>
  <c r="H174" i="2"/>
  <c r="AL174" i="2" s="1"/>
  <c r="AN174" i="2" s="1"/>
  <c r="G174" i="2"/>
  <c r="AK173" i="2"/>
  <c r="AJ173" i="2"/>
  <c r="AI173" i="2"/>
  <c r="AH173" i="2"/>
  <c r="AG173" i="2"/>
  <c r="AF173" i="2"/>
  <c r="AE173" i="2"/>
  <c r="AD173" i="2"/>
  <c r="AC173" i="2"/>
  <c r="AB173" i="2"/>
  <c r="AA173" i="2"/>
  <c r="Z173" i="2"/>
  <c r="Y173" i="2"/>
  <c r="X173" i="2"/>
  <c r="W173" i="2"/>
  <c r="V173" i="2"/>
  <c r="U173" i="2"/>
  <c r="T173" i="2"/>
  <c r="S173" i="2"/>
  <c r="R173" i="2"/>
  <c r="Q173" i="2"/>
  <c r="P173" i="2"/>
  <c r="O173" i="2"/>
  <c r="N173" i="2"/>
  <c r="M173" i="2"/>
  <c r="L173" i="2"/>
  <c r="K173" i="2"/>
  <c r="J173" i="2"/>
  <c r="I173" i="2"/>
  <c r="H173" i="2"/>
  <c r="G173" i="2"/>
  <c r="AL173" i="2" s="1"/>
  <c r="AN173" i="2" s="1"/>
  <c r="AK172" i="2"/>
  <c r="AJ172" i="2"/>
  <c r="AI172" i="2"/>
  <c r="AH172" i="2"/>
  <c r="AG172" i="2"/>
  <c r="AF172" i="2"/>
  <c r="AE172" i="2"/>
  <c r="AD172" i="2"/>
  <c r="AC172" i="2"/>
  <c r="AB172" i="2"/>
  <c r="AA172" i="2"/>
  <c r="Z172" i="2"/>
  <c r="Y172" i="2"/>
  <c r="X172" i="2"/>
  <c r="W172" i="2"/>
  <c r="V172" i="2"/>
  <c r="U172" i="2"/>
  <c r="T172" i="2"/>
  <c r="S172" i="2"/>
  <c r="R172" i="2"/>
  <c r="Q172" i="2"/>
  <c r="P172" i="2"/>
  <c r="O172" i="2"/>
  <c r="N172" i="2"/>
  <c r="M172" i="2"/>
  <c r="L172" i="2"/>
  <c r="K172" i="2"/>
  <c r="J172" i="2"/>
  <c r="I172" i="2"/>
  <c r="H172" i="2"/>
  <c r="AL172" i="2" s="1"/>
  <c r="AN172" i="2" s="1"/>
  <c r="G172" i="2"/>
  <c r="E172" i="2"/>
  <c r="D172" i="2"/>
  <c r="C172" i="2"/>
  <c r="B172" i="2"/>
  <c r="AK171" i="2"/>
  <c r="AJ171" i="2"/>
  <c r="AI171" i="2"/>
  <c r="AH171" i="2"/>
  <c r="AG171" i="2"/>
  <c r="AF171" i="2"/>
  <c r="AE171" i="2"/>
  <c r="AD171" i="2"/>
  <c r="AC171" i="2"/>
  <c r="AB171" i="2"/>
  <c r="AA171" i="2"/>
  <c r="Z171" i="2"/>
  <c r="Y171" i="2"/>
  <c r="X171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AL171" i="2" s="1"/>
  <c r="AK170" i="2"/>
  <c r="AJ170" i="2"/>
  <c r="AI170" i="2"/>
  <c r="AH170" i="2"/>
  <c r="AG170" i="2"/>
  <c r="AF170" i="2"/>
  <c r="AE170" i="2"/>
  <c r="AD170" i="2"/>
  <c r="AC170" i="2"/>
  <c r="AB170" i="2"/>
  <c r="AA170" i="2"/>
  <c r="Z170" i="2"/>
  <c r="Y170" i="2"/>
  <c r="X170" i="2"/>
  <c r="W170" i="2"/>
  <c r="V170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AL170" i="2" s="1"/>
  <c r="AN170" i="2" s="1"/>
  <c r="G170" i="2"/>
  <c r="AK169" i="2"/>
  <c r="AJ169" i="2"/>
  <c r="AI169" i="2"/>
  <c r="AH169" i="2"/>
  <c r="AG169" i="2"/>
  <c r="AF169" i="2"/>
  <c r="AE169" i="2"/>
  <c r="AD169" i="2"/>
  <c r="AC169" i="2"/>
  <c r="AB169" i="2"/>
  <c r="AA169" i="2"/>
  <c r="Z169" i="2"/>
  <c r="Y169" i="2"/>
  <c r="X169" i="2"/>
  <c r="W169" i="2"/>
  <c r="V169" i="2"/>
  <c r="U169" i="2"/>
  <c r="T169" i="2"/>
  <c r="S169" i="2"/>
  <c r="R169" i="2"/>
  <c r="Q169" i="2"/>
  <c r="P169" i="2"/>
  <c r="O169" i="2"/>
  <c r="N169" i="2"/>
  <c r="M169" i="2"/>
  <c r="L169" i="2"/>
  <c r="K169" i="2"/>
  <c r="J169" i="2"/>
  <c r="I169" i="2"/>
  <c r="H169" i="2"/>
  <c r="G169" i="2"/>
  <c r="AL169" i="2" s="1"/>
  <c r="AN169" i="2" s="1"/>
  <c r="E169" i="2"/>
  <c r="D169" i="2"/>
  <c r="C169" i="2"/>
  <c r="B169" i="2"/>
  <c r="AK168" i="2"/>
  <c r="AI168" i="2"/>
  <c r="AH168" i="2"/>
  <c r="AG168" i="2"/>
  <c r="AF168" i="2"/>
  <c r="AE168" i="2"/>
  <c r="AD168" i="2"/>
  <c r="AB168" i="2"/>
  <c r="AA168" i="2"/>
  <c r="Z168" i="2"/>
  <c r="Y168" i="2"/>
  <c r="X168" i="2"/>
  <c r="W168" i="2"/>
  <c r="U168" i="2"/>
  <c r="T168" i="2"/>
  <c r="S168" i="2"/>
  <c r="R168" i="2"/>
  <c r="Q168" i="2"/>
  <c r="P168" i="2"/>
  <c r="N168" i="2"/>
  <c r="M168" i="2"/>
  <c r="L168" i="2"/>
  <c r="K168" i="2"/>
  <c r="J168" i="2"/>
  <c r="I168" i="2"/>
  <c r="G168" i="2"/>
  <c r="AK167" i="2"/>
  <c r="AI167" i="2"/>
  <c r="AH167" i="2"/>
  <c r="AG167" i="2"/>
  <c r="AF167" i="2"/>
  <c r="AE167" i="2"/>
  <c r="AD167" i="2"/>
  <c r="AB167" i="2"/>
  <c r="AA167" i="2"/>
  <c r="Z167" i="2"/>
  <c r="Y167" i="2"/>
  <c r="X167" i="2"/>
  <c r="W167" i="2"/>
  <c r="U167" i="2"/>
  <c r="T167" i="2"/>
  <c r="S167" i="2"/>
  <c r="R167" i="2"/>
  <c r="Q167" i="2"/>
  <c r="P167" i="2"/>
  <c r="N167" i="2"/>
  <c r="M167" i="2"/>
  <c r="L167" i="2"/>
  <c r="K167" i="2"/>
  <c r="J167" i="2"/>
  <c r="I167" i="2"/>
  <c r="G167" i="2"/>
  <c r="AK166" i="2"/>
  <c r="AI166" i="2"/>
  <c r="AH166" i="2"/>
  <c r="AG166" i="2"/>
  <c r="AF166" i="2"/>
  <c r="AE166" i="2"/>
  <c r="AD166" i="2"/>
  <c r="AB166" i="2"/>
  <c r="AA166" i="2"/>
  <c r="Z166" i="2"/>
  <c r="Y166" i="2"/>
  <c r="X166" i="2"/>
  <c r="W166" i="2"/>
  <c r="U166" i="2"/>
  <c r="T166" i="2"/>
  <c r="S166" i="2"/>
  <c r="R166" i="2"/>
  <c r="Q166" i="2"/>
  <c r="P166" i="2"/>
  <c r="N166" i="2"/>
  <c r="M166" i="2"/>
  <c r="L166" i="2"/>
  <c r="K166" i="2"/>
  <c r="J166" i="2"/>
  <c r="I166" i="2"/>
  <c r="G166" i="2"/>
  <c r="E166" i="2"/>
  <c r="D166" i="2"/>
  <c r="C166" i="2"/>
  <c r="B166" i="2"/>
  <c r="AK165" i="2"/>
  <c r="AJ165" i="2"/>
  <c r="AI165" i="2"/>
  <c r="AH165" i="2"/>
  <c r="AG165" i="2"/>
  <c r="AF165" i="2"/>
  <c r="AE165" i="2"/>
  <c r="AD165" i="2"/>
  <c r="AC165" i="2"/>
  <c r="AB165" i="2"/>
  <c r="AA165" i="2"/>
  <c r="Z165" i="2"/>
  <c r="Y165" i="2"/>
  <c r="X165" i="2"/>
  <c r="W165" i="2"/>
  <c r="V165" i="2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G165" i="2"/>
  <c r="AL165" i="2" s="1"/>
  <c r="AK164" i="2"/>
  <c r="AJ164" i="2"/>
  <c r="AI164" i="2"/>
  <c r="AH164" i="2"/>
  <c r="AG164" i="2"/>
  <c r="AF164" i="2"/>
  <c r="AE164" i="2"/>
  <c r="AD164" i="2"/>
  <c r="AC164" i="2"/>
  <c r="AB164" i="2"/>
  <c r="AA164" i="2"/>
  <c r="Z164" i="2"/>
  <c r="Y164" i="2"/>
  <c r="X164" i="2"/>
  <c r="W164" i="2"/>
  <c r="V164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AL164" i="2" s="1"/>
  <c r="G164" i="2"/>
  <c r="AK163" i="2"/>
  <c r="AJ163" i="2"/>
  <c r="AI163" i="2"/>
  <c r="AH163" i="2"/>
  <c r="AG163" i="2"/>
  <c r="AF163" i="2"/>
  <c r="AE163" i="2"/>
  <c r="AD163" i="2"/>
  <c r="AC163" i="2"/>
  <c r="AB163" i="2"/>
  <c r="AA163" i="2"/>
  <c r="Z163" i="2"/>
  <c r="Y163" i="2"/>
  <c r="X163" i="2"/>
  <c r="W163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AL163" i="2" s="1"/>
  <c r="E163" i="2"/>
  <c r="D163" i="2"/>
  <c r="C163" i="2"/>
  <c r="AK162" i="2"/>
  <c r="AJ162" i="2"/>
  <c r="AI162" i="2"/>
  <c r="AH162" i="2"/>
  <c r="AG162" i="2"/>
  <c r="AF162" i="2"/>
  <c r="AE162" i="2"/>
  <c r="AC162" i="2"/>
  <c r="AB162" i="2"/>
  <c r="AA162" i="2"/>
  <c r="Z162" i="2"/>
  <c r="Y162" i="2"/>
  <c r="X162" i="2"/>
  <c r="V162" i="2"/>
  <c r="U162" i="2"/>
  <c r="T162" i="2"/>
  <c r="S162" i="2"/>
  <c r="R162" i="2"/>
  <c r="Q162" i="2"/>
  <c r="O162" i="2"/>
  <c r="N162" i="2"/>
  <c r="M162" i="2"/>
  <c r="L162" i="2"/>
  <c r="K162" i="2"/>
  <c r="J162" i="2"/>
  <c r="H162" i="2"/>
  <c r="G162" i="2"/>
  <c r="AK161" i="2"/>
  <c r="AJ161" i="2"/>
  <c r="AI161" i="2"/>
  <c r="AH161" i="2"/>
  <c r="AG161" i="2"/>
  <c r="AF161" i="2"/>
  <c r="AE161" i="2"/>
  <c r="AE183" i="2" s="1"/>
  <c r="AC161" i="2"/>
  <c r="AB161" i="2"/>
  <c r="AA161" i="2"/>
  <c r="Z161" i="2"/>
  <c r="Y161" i="2"/>
  <c r="X161" i="2"/>
  <c r="V161" i="2"/>
  <c r="U161" i="2"/>
  <c r="T161" i="2"/>
  <c r="S161" i="2"/>
  <c r="R161" i="2"/>
  <c r="Q161" i="2"/>
  <c r="O161" i="2"/>
  <c r="N161" i="2"/>
  <c r="M161" i="2"/>
  <c r="L161" i="2"/>
  <c r="K161" i="2"/>
  <c r="J161" i="2"/>
  <c r="H161" i="2"/>
  <c r="G161" i="2"/>
  <c r="AK160" i="2"/>
  <c r="AJ160" i="2"/>
  <c r="AI160" i="2"/>
  <c r="AH160" i="2"/>
  <c r="AG160" i="2"/>
  <c r="AF160" i="2"/>
  <c r="AE160" i="2"/>
  <c r="AC160" i="2"/>
  <c r="AB160" i="2"/>
  <c r="AA160" i="2"/>
  <c r="Z160" i="2"/>
  <c r="Y160" i="2"/>
  <c r="X160" i="2"/>
  <c r="V160" i="2"/>
  <c r="U160" i="2"/>
  <c r="T160" i="2"/>
  <c r="S160" i="2"/>
  <c r="R160" i="2"/>
  <c r="Q160" i="2"/>
  <c r="O160" i="2"/>
  <c r="N160" i="2"/>
  <c r="M160" i="2"/>
  <c r="L160" i="2"/>
  <c r="K160" i="2"/>
  <c r="J160" i="2"/>
  <c r="H160" i="2"/>
  <c r="G160" i="2"/>
  <c r="E160" i="2"/>
  <c r="D160" i="2"/>
  <c r="C160" i="2"/>
  <c r="B160" i="2"/>
  <c r="AK159" i="2"/>
  <c r="AF159" i="2"/>
  <c r="AE159" i="2"/>
  <c r="Y159" i="2"/>
  <c r="X159" i="2"/>
  <c r="R159" i="2"/>
  <c r="Q159" i="2"/>
  <c r="K159" i="2"/>
  <c r="J159" i="2"/>
  <c r="AK158" i="2"/>
  <c r="AF158" i="2"/>
  <c r="AF183" i="2" s="1"/>
  <c r="AE158" i="2"/>
  <c r="AD158" i="2"/>
  <c r="Y158" i="2"/>
  <c r="X158" i="2"/>
  <c r="X183" i="2" s="1"/>
  <c r="T158" i="2"/>
  <c r="T183" i="2" s="1"/>
  <c r="R158" i="2"/>
  <c r="R183" i="2" s="1"/>
  <c r="Q158" i="2"/>
  <c r="N158" i="2"/>
  <c r="N183" i="2" s="1"/>
  <c r="K158" i="2"/>
  <c r="K183" i="2" s="1"/>
  <c r="J158" i="2"/>
  <c r="J183" i="2" s="1"/>
  <c r="H158" i="2"/>
  <c r="H183" i="2" s="1"/>
  <c r="AK157" i="2"/>
  <c r="AK182" i="2" s="1"/>
  <c r="AF157" i="2"/>
  <c r="AF182" i="2" s="1"/>
  <c r="AE157" i="2"/>
  <c r="AE182" i="2" s="1"/>
  <c r="Y157" i="2"/>
  <c r="Y182" i="2" s="1"/>
  <c r="X157" i="2"/>
  <c r="X182" i="2" s="1"/>
  <c r="R157" i="2"/>
  <c r="Q157" i="2"/>
  <c r="Q182" i="2" s="1"/>
  <c r="K157" i="2"/>
  <c r="J157" i="2"/>
  <c r="E157" i="2"/>
  <c r="D157" i="2"/>
  <c r="C157" i="2"/>
  <c r="B157" i="2"/>
  <c r="AK156" i="2"/>
  <c r="AJ156" i="2"/>
  <c r="AI156" i="2"/>
  <c r="AH156" i="2"/>
  <c r="AG156" i="2"/>
  <c r="AF156" i="2"/>
  <c r="AE156" i="2"/>
  <c r="AD156" i="2"/>
  <c r="AC156" i="2"/>
  <c r="AB156" i="2"/>
  <c r="AA156" i="2"/>
  <c r="Z156" i="2"/>
  <c r="Y156" i="2"/>
  <c r="X156" i="2"/>
  <c r="W156" i="2"/>
  <c r="V156" i="2"/>
  <c r="U156" i="2"/>
  <c r="T156" i="2"/>
  <c r="S156" i="2"/>
  <c r="R156" i="2"/>
  <c r="Q156" i="2"/>
  <c r="P156" i="2"/>
  <c r="O156" i="2"/>
  <c r="N156" i="2"/>
  <c r="M156" i="2"/>
  <c r="L156" i="2"/>
  <c r="K156" i="2"/>
  <c r="J156" i="2"/>
  <c r="I156" i="2"/>
  <c r="H156" i="2"/>
  <c r="AL156" i="2" s="1"/>
  <c r="AN156" i="2" s="1"/>
  <c r="G156" i="2"/>
  <c r="AK155" i="2"/>
  <c r="AJ155" i="2"/>
  <c r="AI155" i="2"/>
  <c r="AH155" i="2"/>
  <c r="AG155" i="2"/>
  <c r="AF155" i="2"/>
  <c r="AE155" i="2"/>
  <c r="AD155" i="2"/>
  <c r="AC155" i="2"/>
  <c r="AB155" i="2"/>
  <c r="AA155" i="2"/>
  <c r="Z155" i="2"/>
  <c r="Y155" i="2"/>
  <c r="X155" i="2"/>
  <c r="W155" i="2"/>
  <c r="V155" i="2"/>
  <c r="U155" i="2"/>
  <c r="T155" i="2"/>
  <c r="S155" i="2"/>
  <c r="R155" i="2"/>
  <c r="Q155" i="2"/>
  <c r="P155" i="2"/>
  <c r="O155" i="2"/>
  <c r="N155" i="2"/>
  <c r="M155" i="2"/>
  <c r="L155" i="2"/>
  <c r="K155" i="2"/>
  <c r="J155" i="2"/>
  <c r="I155" i="2"/>
  <c r="H155" i="2"/>
  <c r="G155" i="2"/>
  <c r="AL155" i="2" s="1"/>
  <c r="AN155" i="2" s="1"/>
  <c r="AK154" i="2"/>
  <c r="AJ154" i="2"/>
  <c r="AI154" i="2"/>
  <c r="AH154" i="2"/>
  <c r="AG154" i="2"/>
  <c r="AF154" i="2"/>
  <c r="AE154" i="2"/>
  <c r="AD154" i="2"/>
  <c r="AC154" i="2"/>
  <c r="AB154" i="2"/>
  <c r="AA154" i="2"/>
  <c r="Z154" i="2"/>
  <c r="Y154" i="2"/>
  <c r="X154" i="2"/>
  <c r="W154" i="2"/>
  <c r="V154" i="2"/>
  <c r="U154" i="2"/>
  <c r="T154" i="2"/>
  <c r="S154" i="2"/>
  <c r="R154" i="2"/>
  <c r="Q154" i="2"/>
  <c r="P154" i="2"/>
  <c r="O154" i="2"/>
  <c r="N154" i="2"/>
  <c r="M154" i="2"/>
  <c r="L154" i="2"/>
  <c r="K154" i="2"/>
  <c r="J154" i="2"/>
  <c r="I154" i="2"/>
  <c r="H154" i="2"/>
  <c r="AL154" i="2" s="1"/>
  <c r="AN154" i="2" s="1"/>
  <c r="G154" i="2"/>
  <c r="E154" i="2"/>
  <c r="D154" i="2"/>
  <c r="C154" i="2"/>
  <c r="B154" i="2"/>
  <c r="AN153" i="2"/>
  <c r="AK153" i="2"/>
  <c r="AJ153" i="2"/>
  <c r="AI153" i="2"/>
  <c r="AH153" i="2"/>
  <c r="AG153" i="2"/>
  <c r="AF153" i="2"/>
  <c r="AE153" i="2"/>
  <c r="AD153" i="2"/>
  <c r="AC153" i="2"/>
  <c r="AB153" i="2"/>
  <c r="AA153" i="2"/>
  <c r="Z153" i="2"/>
  <c r="Y153" i="2"/>
  <c r="X153" i="2"/>
  <c r="W153" i="2"/>
  <c r="V153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AL153" i="2" s="1"/>
  <c r="AK152" i="2"/>
  <c r="AJ152" i="2"/>
  <c r="AI152" i="2"/>
  <c r="AH152" i="2"/>
  <c r="AG152" i="2"/>
  <c r="AF152" i="2"/>
  <c r="AE152" i="2"/>
  <c r="AD152" i="2"/>
  <c r="AC152" i="2"/>
  <c r="AB152" i="2"/>
  <c r="AA152" i="2"/>
  <c r="Z152" i="2"/>
  <c r="Y152" i="2"/>
  <c r="X152" i="2"/>
  <c r="W152" i="2"/>
  <c r="V152" i="2"/>
  <c r="U152" i="2"/>
  <c r="T152" i="2"/>
  <c r="S152" i="2"/>
  <c r="R152" i="2"/>
  <c r="Q152" i="2"/>
  <c r="P152" i="2"/>
  <c r="O152" i="2"/>
  <c r="N152" i="2"/>
  <c r="M152" i="2"/>
  <c r="L152" i="2"/>
  <c r="K152" i="2"/>
  <c r="J152" i="2"/>
  <c r="I152" i="2"/>
  <c r="H152" i="2"/>
  <c r="AL152" i="2" s="1"/>
  <c r="AN152" i="2" s="1"/>
  <c r="G152" i="2"/>
  <c r="AK151" i="2"/>
  <c r="AJ151" i="2"/>
  <c r="AI151" i="2"/>
  <c r="AH151" i="2"/>
  <c r="AG151" i="2"/>
  <c r="AF151" i="2"/>
  <c r="AE151" i="2"/>
  <c r="AD151" i="2"/>
  <c r="AC151" i="2"/>
  <c r="AB151" i="2"/>
  <c r="AA151" i="2"/>
  <c r="Z151" i="2"/>
  <c r="Y151" i="2"/>
  <c r="X151" i="2"/>
  <c r="W151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AL151" i="2" s="1"/>
  <c r="AN151" i="2" s="1"/>
  <c r="E151" i="2"/>
  <c r="D151" i="2"/>
  <c r="C151" i="2"/>
  <c r="B151" i="2"/>
  <c r="AK150" i="2"/>
  <c r="AJ150" i="2"/>
  <c r="AI150" i="2"/>
  <c r="AH150" i="2"/>
  <c r="AG150" i="2"/>
  <c r="AF150" i="2"/>
  <c r="AE150" i="2"/>
  <c r="AD150" i="2"/>
  <c r="AC150" i="2"/>
  <c r="AB150" i="2"/>
  <c r="AA150" i="2"/>
  <c r="Z150" i="2"/>
  <c r="Y150" i="2"/>
  <c r="X150" i="2"/>
  <c r="W150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AL150" i="2" s="1"/>
  <c r="AN150" i="2" s="1"/>
  <c r="G150" i="2"/>
  <c r="AK149" i="2"/>
  <c r="AJ149" i="2"/>
  <c r="AI149" i="2"/>
  <c r="AH149" i="2"/>
  <c r="AG149" i="2"/>
  <c r="AF149" i="2"/>
  <c r="AE149" i="2"/>
  <c r="AD149" i="2"/>
  <c r="AC149" i="2"/>
  <c r="AB149" i="2"/>
  <c r="AA149" i="2"/>
  <c r="Z149" i="2"/>
  <c r="Y149" i="2"/>
  <c r="X149" i="2"/>
  <c r="W149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AL149" i="2" s="1"/>
  <c r="AN149" i="2" s="1"/>
  <c r="AK148" i="2"/>
  <c r="AJ148" i="2"/>
  <c r="AI148" i="2"/>
  <c r="AH148" i="2"/>
  <c r="AG148" i="2"/>
  <c r="AF148" i="2"/>
  <c r="AE148" i="2"/>
  <c r="AD148" i="2"/>
  <c r="AC148" i="2"/>
  <c r="AB148" i="2"/>
  <c r="AA148" i="2"/>
  <c r="Z148" i="2"/>
  <c r="Y148" i="2"/>
  <c r="X148" i="2"/>
  <c r="W148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AL148" i="2" s="1"/>
  <c r="AN148" i="2" s="1"/>
  <c r="G148" i="2"/>
  <c r="E148" i="2"/>
  <c r="D148" i="2"/>
  <c r="C148" i="2"/>
  <c r="B148" i="2"/>
  <c r="AK147" i="2"/>
  <c r="AI147" i="2"/>
  <c r="AG147" i="2"/>
  <c r="AF147" i="2"/>
  <c r="AE147" i="2"/>
  <c r="AD147" i="2"/>
  <c r="AB147" i="2"/>
  <c r="Z147" i="2"/>
  <c r="Y147" i="2"/>
  <c r="X147" i="2"/>
  <c r="W147" i="2"/>
  <c r="U147" i="2"/>
  <c r="S147" i="2"/>
  <c r="R147" i="2"/>
  <c r="Q147" i="2"/>
  <c r="P147" i="2"/>
  <c r="N147" i="2"/>
  <c r="L147" i="2"/>
  <c r="K147" i="2"/>
  <c r="J147" i="2"/>
  <c r="I147" i="2"/>
  <c r="G147" i="2"/>
  <c r="AK146" i="2"/>
  <c r="AI146" i="2"/>
  <c r="AG146" i="2"/>
  <c r="AF146" i="2"/>
  <c r="AE146" i="2"/>
  <c r="AD146" i="2"/>
  <c r="AB146" i="2"/>
  <c r="Z146" i="2"/>
  <c r="Y146" i="2"/>
  <c r="X146" i="2"/>
  <c r="W146" i="2"/>
  <c r="U146" i="2"/>
  <c r="S146" i="2"/>
  <c r="R146" i="2"/>
  <c r="Q146" i="2"/>
  <c r="P146" i="2"/>
  <c r="N146" i="2"/>
  <c r="L146" i="2"/>
  <c r="K146" i="2"/>
  <c r="J146" i="2"/>
  <c r="I146" i="2"/>
  <c r="G146" i="2"/>
  <c r="AK145" i="2"/>
  <c r="AI145" i="2"/>
  <c r="AG145" i="2"/>
  <c r="AF145" i="2"/>
  <c r="AE145" i="2"/>
  <c r="AD145" i="2"/>
  <c r="AB145" i="2"/>
  <c r="Z145" i="2"/>
  <c r="Y145" i="2"/>
  <c r="X145" i="2"/>
  <c r="W145" i="2"/>
  <c r="U145" i="2"/>
  <c r="S145" i="2"/>
  <c r="R145" i="2"/>
  <c r="Q145" i="2"/>
  <c r="P145" i="2"/>
  <c r="N145" i="2"/>
  <c r="L145" i="2"/>
  <c r="K145" i="2"/>
  <c r="J145" i="2"/>
  <c r="I145" i="2"/>
  <c r="G145" i="2"/>
  <c r="B145" i="2"/>
  <c r="AK144" i="2"/>
  <c r="AJ144" i="2"/>
  <c r="AH144" i="2"/>
  <c r="AF144" i="2"/>
  <c r="AE144" i="2"/>
  <c r="AC144" i="2"/>
  <c r="AA144" i="2"/>
  <c r="Y144" i="2"/>
  <c r="X144" i="2"/>
  <c r="V144" i="2"/>
  <c r="T144" i="2"/>
  <c r="R144" i="2"/>
  <c r="Q144" i="2"/>
  <c r="O144" i="2"/>
  <c r="M144" i="2"/>
  <c r="K144" i="2"/>
  <c r="J144" i="2"/>
  <c r="H144" i="2"/>
  <c r="AK143" i="2"/>
  <c r="AJ143" i="2"/>
  <c r="AH143" i="2"/>
  <c r="AF143" i="2"/>
  <c r="AE143" i="2"/>
  <c r="AC143" i="2"/>
  <c r="AA143" i="2"/>
  <c r="Y143" i="2"/>
  <c r="X143" i="2"/>
  <c r="W143" i="2"/>
  <c r="V143" i="2"/>
  <c r="U143" i="2"/>
  <c r="T143" i="2"/>
  <c r="S143" i="2"/>
  <c r="R143" i="2"/>
  <c r="Q143" i="2"/>
  <c r="O143" i="2"/>
  <c r="M143" i="2"/>
  <c r="K143" i="2"/>
  <c r="J143" i="2"/>
  <c r="H143" i="2"/>
  <c r="AK142" i="2"/>
  <c r="AJ142" i="2"/>
  <c r="AH142" i="2"/>
  <c r="AF142" i="2"/>
  <c r="AE142" i="2"/>
  <c r="AC142" i="2"/>
  <c r="AA142" i="2"/>
  <c r="Y142" i="2"/>
  <c r="X142" i="2"/>
  <c r="V142" i="2"/>
  <c r="T142" i="2"/>
  <c r="R142" i="2"/>
  <c r="Q142" i="2"/>
  <c r="O142" i="2"/>
  <c r="M142" i="2"/>
  <c r="K142" i="2"/>
  <c r="J142" i="2"/>
  <c r="H142" i="2"/>
  <c r="E142" i="2"/>
  <c r="D142" i="2"/>
  <c r="C142" i="2"/>
  <c r="B142" i="2"/>
  <c r="AK141" i="2"/>
  <c r="AJ141" i="2"/>
  <c r="AI141" i="2"/>
  <c r="AH141" i="2"/>
  <c r="AF141" i="2"/>
  <c r="AE141" i="2"/>
  <c r="AC141" i="2"/>
  <c r="AB141" i="2"/>
  <c r="AA141" i="2"/>
  <c r="Y141" i="2"/>
  <c r="X141" i="2"/>
  <c r="V141" i="2"/>
  <c r="U141" i="2"/>
  <c r="T141" i="2"/>
  <c r="R141" i="2"/>
  <c r="Q141" i="2"/>
  <c r="O141" i="2"/>
  <c r="N141" i="2"/>
  <c r="M141" i="2"/>
  <c r="K141" i="2"/>
  <c r="J141" i="2"/>
  <c r="H141" i="2"/>
  <c r="G141" i="2"/>
  <c r="AK140" i="2"/>
  <c r="AJ140" i="2"/>
  <c r="AI140" i="2"/>
  <c r="AH140" i="2"/>
  <c r="AF140" i="2"/>
  <c r="AE140" i="2"/>
  <c r="AC140" i="2"/>
  <c r="AB140" i="2"/>
  <c r="AA140" i="2"/>
  <c r="Y140" i="2"/>
  <c r="X140" i="2"/>
  <c r="V140" i="2"/>
  <c r="U140" i="2"/>
  <c r="T140" i="2"/>
  <c r="R140" i="2"/>
  <c r="Q140" i="2"/>
  <c r="O140" i="2"/>
  <c r="N140" i="2"/>
  <c r="M140" i="2"/>
  <c r="K140" i="2"/>
  <c r="J140" i="2"/>
  <c r="H140" i="2"/>
  <c r="G140" i="2"/>
  <c r="AK139" i="2"/>
  <c r="AJ139" i="2"/>
  <c r="AI139" i="2"/>
  <c r="AH139" i="2"/>
  <c r="AF139" i="2"/>
  <c r="AE139" i="2"/>
  <c r="AC139" i="2"/>
  <c r="AB139" i="2"/>
  <c r="AA139" i="2"/>
  <c r="Y139" i="2"/>
  <c r="X139" i="2"/>
  <c r="V139" i="2"/>
  <c r="U139" i="2"/>
  <c r="T139" i="2"/>
  <c r="R139" i="2"/>
  <c r="Q139" i="2"/>
  <c r="O139" i="2"/>
  <c r="N139" i="2"/>
  <c r="M139" i="2"/>
  <c r="K139" i="2"/>
  <c r="J139" i="2"/>
  <c r="H139" i="2"/>
  <c r="G139" i="2"/>
  <c r="E139" i="2"/>
  <c r="D139" i="2"/>
  <c r="C139" i="2"/>
  <c r="B139" i="2"/>
  <c r="AK138" i="2"/>
  <c r="AG138" i="2"/>
  <c r="AF138" i="2"/>
  <c r="AE138" i="2"/>
  <c r="AD138" i="2"/>
  <c r="Z138" i="2"/>
  <c r="Y138" i="2"/>
  <c r="X138" i="2"/>
  <c r="W138" i="2"/>
  <c r="S138" i="2"/>
  <c r="R138" i="2"/>
  <c r="Q138" i="2"/>
  <c r="P138" i="2"/>
  <c r="L138" i="2"/>
  <c r="K138" i="2"/>
  <c r="J138" i="2"/>
  <c r="I138" i="2"/>
  <c r="AK137" i="2"/>
  <c r="AI137" i="2"/>
  <c r="AG137" i="2"/>
  <c r="AF137" i="2"/>
  <c r="AE137" i="2"/>
  <c r="AD137" i="2"/>
  <c r="AA137" i="2"/>
  <c r="Z137" i="2"/>
  <c r="Y137" i="2"/>
  <c r="X137" i="2"/>
  <c r="W137" i="2"/>
  <c r="S137" i="2"/>
  <c r="R137" i="2"/>
  <c r="Q137" i="2"/>
  <c r="P137" i="2"/>
  <c r="O137" i="2"/>
  <c r="L137" i="2"/>
  <c r="K137" i="2"/>
  <c r="J137" i="2"/>
  <c r="I137" i="2"/>
  <c r="G137" i="2"/>
  <c r="AK136" i="2"/>
  <c r="AG136" i="2"/>
  <c r="AF136" i="2"/>
  <c r="AE136" i="2"/>
  <c r="AD136" i="2"/>
  <c r="Z136" i="2"/>
  <c r="Y136" i="2"/>
  <c r="X136" i="2"/>
  <c r="W136" i="2"/>
  <c r="S136" i="2"/>
  <c r="R136" i="2"/>
  <c r="Q136" i="2"/>
  <c r="P136" i="2"/>
  <c r="L136" i="2"/>
  <c r="K136" i="2"/>
  <c r="J136" i="2"/>
  <c r="I136" i="2"/>
  <c r="E136" i="2"/>
  <c r="D136" i="2"/>
  <c r="C136" i="2"/>
  <c r="B136" i="2"/>
  <c r="AK135" i="2"/>
  <c r="AF135" i="2"/>
  <c r="AE135" i="2"/>
  <c r="Y135" i="2"/>
  <c r="X135" i="2"/>
  <c r="R135" i="2"/>
  <c r="Q135" i="2"/>
  <c r="K135" i="2"/>
  <c r="J135" i="2"/>
  <c r="AK134" i="2"/>
  <c r="AJ134" i="2"/>
  <c r="AF134" i="2"/>
  <c r="AF181" i="2" s="1"/>
  <c r="AE134" i="2"/>
  <c r="AD134" i="2"/>
  <c r="Z134" i="2"/>
  <c r="Y134" i="2"/>
  <c r="X134" i="2"/>
  <c r="X181" i="2" s="1"/>
  <c r="T134" i="2"/>
  <c r="R134" i="2"/>
  <c r="R185" i="2" s="1"/>
  <c r="Q134" i="2"/>
  <c r="N134" i="2"/>
  <c r="K134" i="2"/>
  <c r="J134" i="2"/>
  <c r="J185" i="2" s="1"/>
  <c r="H134" i="2"/>
  <c r="AK133" i="2"/>
  <c r="AF133" i="2"/>
  <c r="AE133" i="2"/>
  <c r="Y133" i="2"/>
  <c r="X133" i="2"/>
  <c r="R133" i="2"/>
  <c r="Q133" i="2"/>
  <c r="K133" i="2"/>
  <c r="J133" i="2"/>
  <c r="E133" i="2"/>
  <c r="D133" i="2"/>
  <c r="C133" i="2"/>
  <c r="B133" i="2"/>
  <c r="AK132" i="2"/>
  <c r="AF132" i="2"/>
  <c r="AE132" i="2"/>
  <c r="AD132" i="2"/>
  <c r="Y132" i="2"/>
  <c r="X132" i="2"/>
  <c r="W132" i="2"/>
  <c r="R132" i="2"/>
  <c r="Q132" i="2"/>
  <c r="P132" i="2"/>
  <c r="K132" i="2"/>
  <c r="J132" i="2"/>
  <c r="I132" i="2"/>
  <c r="AK131" i="2"/>
  <c r="AI131" i="2"/>
  <c r="AF131" i="2"/>
  <c r="AE131" i="2"/>
  <c r="AD131" i="2"/>
  <c r="AA131" i="2"/>
  <c r="Y131" i="2"/>
  <c r="X131" i="2"/>
  <c r="X185" i="2" s="1"/>
  <c r="W131" i="2"/>
  <c r="U131" i="2"/>
  <c r="R131" i="2"/>
  <c r="R181" i="2" s="1"/>
  <c r="Q131" i="2"/>
  <c r="P131" i="2"/>
  <c r="M131" i="2"/>
  <c r="K131" i="2"/>
  <c r="J131" i="2"/>
  <c r="J181" i="2" s="1"/>
  <c r="I131" i="2"/>
  <c r="G131" i="2"/>
  <c r="AK130" i="2"/>
  <c r="AF130" i="2"/>
  <c r="AF180" i="2" s="1"/>
  <c r="AE130" i="2"/>
  <c r="AD130" i="2"/>
  <c r="Y130" i="2"/>
  <c r="X130" i="2"/>
  <c r="X180" i="2" s="1"/>
  <c r="W130" i="2"/>
  <c r="R130" i="2"/>
  <c r="R184" i="2" s="1"/>
  <c r="Q130" i="2"/>
  <c r="P130" i="2"/>
  <c r="K130" i="2"/>
  <c r="J130" i="2"/>
  <c r="J184" i="2" s="1"/>
  <c r="I130" i="2"/>
  <c r="E130" i="2"/>
  <c r="D130" i="2"/>
  <c r="C130" i="2"/>
  <c r="B130" i="2"/>
  <c r="AK129" i="2"/>
  <c r="AJ129" i="2"/>
  <c r="AI129" i="2"/>
  <c r="AH129" i="2"/>
  <c r="AG129" i="2"/>
  <c r="AF129" i="2"/>
  <c r="AE129" i="2"/>
  <c r="AD129" i="2"/>
  <c r="AC129" i="2"/>
  <c r="AB129" i="2"/>
  <c r="AA129" i="2"/>
  <c r="Z129" i="2"/>
  <c r="Y129" i="2"/>
  <c r="X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AL129" i="2" s="1"/>
  <c r="AN129" i="2" s="1"/>
  <c r="AK128" i="2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AL128" i="2" s="1"/>
  <c r="AN128" i="2" s="1"/>
  <c r="AP127" i="2" s="1"/>
  <c r="AR127" i="2" s="1"/>
  <c r="G128" i="2"/>
  <c r="AN127" i="2"/>
  <c r="AK127" i="2"/>
  <c r="AJ127" i="2"/>
  <c r="AI127" i="2"/>
  <c r="AH127" i="2"/>
  <c r="AG127" i="2"/>
  <c r="AF127" i="2"/>
  <c r="AE127" i="2"/>
  <c r="AD127" i="2"/>
  <c r="AC127" i="2"/>
  <c r="AB127" i="2"/>
  <c r="AA127" i="2"/>
  <c r="Z127" i="2"/>
  <c r="Y127" i="2"/>
  <c r="X127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AL127" i="2" s="1"/>
  <c r="E127" i="2"/>
  <c r="D127" i="2"/>
  <c r="C127" i="2"/>
  <c r="B127" i="2"/>
  <c r="AK126" i="2"/>
  <c r="AJ126" i="2"/>
  <c r="AI126" i="2"/>
  <c r="AH126" i="2"/>
  <c r="AG126" i="2"/>
  <c r="AF126" i="2"/>
  <c r="AE126" i="2"/>
  <c r="AC126" i="2"/>
  <c r="AB126" i="2"/>
  <c r="AA126" i="2"/>
  <c r="Z126" i="2"/>
  <c r="Y126" i="2"/>
  <c r="X126" i="2"/>
  <c r="V126" i="2"/>
  <c r="U126" i="2"/>
  <c r="T126" i="2"/>
  <c r="S126" i="2"/>
  <c r="R126" i="2"/>
  <c r="Q126" i="2"/>
  <c r="O126" i="2"/>
  <c r="N126" i="2"/>
  <c r="M126" i="2"/>
  <c r="L126" i="2"/>
  <c r="K126" i="2"/>
  <c r="J126" i="2"/>
  <c r="H126" i="2"/>
  <c r="G126" i="2"/>
  <c r="AK125" i="2"/>
  <c r="AJ125" i="2"/>
  <c r="AI125" i="2"/>
  <c r="AH125" i="2"/>
  <c r="AG125" i="2"/>
  <c r="AF125" i="2"/>
  <c r="AE125" i="2"/>
  <c r="AC125" i="2"/>
  <c r="AB125" i="2"/>
  <c r="AA125" i="2"/>
  <c r="Z125" i="2"/>
  <c r="Y125" i="2"/>
  <c r="X125" i="2"/>
  <c r="W125" i="2"/>
  <c r="V125" i="2"/>
  <c r="U125" i="2"/>
  <c r="T125" i="2"/>
  <c r="S125" i="2"/>
  <c r="R125" i="2"/>
  <c r="Q125" i="2"/>
  <c r="O125" i="2"/>
  <c r="N125" i="2"/>
  <c r="M125" i="2"/>
  <c r="L125" i="2"/>
  <c r="K125" i="2"/>
  <c r="J125" i="2"/>
  <c r="H125" i="2"/>
  <c r="G125" i="2"/>
  <c r="AK124" i="2"/>
  <c r="AJ124" i="2"/>
  <c r="AI124" i="2"/>
  <c r="AH124" i="2"/>
  <c r="AG124" i="2"/>
  <c r="AF124" i="2"/>
  <c r="AE124" i="2"/>
  <c r="AC124" i="2"/>
  <c r="AB124" i="2"/>
  <c r="AA124" i="2"/>
  <c r="Z124" i="2"/>
  <c r="Y124" i="2"/>
  <c r="X124" i="2"/>
  <c r="V124" i="2"/>
  <c r="U124" i="2"/>
  <c r="T124" i="2"/>
  <c r="S124" i="2"/>
  <c r="R124" i="2"/>
  <c r="Q124" i="2"/>
  <c r="O124" i="2"/>
  <c r="N124" i="2"/>
  <c r="M124" i="2"/>
  <c r="L124" i="2"/>
  <c r="K124" i="2"/>
  <c r="J124" i="2"/>
  <c r="H124" i="2"/>
  <c r="G124" i="2"/>
  <c r="D124" i="2"/>
  <c r="C124" i="2"/>
  <c r="B124" i="2"/>
  <c r="AK123" i="2"/>
  <c r="AF123" i="2"/>
  <c r="AE123" i="2"/>
  <c r="AD123" i="2"/>
  <c r="Y123" i="2"/>
  <c r="X123" i="2"/>
  <c r="W123" i="2"/>
  <c r="R123" i="2"/>
  <c r="Q123" i="2"/>
  <c r="P123" i="2"/>
  <c r="K123" i="2"/>
  <c r="J123" i="2"/>
  <c r="I123" i="2"/>
  <c r="AK122" i="2"/>
  <c r="AJ122" i="2"/>
  <c r="AF122" i="2"/>
  <c r="AF179" i="2" s="1"/>
  <c r="AE122" i="2"/>
  <c r="AD122" i="2"/>
  <c r="Z122" i="2"/>
  <c r="Y122" i="2"/>
  <c r="X122" i="2"/>
  <c r="X179" i="2" s="1"/>
  <c r="W122" i="2"/>
  <c r="V122" i="2"/>
  <c r="R122" i="2"/>
  <c r="Q122" i="2"/>
  <c r="P122" i="2"/>
  <c r="L122" i="2"/>
  <c r="K122" i="2"/>
  <c r="J122" i="2"/>
  <c r="I122" i="2"/>
  <c r="H122" i="2"/>
  <c r="AK121" i="2"/>
  <c r="AK179" i="2" s="1"/>
  <c r="AF121" i="2"/>
  <c r="AE121" i="2"/>
  <c r="AE179" i="2" s="1"/>
  <c r="AD121" i="2"/>
  <c r="Y121" i="2"/>
  <c r="X121" i="2"/>
  <c r="W121" i="2"/>
  <c r="R121" i="2"/>
  <c r="R179" i="2" s="1"/>
  <c r="Q121" i="2"/>
  <c r="P121" i="2"/>
  <c r="K121" i="2"/>
  <c r="K179" i="2" s="1"/>
  <c r="J121" i="2"/>
  <c r="J179" i="2" s="1"/>
  <c r="I121" i="2"/>
  <c r="B121" i="2"/>
  <c r="AK120" i="2"/>
  <c r="AJ120" i="2"/>
  <c r="AI120" i="2"/>
  <c r="AH120" i="2"/>
  <c r="AG120" i="2"/>
  <c r="AF120" i="2"/>
  <c r="AE120" i="2"/>
  <c r="AD120" i="2"/>
  <c r="AC120" i="2"/>
  <c r="AB120" i="2"/>
  <c r="AA120" i="2"/>
  <c r="Z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AL120" i="2" s="1"/>
  <c r="AN120" i="2" s="1"/>
  <c r="G120" i="2"/>
  <c r="E120" i="2"/>
  <c r="D120" i="2"/>
  <c r="C120" i="2"/>
  <c r="B120" i="2"/>
  <c r="AK119" i="2"/>
  <c r="AF119" i="2"/>
  <c r="AE119" i="2"/>
  <c r="Y119" i="2"/>
  <c r="X119" i="2"/>
  <c r="R119" i="2"/>
  <c r="Q119" i="2"/>
  <c r="K119" i="2"/>
  <c r="J119" i="2"/>
  <c r="E119" i="2"/>
  <c r="D119" i="2"/>
  <c r="C119" i="2"/>
  <c r="B119" i="2"/>
  <c r="AK117" i="2"/>
  <c r="AI117" i="2"/>
  <c r="AD111" i="2"/>
  <c r="W110" i="2"/>
  <c r="Z109" i="2"/>
  <c r="S108" i="2"/>
  <c r="M108" i="2"/>
  <c r="P109" i="2" s="1"/>
  <c r="AL105" i="2"/>
  <c r="AK105" i="2"/>
  <c r="AJ105" i="2"/>
  <c r="AI105" i="2"/>
  <c r="AH105" i="2"/>
  <c r="AG105" i="2"/>
  <c r="AF105" i="2"/>
  <c r="AE105" i="2"/>
  <c r="AD105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B105" i="2"/>
  <c r="AL104" i="2"/>
  <c r="AK104" i="2"/>
  <c r="AJ104" i="2"/>
  <c r="AI104" i="2"/>
  <c r="AH104" i="2"/>
  <c r="AG104" i="2"/>
  <c r="AF104" i="2"/>
  <c r="AE104" i="2"/>
  <c r="AD104" i="2"/>
  <c r="AC104" i="2"/>
  <c r="AB104" i="2"/>
  <c r="AA104" i="2"/>
  <c r="Z104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B104" i="2"/>
  <c r="AL103" i="2"/>
  <c r="AK103" i="2"/>
  <c r="AJ103" i="2"/>
  <c r="AI103" i="2"/>
  <c r="AH103" i="2"/>
  <c r="AG103" i="2"/>
  <c r="AF103" i="2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B103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B102" i="2"/>
  <c r="AL101" i="2"/>
  <c r="AK101" i="2"/>
  <c r="AJ101" i="2"/>
  <c r="AI101" i="2"/>
  <c r="AH101" i="2"/>
  <c r="AG101" i="2"/>
  <c r="AF101" i="2"/>
  <c r="AE101" i="2"/>
  <c r="AD101" i="2"/>
  <c r="AC101" i="2"/>
  <c r="AB101" i="2"/>
  <c r="AA101" i="2"/>
  <c r="Z101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B101" i="2"/>
  <c r="B163" i="2" s="1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B100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B99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B98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B97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B96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145" i="2" s="1"/>
  <c r="E95" i="2"/>
  <c r="D145" i="2" s="1"/>
  <c r="D95" i="2"/>
  <c r="C145" i="2" s="1"/>
  <c r="B95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B94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B93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B92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B91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124" i="2" s="1"/>
  <c r="E90" i="2"/>
  <c r="D90" i="2"/>
  <c r="B90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B89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B88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121" i="2" s="1"/>
  <c r="E87" i="2"/>
  <c r="D121" i="2" s="1"/>
  <c r="D87" i="2"/>
  <c r="C121" i="2" s="1"/>
  <c r="B87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B86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B85" i="2"/>
  <c r="AJ83" i="2"/>
  <c r="AD79" i="2"/>
  <c r="O79" i="2"/>
  <c r="O111" i="2" s="1"/>
  <c r="H79" i="2"/>
  <c r="H111" i="2" s="1"/>
  <c r="F79" i="2"/>
  <c r="F111" i="2" s="1"/>
  <c r="W78" i="2"/>
  <c r="Z77" i="2"/>
  <c r="S76" i="2"/>
  <c r="M76" i="2"/>
  <c r="P77" i="2" s="1"/>
  <c r="G51" i="2"/>
  <c r="AB51" i="2" s="1"/>
  <c r="AB84" i="2" s="1"/>
  <c r="AB118" i="2" s="1"/>
  <c r="AJ50" i="2"/>
  <c r="S45" i="2"/>
  <c r="S79" i="2" s="1"/>
  <c r="S111" i="2" s="1"/>
  <c r="O45" i="2"/>
  <c r="H45" i="2"/>
  <c r="F45" i="2"/>
  <c r="P43" i="2"/>
  <c r="S42" i="2"/>
  <c r="AN186" i="2" s="1"/>
  <c r="AK34" i="2"/>
  <c r="AH34" i="2"/>
  <c r="AE34" i="2"/>
  <c r="AA34" i="2" s="1"/>
  <c r="AK33" i="2"/>
  <c r="AH33" i="2"/>
  <c r="AE33" i="2"/>
  <c r="AA33" i="2" s="1"/>
  <c r="AK32" i="2"/>
  <c r="AH32" i="2"/>
  <c r="AE32" i="2"/>
  <c r="AA32" i="2" s="1"/>
  <c r="AK31" i="2"/>
  <c r="AH31" i="2"/>
  <c r="AE31" i="2"/>
  <c r="AA31" i="2" s="1"/>
  <c r="AK30" i="2"/>
  <c r="AH30" i="2"/>
  <c r="AE30" i="2"/>
  <c r="AA30" i="2" s="1"/>
  <c r="AK29" i="2"/>
  <c r="AH29" i="2"/>
  <c r="AE29" i="2"/>
  <c r="AA29" i="2" s="1"/>
  <c r="AK28" i="2"/>
  <c r="AH28" i="2"/>
  <c r="AE28" i="2"/>
  <c r="AA28" i="2" s="1"/>
  <c r="AK27" i="2"/>
  <c r="AH27" i="2"/>
  <c r="AE27" i="2"/>
  <c r="AA27" i="2" s="1"/>
  <c r="AK26" i="2"/>
  <c r="AH26" i="2"/>
  <c r="AE26" i="2"/>
  <c r="AA26" i="2" s="1"/>
  <c r="AK25" i="2"/>
  <c r="AH25" i="2"/>
  <c r="AE25" i="2"/>
  <c r="AA25" i="2" s="1"/>
  <c r="AK24" i="2"/>
  <c r="AH24" i="2"/>
  <c r="AE24" i="2"/>
  <c r="AA24" i="2" s="1"/>
  <c r="AK23" i="2"/>
  <c r="AH23" i="2"/>
  <c r="AE23" i="2"/>
  <c r="AA23" i="2" s="1"/>
  <c r="AK22" i="2"/>
  <c r="AH22" i="2"/>
  <c r="AE22" i="2"/>
  <c r="AA22" i="2" s="1"/>
  <c r="AK21" i="2"/>
  <c r="AH21" i="2"/>
  <c r="AE21" i="2"/>
  <c r="AA21" i="2" s="1"/>
  <c r="AK20" i="2"/>
  <c r="AH20" i="2"/>
  <c r="AE20" i="2"/>
  <c r="AA20" i="2" s="1"/>
  <c r="AK19" i="2"/>
  <c r="AH19" i="2"/>
  <c r="AE19" i="2"/>
  <c r="AA19" i="2" s="1"/>
  <c r="AK18" i="2"/>
  <c r="AH18" i="2"/>
  <c r="AE18" i="2"/>
  <c r="AA18" i="2" s="1"/>
  <c r="AK17" i="2"/>
  <c r="AH17" i="2"/>
  <c r="AE17" i="2"/>
  <c r="AA17" i="2" s="1"/>
  <c r="AK16" i="2"/>
  <c r="AH16" i="2"/>
  <c r="AE16" i="2"/>
  <c r="AA16" i="2" s="1"/>
  <c r="AK15" i="2"/>
  <c r="AH15" i="2"/>
  <c r="AE15" i="2"/>
  <c r="AK14" i="2"/>
  <c r="AH14" i="2"/>
  <c r="AE14" i="2"/>
  <c r="AK13" i="2"/>
  <c r="AH13" i="2"/>
  <c r="AE13" i="2"/>
  <c r="AA13" i="2" s="1"/>
  <c r="AK12" i="2"/>
  <c r="AH12" i="2"/>
  <c r="AE12" i="2"/>
  <c r="AK11" i="2"/>
  <c r="AH11" i="2"/>
  <c r="AE11" i="2"/>
  <c r="AK10" i="2"/>
  <c r="AH10" i="2"/>
  <c r="AE10" i="2"/>
  <c r="U7" i="2"/>
  <c r="U5" i="2"/>
  <c r="AJ3" i="2"/>
  <c r="Y113" i="2" s="1"/>
  <c r="AJ2" i="2"/>
  <c r="Q113" i="2" s="1"/>
  <c r="AN113" i="2" s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AL187" i="1" s="1"/>
  <c r="AP187" i="1" s="1"/>
  <c r="AI183" i="1"/>
  <c r="AE183" i="1"/>
  <c r="AA183" i="1"/>
  <c r="W183" i="1"/>
  <c r="S183" i="1"/>
  <c r="O183" i="1"/>
  <c r="K183" i="1"/>
  <c r="G183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AL178" i="1" s="1"/>
  <c r="B178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AL177" i="1" s="1"/>
  <c r="AN177" i="1" s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AL176" i="1" s="1"/>
  <c r="AN176" i="1" s="1"/>
  <c r="G176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AL175" i="1" s="1"/>
  <c r="E175" i="1"/>
  <c r="D175" i="1"/>
  <c r="C175" i="1"/>
  <c r="B175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AL174" i="1" s="1"/>
  <c r="AN174" i="1" s="1"/>
  <c r="G174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AL173" i="1" s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AL172" i="1" s="1"/>
  <c r="AN172" i="1" s="1"/>
  <c r="G172" i="1"/>
  <c r="E172" i="1"/>
  <c r="D172" i="1"/>
  <c r="C172" i="1"/>
  <c r="B172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AL171" i="1" s="1"/>
  <c r="AN171" i="1" s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AL170" i="1" s="1"/>
  <c r="AN170" i="1" s="1"/>
  <c r="G170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AL169" i="1" s="1"/>
  <c r="E169" i="1"/>
  <c r="D169" i="1"/>
  <c r="C169" i="1"/>
  <c r="B169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AL168" i="1" s="1"/>
  <c r="AN168" i="1" s="1"/>
  <c r="G168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AL167" i="1" s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AL166" i="1" s="1"/>
  <c r="AN166" i="1" s="1"/>
  <c r="G166" i="1"/>
  <c r="E166" i="1"/>
  <c r="D166" i="1"/>
  <c r="C166" i="1"/>
  <c r="B166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AL165" i="1" s="1"/>
  <c r="AN165" i="1" s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AL164" i="1" s="1"/>
  <c r="AN164" i="1" s="1"/>
  <c r="G164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AL163" i="1" s="1"/>
  <c r="E163" i="1"/>
  <c r="D163" i="1"/>
  <c r="C163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AL162" i="1" s="1"/>
  <c r="AN162" i="1" s="1"/>
  <c r="G162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AL161" i="1" s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AL160" i="1" s="1"/>
  <c r="AN160" i="1" s="1"/>
  <c r="G160" i="1"/>
  <c r="E160" i="1"/>
  <c r="D160" i="1"/>
  <c r="C160" i="1"/>
  <c r="B160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AL159" i="1" s="1"/>
  <c r="AN159" i="1" s="1"/>
  <c r="AK158" i="1"/>
  <c r="AK183" i="1" s="1"/>
  <c r="AJ158" i="1"/>
  <c r="AJ183" i="1" s="1"/>
  <c r="AI158" i="1"/>
  <c r="AH158" i="1"/>
  <c r="AH183" i="1" s="1"/>
  <c r="AG158" i="1"/>
  <c r="AG183" i="1" s="1"/>
  <c r="AF158" i="1"/>
  <c r="AF183" i="1" s="1"/>
  <c r="AE158" i="1"/>
  <c r="AD158" i="1"/>
  <c r="AD183" i="1" s="1"/>
  <c r="AC158" i="1"/>
  <c r="AC183" i="1" s="1"/>
  <c r="AB158" i="1"/>
  <c r="AB183" i="1" s="1"/>
  <c r="AA158" i="1"/>
  <c r="Z158" i="1"/>
  <c r="Z183" i="1" s="1"/>
  <c r="Y158" i="1"/>
  <c r="Y183" i="1" s="1"/>
  <c r="X158" i="1"/>
  <c r="X183" i="1" s="1"/>
  <c r="W158" i="1"/>
  <c r="V158" i="1"/>
  <c r="V183" i="1" s="1"/>
  <c r="U158" i="1"/>
  <c r="U183" i="1" s="1"/>
  <c r="T158" i="1"/>
  <c r="T183" i="1" s="1"/>
  <c r="S158" i="1"/>
  <c r="R158" i="1"/>
  <c r="R183" i="1" s="1"/>
  <c r="Q158" i="1"/>
  <c r="Q183" i="1" s="1"/>
  <c r="P158" i="1"/>
  <c r="P183" i="1" s="1"/>
  <c r="O158" i="1"/>
  <c r="N158" i="1"/>
  <c r="N183" i="1" s="1"/>
  <c r="M158" i="1"/>
  <c r="M183" i="1" s="1"/>
  <c r="L158" i="1"/>
  <c r="L183" i="1" s="1"/>
  <c r="K158" i="1"/>
  <c r="J158" i="1"/>
  <c r="J183" i="1" s="1"/>
  <c r="I158" i="1"/>
  <c r="I183" i="1" s="1"/>
  <c r="H158" i="1"/>
  <c r="H183" i="1" s="1"/>
  <c r="G158" i="1"/>
  <c r="AK157" i="1"/>
  <c r="AK182" i="1" s="1"/>
  <c r="AJ157" i="1"/>
  <c r="AJ182" i="1" s="1"/>
  <c r="AI157" i="1"/>
  <c r="AI182" i="1" s="1"/>
  <c r="AH157" i="1"/>
  <c r="AH182" i="1" s="1"/>
  <c r="AG157" i="1"/>
  <c r="AG182" i="1" s="1"/>
  <c r="AF157" i="1"/>
  <c r="AF182" i="1" s="1"/>
  <c r="AE157" i="1"/>
  <c r="AE182" i="1" s="1"/>
  <c r="AD157" i="1"/>
  <c r="AD182" i="1" s="1"/>
  <c r="AC157" i="1"/>
  <c r="AC182" i="1" s="1"/>
  <c r="AB157" i="1"/>
  <c r="AB182" i="1" s="1"/>
  <c r="AA157" i="1"/>
  <c r="AA182" i="1" s="1"/>
  <c r="Z157" i="1"/>
  <c r="Z182" i="1" s="1"/>
  <c r="Y157" i="1"/>
  <c r="Y182" i="1" s="1"/>
  <c r="X157" i="1"/>
  <c r="X182" i="1" s="1"/>
  <c r="W157" i="1"/>
  <c r="W182" i="1" s="1"/>
  <c r="V157" i="1"/>
  <c r="V182" i="1" s="1"/>
  <c r="U157" i="1"/>
  <c r="U182" i="1" s="1"/>
  <c r="T157" i="1"/>
  <c r="T182" i="1" s="1"/>
  <c r="S157" i="1"/>
  <c r="S182" i="1" s="1"/>
  <c r="R157" i="1"/>
  <c r="R182" i="1" s="1"/>
  <c r="Q157" i="1"/>
  <c r="Q182" i="1" s="1"/>
  <c r="P157" i="1"/>
  <c r="P182" i="1" s="1"/>
  <c r="O157" i="1"/>
  <c r="O182" i="1" s="1"/>
  <c r="N157" i="1"/>
  <c r="N182" i="1" s="1"/>
  <c r="M157" i="1"/>
  <c r="M182" i="1" s="1"/>
  <c r="L157" i="1"/>
  <c r="L182" i="1" s="1"/>
  <c r="K157" i="1"/>
  <c r="K182" i="1" s="1"/>
  <c r="J157" i="1"/>
  <c r="J182" i="1" s="1"/>
  <c r="I157" i="1"/>
  <c r="I182" i="1" s="1"/>
  <c r="H157" i="1"/>
  <c r="H182" i="1" s="1"/>
  <c r="G157" i="1"/>
  <c r="G182" i="1" s="1"/>
  <c r="AL182" i="1" s="1"/>
  <c r="E157" i="1"/>
  <c r="D157" i="1"/>
  <c r="C157" i="1"/>
  <c r="B157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AL156" i="1" s="1"/>
  <c r="AN156" i="1" s="1"/>
  <c r="G156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AL155" i="1" s="1"/>
  <c r="AN155" i="1" s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AL154" i="1" s="1"/>
  <c r="AN154" i="1" s="1"/>
  <c r="G154" i="1"/>
  <c r="E154" i="1"/>
  <c r="D154" i="1"/>
  <c r="C154" i="1"/>
  <c r="B154" i="1"/>
  <c r="AN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AL153" i="1" s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AL152" i="1" s="1"/>
  <c r="AN152" i="1" s="1"/>
  <c r="G152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AL151" i="1" s="1"/>
  <c r="AN151" i="1" s="1"/>
  <c r="E151" i="1"/>
  <c r="D151" i="1"/>
  <c r="C151" i="1"/>
  <c r="B151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AL150" i="1" s="1"/>
  <c r="AN150" i="1" s="1"/>
  <c r="G150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AL149" i="1" s="1"/>
  <c r="AN149" i="1" s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AL148" i="1" s="1"/>
  <c r="AN148" i="1" s="1"/>
  <c r="G148" i="1"/>
  <c r="E148" i="1"/>
  <c r="D148" i="1"/>
  <c r="C148" i="1"/>
  <c r="B148" i="1"/>
  <c r="AN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AL147" i="1" s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AL146" i="1" s="1"/>
  <c r="AN146" i="1" s="1"/>
  <c r="G146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AL145" i="1" s="1"/>
  <c r="AN145" i="1" s="1"/>
  <c r="D145" i="1"/>
  <c r="B145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AL144" i="1" s="1"/>
  <c r="AN144" i="1" s="1"/>
  <c r="G144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AL143" i="1" s="1"/>
  <c r="AN143" i="1" s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AL142" i="1" s="1"/>
  <c r="AN142" i="1" s="1"/>
  <c r="G142" i="1"/>
  <c r="E142" i="1"/>
  <c r="D142" i="1"/>
  <c r="C142" i="1"/>
  <c r="B142" i="1"/>
  <c r="AN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AL141" i="1" s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AL140" i="1" s="1"/>
  <c r="AN140" i="1" s="1"/>
  <c r="G140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AL139" i="1" s="1"/>
  <c r="AN139" i="1" s="1"/>
  <c r="E139" i="1"/>
  <c r="D139" i="1"/>
  <c r="C139" i="1"/>
  <c r="B139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AL138" i="1" s="1"/>
  <c r="AN138" i="1" s="1"/>
  <c r="G138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AL137" i="1" s="1"/>
  <c r="AN137" i="1" s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AL136" i="1" s="1"/>
  <c r="AN136" i="1" s="1"/>
  <c r="G136" i="1"/>
  <c r="E136" i="1"/>
  <c r="D136" i="1"/>
  <c r="C136" i="1"/>
  <c r="B136" i="1"/>
  <c r="AN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AL135" i="1" s="1"/>
  <c r="AK134" i="1"/>
  <c r="AJ134" i="1"/>
  <c r="AI134" i="1"/>
  <c r="AH134" i="1"/>
  <c r="AH181" i="1" s="1"/>
  <c r="AG134" i="1"/>
  <c r="AF134" i="1"/>
  <c r="AE134" i="1"/>
  <c r="AD134" i="1"/>
  <c r="AD181" i="1" s="1"/>
  <c r="AC134" i="1"/>
  <c r="AB134" i="1"/>
  <c r="AA134" i="1"/>
  <c r="Z134" i="1"/>
  <c r="Z181" i="1" s="1"/>
  <c r="Y134" i="1"/>
  <c r="X134" i="1"/>
  <c r="W134" i="1"/>
  <c r="V134" i="1"/>
  <c r="V181" i="1" s="1"/>
  <c r="U134" i="1"/>
  <c r="T134" i="1"/>
  <c r="S134" i="1"/>
  <c r="R134" i="1"/>
  <c r="R181" i="1" s="1"/>
  <c r="Q134" i="1"/>
  <c r="P134" i="1"/>
  <c r="O134" i="1"/>
  <c r="N134" i="1"/>
  <c r="N181" i="1" s="1"/>
  <c r="M134" i="1"/>
  <c r="L134" i="1"/>
  <c r="K134" i="1"/>
  <c r="J134" i="1"/>
  <c r="J181" i="1" s="1"/>
  <c r="I134" i="1"/>
  <c r="H134" i="1"/>
  <c r="H185" i="1" s="1"/>
  <c r="G134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AL133" i="1" s="1"/>
  <c r="AN133" i="1" s="1"/>
  <c r="E133" i="1"/>
  <c r="D133" i="1"/>
  <c r="C133" i="1"/>
  <c r="B133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AL132" i="1" s="1"/>
  <c r="AN132" i="1" s="1"/>
  <c r="G132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E130" i="1"/>
  <c r="D130" i="1"/>
  <c r="C130" i="1"/>
  <c r="B130" i="1"/>
  <c r="AN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AL129" i="1" s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AL128" i="1" s="1"/>
  <c r="AN128" i="1" s="1"/>
  <c r="G128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AL127" i="1" s="1"/>
  <c r="AN127" i="1" s="1"/>
  <c r="E127" i="1"/>
  <c r="D127" i="1"/>
  <c r="C127" i="1"/>
  <c r="B127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AL126" i="1" s="1"/>
  <c r="AN126" i="1" s="1"/>
  <c r="G126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AL125" i="1" s="1"/>
  <c r="AN125" i="1" s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AL124" i="1" s="1"/>
  <c r="AN124" i="1" s="1"/>
  <c r="G124" i="1"/>
  <c r="D124" i="1"/>
  <c r="C124" i="1"/>
  <c r="B124" i="1"/>
  <c r="AN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AL123" i="1" s="1"/>
  <c r="AK122" i="1"/>
  <c r="AJ122" i="1"/>
  <c r="AI122" i="1"/>
  <c r="AH122" i="1"/>
  <c r="AH179" i="1" s="1"/>
  <c r="AG122" i="1"/>
  <c r="AF122" i="1"/>
  <c r="AE122" i="1"/>
  <c r="AD122" i="1"/>
  <c r="AD179" i="1" s="1"/>
  <c r="AC122" i="1"/>
  <c r="AB122" i="1"/>
  <c r="AA122" i="1"/>
  <c r="Z122" i="1"/>
  <c r="Z179" i="1" s="1"/>
  <c r="Y122" i="1"/>
  <c r="X122" i="1"/>
  <c r="W122" i="1"/>
  <c r="V122" i="1"/>
  <c r="V179" i="1" s="1"/>
  <c r="U122" i="1"/>
  <c r="T122" i="1"/>
  <c r="S122" i="1"/>
  <c r="R122" i="1"/>
  <c r="R179" i="1" s="1"/>
  <c r="Q122" i="1"/>
  <c r="P122" i="1"/>
  <c r="O122" i="1"/>
  <c r="N122" i="1"/>
  <c r="N179" i="1" s="1"/>
  <c r="M122" i="1"/>
  <c r="L122" i="1"/>
  <c r="K122" i="1"/>
  <c r="J122" i="1"/>
  <c r="J179" i="1" s="1"/>
  <c r="I122" i="1"/>
  <c r="H122" i="1"/>
  <c r="AL122" i="1" s="1"/>
  <c r="AN122" i="1" s="1"/>
  <c r="G122" i="1"/>
  <c r="AK121" i="1"/>
  <c r="AK179" i="1" s="1"/>
  <c r="AJ121" i="1"/>
  <c r="AI121" i="1"/>
  <c r="AI179" i="1" s="1"/>
  <c r="AH121" i="1"/>
  <c r="AG121" i="1"/>
  <c r="AG179" i="1" s="1"/>
  <c r="AF121" i="1"/>
  <c r="AE121" i="1"/>
  <c r="AE179" i="1" s="1"/>
  <c r="AD121" i="1"/>
  <c r="AC121" i="1"/>
  <c r="AC179" i="1" s="1"/>
  <c r="AB121" i="1"/>
  <c r="AA121" i="1"/>
  <c r="AA179" i="1" s="1"/>
  <c r="Z121" i="1"/>
  <c r="Y121" i="1"/>
  <c r="Y179" i="1" s="1"/>
  <c r="X121" i="1"/>
  <c r="W121" i="1"/>
  <c r="W179" i="1" s="1"/>
  <c r="V121" i="1"/>
  <c r="U121" i="1"/>
  <c r="U179" i="1" s="1"/>
  <c r="T121" i="1"/>
  <c r="S121" i="1"/>
  <c r="S179" i="1" s="1"/>
  <c r="R121" i="1"/>
  <c r="Q121" i="1"/>
  <c r="Q179" i="1" s="1"/>
  <c r="P121" i="1"/>
  <c r="O121" i="1"/>
  <c r="O179" i="1" s="1"/>
  <c r="N121" i="1"/>
  <c r="M121" i="1"/>
  <c r="M179" i="1" s="1"/>
  <c r="L121" i="1"/>
  <c r="K121" i="1"/>
  <c r="K179" i="1" s="1"/>
  <c r="J121" i="1"/>
  <c r="I121" i="1"/>
  <c r="I179" i="1" s="1"/>
  <c r="H121" i="1"/>
  <c r="G121" i="1"/>
  <c r="D121" i="1"/>
  <c r="B121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AL120" i="1" s="1"/>
  <c r="AN120" i="1" s="1"/>
  <c r="G120" i="1"/>
  <c r="E120" i="1"/>
  <c r="D120" i="1"/>
  <c r="C120" i="1"/>
  <c r="B120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E119" i="1"/>
  <c r="D119" i="1"/>
  <c r="C119" i="1"/>
  <c r="B119" i="1"/>
  <c r="AK117" i="1"/>
  <c r="AI117" i="1"/>
  <c r="Y113" i="1"/>
  <c r="AD111" i="1"/>
  <c r="W110" i="1"/>
  <c r="Z109" i="1"/>
  <c r="S108" i="1"/>
  <c r="M108" i="1"/>
  <c r="P109" i="1" s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B163" i="1" s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145" i="1" s="1"/>
  <c r="E95" i="1"/>
  <c r="D95" i="1"/>
  <c r="C145" i="1" s="1"/>
  <c r="B95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124" i="1" s="1"/>
  <c r="E90" i="1"/>
  <c r="D90" i="1"/>
  <c r="B90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121" i="1" s="1"/>
  <c r="E87" i="1"/>
  <c r="D87" i="1"/>
  <c r="C121" i="1" s="1"/>
  <c r="B87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G84" i="1"/>
  <c r="G118" i="1" s="1"/>
  <c r="AJ83" i="1"/>
  <c r="AD79" i="1"/>
  <c r="H79" i="1"/>
  <c r="H111" i="1" s="1"/>
  <c r="F79" i="1"/>
  <c r="F111" i="1" s="1"/>
  <c r="W78" i="1"/>
  <c r="Z77" i="1"/>
  <c r="M76" i="1"/>
  <c r="N77" i="1" s="1"/>
  <c r="AB51" i="1"/>
  <c r="AB84" i="1" s="1"/>
  <c r="AB118" i="1" s="1"/>
  <c r="N51" i="1"/>
  <c r="N84" i="1" s="1"/>
  <c r="N118" i="1" s="1"/>
  <c r="H51" i="1"/>
  <c r="V51" i="1" s="1"/>
  <c r="V84" i="1" s="1"/>
  <c r="V118" i="1" s="1"/>
  <c r="G51" i="1"/>
  <c r="U51" i="1" s="1"/>
  <c r="U84" i="1" s="1"/>
  <c r="U118" i="1" s="1"/>
  <c r="AK50" i="1"/>
  <c r="AI50" i="1"/>
  <c r="AI51" i="1" s="1"/>
  <c r="AI84" i="1" s="1"/>
  <c r="AI118" i="1" s="1"/>
  <c r="S45" i="1"/>
  <c r="S79" i="1" s="1"/>
  <c r="S111" i="1" s="1"/>
  <c r="O45" i="1"/>
  <c r="O79" i="1" s="1"/>
  <c r="O111" i="1" s="1"/>
  <c r="H45" i="1"/>
  <c r="F45" i="1"/>
  <c r="P43" i="1"/>
  <c r="N43" i="1"/>
  <c r="S42" i="1"/>
  <c r="AN186" i="1" s="1"/>
  <c r="AK34" i="1"/>
  <c r="AH34" i="1"/>
  <c r="AE34" i="1"/>
  <c r="AA34" i="1" s="1"/>
  <c r="AK33" i="1"/>
  <c r="AH33" i="1"/>
  <c r="AE33" i="1"/>
  <c r="AA33" i="1"/>
  <c r="AH32" i="1"/>
  <c r="AK32" i="1" s="1"/>
  <c r="AE32" i="1"/>
  <c r="AH31" i="1"/>
  <c r="AE31" i="1"/>
  <c r="AH30" i="1"/>
  <c r="AK30" i="1" s="1"/>
  <c r="AE30" i="1"/>
  <c r="AH29" i="1"/>
  <c r="AE29" i="1"/>
  <c r="AH28" i="1"/>
  <c r="AK28" i="1" s="1"/>
  <c r="AE28" i="1"/>
  <c r="AH27" i="1"/>
  <c r="AE27" i="1"/>
  <c r="AH26" i="1"/>
  <c r="AK26" i="1" s="1"/>
  <c r="AE26" i="1"/>
  <c r="AH25" i="1"/>
  <c r="AE25" i="1"/>
  <c r="AH24" i="1"/>
  <c r="AE24" i="1"/>
  <c r="AH23" i="1"/>
  <c r="AK23" i="1" s="1"/>
  <c r="AE23" i="1"/>
  <c r="AH22" i="1"/>
  <c r="AE22" i="1"/>
  <c r="AH21" i="1"/>
  <c r="AK21" i="1" s="1"/>
  <c r="AE21" i="1"/>
  <c r="AH20" i="1"/>
  <c r="AE20" i="1"/>
  <c r="AH19" i="1"/>
  <c r="AK19" i="1" s="1"/>
  <c r="AE19" i="1"/>
  <c r="AH18" i="1"/>
  <c r="AE18" i="1"/>
  <c r="AH17" i="1"/>
  <c r="AK17" i="1" s="1"/>
  <c r="AE17" i="1"/>
  <c r="AH16" i="1"/>
  <c r="AE16" i="1"/>
  <c r="AH15" i="1"/>
  <c r="AK15" i="1" s="1"/>
  <c r="AE15" i="1"/>
  <c r="AH14" i="1"/>
  <c r="AK14" i="1" s="1"/>
  <c r="AA14" i="1" s="1"/>
  <c r="AE14" i="1"/>
  <c r="AH13" i="1"/>
  <c r="AK13" i="1" s="1"/>
  <c r="AE13" i="1"/>
  <c r="AH12" i="1"/>
  <c r="AK12" i="1" s="1"/>
  <c r="AA12" i="1" s="1"/>
  <c r="AE12" i="1"/>
  <c r="AH11" i="1"/>
  <c r="AK11" i="1" s="1"/>
  <c r="AE11" i="1"/>
  <c r="AH10" i="1"/>
  <c r="AK10" i="1" s="1"/>
  <c r="AA10" i="1" s="1"/>
  <c r="AE10" i="1"/>
  <c r="U7" i="1"/>
  <c r="U5" i="1"/>
  <c r="AJ3" i="1"/>
  <c r="AJ2" i="1"/>
  <c r="Q113" i="1" s="1"/>
  <c r="AN113" i="1" s="1"/>
  <c r="AP154" i="2" l="1"/>
  <c r="AR154" i="2" s="1"/>
  <c r="AJ119" i="2"/>
  <c r="AH119" i="2"/>
  <c r="AB119" i="2"/>
  <c r="Z119" i="2"/>
  <c r="V119" i="2"/>
  <c r="T119" i="2"/>
  <c r="N119" i="2"/>
  <c r="L119" i="2"/>
  <c r="H119" i="2"/>
  <c r="AI119" i="2"/>
  <c r="AC119" i="2"/>
  <c r="S119" i="2"/>
  <c r="M119" i="2"/>
  <c r="G119" i="2"/>
  <c r="AG119" i="2"/>
  <c r="AA119" i="2"/>
  <c r="U119" i="2"/>
  <c r="O119" i="2"/>
  <c r="AP148" i="2"/>
  <c r="AR148" i="2" s="1"/>
  <c r="AP151" i="2"/>
  <c r="AR151" i="2" s="1"/>
  <c r="AK191" i="2"/>
  <c r="AI191" i="2"/>
  <c r="AG191" i="2"/>
  <c r="AE191" i="2"/>
  <c r="AC191" i="2"/>
  <c r="AA191" i="2"/>
  <c r="Y191" i="2"/>
  <c r="W191" i="2"/>
  <c r="U191" i="2"/>
  <c r="S191" i="2"/>
  <c r="Q191" i="2"/>
  <c r="O191" i="2"/>
  <c r="M191" i="2"/>
  <c r="K191" i="2"/>
  <c r="I191" i="2"/>
  <c r="G191" i="2"/>
  <c r="AJ189" i="2"/>
  <c r="AH189" i="2"/>
  <c r="AF189" i="2"/>
  <c r="AD189" i="2"/>
  <c r="AB189" i="2"/>
  <c r="Z189" i="2"/>
  <c r="X189" i="2"/>
  <c r="V189" i="2"/>
  <c r="T189" i="2"/>
  <c r="R189" i="2"/>
  <c r="P189" i="2"/>
  <c r="N189" i="2"/>
  <c r="L189" i="2"/>
  <c r="J189" i="2"/>
  <c r="H189" i="2"/>
  <c r="AJ191" i="2"/>
  <c r="AH191" i="2"/>
  <c r="AF191" i="2"/>
  <c r="AD191" i="2"/>
  <c r="AB191" i="2"/>
  <c r="Z191" i="2"/>
  <c r="X191" i="2"/>
  <c r="V191" i="2"/>
  <c r="T191" i="2"/>
  <c r="R191" i="2"/>
  <c r="P191" i="2"/>
  <c r="N191" i="2"/>
  <c r="L191" i="2"/>
  <c r="J191" i="2"/>
  <c r="H191" i="2"/>
  <c r="AK189" i="2"/>
  <c r="AI189" i="2"/>
  <c r="AG189" i="2"/>
  <c r="AE189" i="2"/>
  <c r="AC189" i="2"/>
  <c r="AA189" i="2"/>
  <c r="Y189" i="2"/>
  <c r="W189" i="2"/>
  <c r="U189" i="2"/>
  <c r="S189" i="2"/>
  <c r="Q189" i="2"/>
  <c r="O189" i="2"/>
  <c r="M189" i="2"/>
  <c r="K189" i="2"/>
  <c r="I189" i="2"/>
  <c r="G189" i="2"/>
  <c r="AJ157" i="2"/>
  <c r="AJ182" i="2" s="1"/>
  <c r="AH157" i="2"/>
  <c r="AH182" i="2" s="1"/>
  <c r="AD157" i="2"/>
  <c r="AB157" i="2"/>
  <c r="AB182" i="2" s="1"/>
  <c r="Z157" i="2"/>
  <c r="Z182" i="2" s="1"/>
  <c r="V157" i="2"/>
  <c r="V182" i="2" s="1"/>
  <c r="T157" i="2"/>
  <c r="T182" i="2" s="1"/>
  <c r="P157" i="2"/>
  <c r="N157" i="2"/>
  <c r="N182" i="2" s="1"/>
  <c r="L157" i="2"/>
  <c r="L182" i="2" s="1"/>
  <c r="H157" i="2"/>
  <c r="H182" i="2" s="1"/>
  <c r="AJ133" i="2"/>
  <c r="AH133" i="2"/>
  <c r="AD133" i="2"/>
  <c r="AB133" i="2"/>
  <c r="Z133" i="2"/>
  <c r="V133" i="2"/>
  <c r="T133" i="2"/>
  <c r="P133" i="2"/>
  <c r="P184" i="2" s="1"/>
  <c r="N133" i="2"/>
  <c r="L133" i="2"/>
  <c r="H133" i="2"/>
  <c r="AI130" i="2"/>
  <c r="AG130" i="2"/>
  <c r="AC130" i="2"/>
  <c r="AA130" i="2"/>
  <c r="U130" i="2"/>
  <c r="S130" i="2"/>
  <c r="O130" i="2"/>
  <c r="M130" i="2"/>
  <c r="G130" i="2"/>
  <c r="W124" i="2"/>
  <c r="I124" i="2"/>
  <c r="I179" i="2" s="1"/>
  <c r="AJ159" i="2"/>
  <c r="AH159" i="2"/>
  <c r="AD159" i="2"/>
  <c r="AB159" i="2"/>
  <c r="Z159" i="2"/>
  <c r="V159" i="2"/>
  <c r="T159" i="2"/>
  <c r="P159" i="2"/>
  <c r="N159" i="2"/>
  <c r="L159" i="2"/>
  <c r="H159" i="2"/>
  <c r="AI159" i="2"/>
  <c r="AC159" i="2"/>
  <c r="W159" i="2"/>
  <c r="S159" i="2"/>
  <c r="M159" i="2"/>
  <c r="G159" i="2"/>
  <c r="AJ135" i="2"/>
  <c r="AH135" i="2"/>
  <c r="AD135" i="2"/>
  <c r="AB135" i="2"/>
  <c r="Z135" i="2"/>
  <c r="V135" i="2"/>
  <c r="T135" i="2"/>
  <c r="P135" i="2"/>
  <c r="N135" i="2"/>
  <c r="L135" i="2"/>
  <c r="H135" i="2"/>
  <c r="AI132" i="2"/>
  <c r="AG132" i="2"/>
  <c r="AC132" i="2"/>
  <c r="AA132" i="2"/>
  <c r="U132" i="2"/>
  <c r="S132" i="2"/>
  <c r="O132" i="2"/>
  <c r="M132" i="2"/>
  <c r="G132" i="2"/>
  <c r="W126" i="2"/>
  <c r="AL126" i="2" s="1"/>
  <c r="AN126" i="2" s="1"/>
  <c r="I126" i="2"/>
  <c r="AD139" i="2"/>
  <c r="AD184" i="2" s="1"/>
  <c r="Z139" i="2"/>
  <c r="P139" i="2"/>
  <c r="L139" i="2"/>
  <c r="AI136" i="2"/>
  <c r="AC136" i="2"/>
  <c r="AA136" i="2"/>
  <c r="U136" i="2"/>
  <c r="O136" i="2"/>
  <c r="M136" i="2"/>
  <c r="G136" i="2"/>
  <c r="AD141" i="2"/>
  <c r="Z141" i="2"/>
  <c r="P141" i="2"/>
  <c r="L141" i="2"/>
  <c r="AI138" i="2"/>
  <c r="AC138" i="2"/>
  <c r="AA138" i="2"/>
  <c r="U138" i="2"/>
  <c r="O138" i="2"/>
  <c r="M138" i="2"/>
  <c r="G138" i="2"/>
  <c r="AJ145" i="2"/>
  <c r="AH145" i="2"/>
  <c r="V145" i="2"/>
  <c r="T145" i="2"/>
  <c r="H145" i="2"/>
  <c r="AI142" i="2"/>
  <c r="AG142" i="2"/>
  <c r="W142" i="2"/>
  <c r="U142" i="2"/>
  <c r="S142" i="2"/>
  <c r="I142" i="2"/>
  <c r="G142" i="2"/>
  <c r="AJ147" i="2"/>
  <c r="AH147" i="2"/>
  <c r="V147" i="2"/>
  <c r="T147" i="2"/>
  <c r="H147" i="2"/>
  <c r="AL147" i="2" s="1"/>
  <c r="AN147" i="2" s="1"/>
  <c r="AI144" i="2"/>
  <c r="AG144" i="2"/>
  <c r="W144" i="2"/>
  <c r="U144" i="2"/>
  <c r="S144" i="2"/>
  <c r="I144" i="2"/>
  <c r="G144" i="2"/>
  <c r="AJ121" i="2"/>
  <c r="AJ179" i="2" s="1"/>
  <c r="AH121" i="2"/>
  <c r="AB121" i="2"/>
  <c r="AB179" i="2" s="1"/>
  <c r="Z121" i="2"/>
  <c r="Z179" i="2" s="1"/>
  <c r="V121" i="2"/>
  <c r="V179" i="2" s="1"/>
  <c r="T121" i="2"/>
  <c r="N121" i="2"/>
  <c r="N179" i="2" s="1"/>
  <c r="L121" i="2"/>
  <c r="L179" i="2" s="1"/>
  <c r="H121" i="2"/>
  <c r="H179" i="2" s="1"/>
  <c r="AJ123" i="2"/>
  <c r="AH123" i="2"/>
  <c r="AB123" i="2"/>
  <c r="Z123" i="2"/>
  <c r="V123" i="2"/>
  <c r="T123" i="2"/>
  <c r="N123" i="2"/>
  <c r="L123" i="2"/>
  <c r="H123" i="2"/>
  <c r="AC166" i="2"/>
  <c r="O166" i="2"/>
  <c r="W160" i="2"/>
  <c r="I160" i="2"/>
  <c r="AJ166" i="2"/>
  <c r="H166" i="2"/>
  <c r="AD160" i="2"/>
  <c r="AC168" i="2"/>
  <c r="O168" i="2"/>
  <c r="W162" i="2"/>
  <c r="I162" i="2"/>
  <c r="AL162" i="2" s="1"/>
  <c r="AN162" i="2" s="1"/>
  <c r="AJ168" i="2"/>
  <c r="H168" i="2"/>
  <c r="P162" i="2"/>
  <c r="U51" i="2"/>
  <c r="U84" i="2" s="1"/>
  <c r="U118" i="2" s="1"/>
  <c r="G84" i="2"/>
  <c r="G118" i="2" s="1"/>
  <c r="G121" i="2"/>
  <c r="M121" i="2"/>
  <c r="U121" i="2"/>
  <c r="U179" i="2" s="1"/>
  <c r="AA121" i="2"/>
  <c r="AI121" i="2"/>
  <c r="O123" i="2"/>
  <c r="S123" i="2"/>
  <c r="AC123" i="2"/>
  <c r="AG123" i="2"/>
  <c r="P124" i="2"/>
  <c r="P179" i="2" s="1"/>
  <c r="AD126" i="2"/>
  <c r="H130" i="2"/>
  <c r="L130" i="2"/>
  <c r="V130" i="2"/>
  <c r="Z130" i="2"/>
  <c r="AJ130" i="2"/>
  <c r="G181" i="2"/>
  <c r="N132" i="2"/>
  <c r="T132" i="2"/>
  <c r="AB132" i="2"/>
  <c r="AH132" i="2"/>
  <c r="G133" i="2"/>
  <c r="M133" i="2"/>
  <c r="S133" i="2"/>
  <c r="W133" i="2"/>
  <c r="AC133" i="2"/>
  <c r="AI133" i="2"/>
  <c r="I135" i="2"/>
  <c r="O135" i="2"/>
  <c r="U135" i="2"/>
  <c r="AA135" i="2"/>
  <c r="AG135" i="2"/>
  <c r="H136" i="2"/>
  <c r="T136" i="2"/>
  <c r="AB136" i="2"/>
  <c r="AJ136" i="2"/>
  <c r="N138" i="2"/>
  <c r="V138" i="2"/>
  <c r="AH138" i="2"/>
  <c r="I139" i="2"/>
  <c r="AL139" i="2" s="1"/>
  <c r="AN139" i="2" s="1"/>
  <c r="S139" i="2"/>
  <c r="W139" i="2"/>
  <c r="W180" i="2" s="1"/>
  <c r="AG139" i="2"/>
  <c r="L142" i="2"/>
  <c r="N142" i="2"/>
  <c r="P142" i="2"/>
  <c r="P180" i="2" s="1"/>
  <c r="L144" i="2"/>
  <c r="N144" i="2"/>
  <c r="P144" i="2"/>
  <c r="G157" i="2"/>
  <c r="M157" i="2"/>
  <c r="M182" i="2" s="1"/>
  <c r="S157" i="2"/>
  <c r="S182" i="2" s="1"/>
  <c r="W157" i="2"/>
  <c r="AC157" i="2"/>
  <c r="AC182" i="2" s="1"/>
  <c r="AI157" i="2"/>
  <c r="AI182" i="2" s="1"/>
  <c r="I159" i="2"/>
  <c r="U159" i="2"/>
  <c r="AG159" i="2"/>
  <c r="P160" i="2"/>
  <c r="AD162" i="2"/>
  <c r="V168" i="2"/>
  <c r="AP172" i="2"/>
  <c r="AR172" i="2" s="1"/>
  <c r="X184" i="2"/>
  <c r="AF184" i="2"/>
  <c r="AK190" i="2"/>
  <c r="AI190" i="2"/>
  <c r="AG190" i="2"/>
  <c r="AE190" i="2"/>
  <c r="AC190" i="2"/>
  <c r="AA190" i="2"/>
  <c r="Y190" i="2"/>
  <c r="W190" i="2"/>
  <c r="U190" i="2"/>
  <c r="S190" i="2"/>
  <c r="Q190" i="2"/>
  <c r="O190" i="2"/>
  <c r="M190" i="2"/>
  <c r="K190" i="2"/>
  <c r="I190" i="2"/>
  <c r="G190" i="2"/>
  <c r="AJ188" i="2"/>
  <c r="AH188" i="2"/>
  <c r="AF188" i="2"/>
  <c r="AD188" i="2"/>
  <c r="AB188" i="2"/>
  <c r="Z188" i="2"/>
  <c r="X188" i="2"/>
  <c r="V188" i="2"/>
  <c r="T188" i="2"/>
  <c r="R188" i="2"/>
  <c r="P188" i="2"/>
  <c r="N188" i="2"/>
  <c r="L188" i="2"/>
  <c r="J188" i="2"/>
  <c r="H188" i="2"/>
  <c r="AJ187" i="2"/>
  <c r="AH187" i="2"/>
  <c r="AD187" i="2"/>
  <c r="AB187" i="2"/>
  <c r="Z187" i="2"/>
  <c r="V187" i="2"/>
  <c r="T187" i="2"/>
  <c r="P187" i="2"/>
  <c r="N187" i="2"/>
  <c r="L187" i="2"/>
  <c r="H187" i="2"/>
  <c r="AJ190" i="2"/>
  <c r="AH190" i="2"/>
  <c r="AF190" i="2"/>
  <c r="AD190" i="2"/>
  <c r="AB190" i="2"/>
  <c r="Z190" i="2"/>
  <c r="X190" i="2"/>
  <c r="V190" i="2"/>
  <c r="T190" i="2"/>
  <c r="R190" i="2"/>
  <c r="P190" i="2"/>
  <c r="N190" i="2"/>
  <c r="L190" i="2"/>
  <c r="J190" i="2"/>
  <c r="H190" i="2"/>
  <c r="AK188" i="2"/>
  <c r="AI188" i="2"/>
  <c r="AG188" i="2"/>
  <c r="AE188" i="2"/>
  <c r="AC188" i="2"/>
  <c r="AA188" i="2"/>
  <c r="Y188" i="2"/>
  <c r="W188" i="2"/>
  <c r="U188" i="2"/>
  <c r="S188" i="2"/>
  <c r="Q188" i="2"/>
  <c r="O188" i="2"/>
  <c r="M188" i="2"/>
  <c r="K188" i="2"/>
  <c r="I188" i="2"/>
  <c r="G188" i="2"/>
  <c r="AL188" i="2" s="1"/>
  <c r="AI187" i="2"/>
  <c r="AG187" i="2"/>
  <c r="AC187" i="2"/>
  <c r="AA187" i="2"/>
  <c r="W187" i="2"/>
  <c r="U187" i="2"/>
  <c r="S187" i="2"/>
  <c r="O187" i="2"/>
  <c r="M187" i="2"/>
  <c r="I187" i="2"/>
  <c r="G187" i="2"/>
  <c r="AA10" i="2"/>
  <c r="AI158" i="2"/>
  <c r="AI183" i="2" s="1"/>
  <c r="AG158" i="2"/>
  <c r="AG183" i="2" s="1"/>
  <c r="AC158" i="2"/>
  <c r="AC183" i="2" s="1"/>
  <c r="AA158" i="2"/>
  <c r="AA183" i="2" s="1"/>
  <c r="W158" i="2"/>
  <c r="U158" i="2"/>
  <c r="U183" i="2" s="1"/>
  <c r="AH158" i="2"/>
  <c r="AH183" i="2" s="1"/>
  <c r="AB158" i="2"/>
  <c r="AB183" i="2" s="1"/>
  <c r="V158" i="2"/>
  <c r="V183" i="2" s="1"/>
  <c r="S158" i="2"/>
  <c r="S183" i="2" s="1"/>
  <c r="O158" i="2"/>
  <c r="O183" i="2" s="1"/>
  <c r="M158" i="2"/>
  <c r="M183" i="2" s="1"/>
  <c r="I158" i="2"/>
  <c r="G158" i="2"/>
  <c r="AI134" i="2"/>
  <c r="AI181" i="2" s="1"/>
  <c r="AG134" i="2"/>
  <c r="AC134" i="2"/>
  <c r="AA134" i="2"/>
  <c r="AA185" i="2" s="1"/>
  <c r="W134" i="2"/>
  <c r="U134" i="2"/>
  <c r="U185" i="2" s="1"/>
  <c r="S134" i="2"/>
  <c r="O134" i="2"/>
  <c r="M134" i="2"/>
  <c r="M181" i="2" s="1"/>
  <c r="I134" i="2"/>
  <c r="I181" i="2" s="1"/>
  <c r="G134" i="2"/>
  <c r="AJ131" i="2"/>
  <c r="AH131" i="2"/>
  <c r="AB131" i="2"/>
  <c r="Z131" i="2"/>
  <c r="V131" i="2"/>
  <c r="T131" i="2"/>
  <c r="N131" i="2"/>
  <c r="L131" i="2"/>
  <c r="H131" i="2"/>
  <c r="AD125" i="2"/>
  <c r="P125" i="2"/>
  <c r="AA11" i="2"/>
  <c r="AG140" i="2"/>
  <c r="W140" i="2"/>
  <c r="S140" i="2"/>
  <c r="I140" i="2"/>
  <c r="AL140" i="2" s="1"/>
  <c r="AN140" i="2" s="1"/>
  <c r="AJ137" i="2"/>
  <c r="AH137" i="2"/>
  <c r="AB137" i="2"/>
  <c r="V137" i="2"/>
  <c r="T137" i="2"/>
  <c r="N137" i="2"/>
  <c r="H137" i="2"/>
  <c r="AL137" i="2" s="1"/>
  <c r="AN137" i="2" s="1"/>
  <c r="AA12" i="2"/>
  <c r="AC146" i="2"/>
  <c r="AA146" i="2"/>
  <c r="O146" i="2"/>
  <c r="M146" i="2"/>
  <c r="AD143" i="2"/>
  <c r="AB143" i="2"/>
  <c r="Z143" i="2"/>
  <c r="P143" i="2"/>
  <c r="N143" i="2"/>
  <c r="L143" i="2"/>
  <c r="AA14" i="2"/>
  <c r="AI122" i="2"/>
  <c r="AG122" i="2"/>
  <c r="AC122" i="2"/>
  <c r="AA122" i="2"/>
  <c r="U122" i="2"/>
  <c r="S122" i="2"/>
  <c r="O122" i="2"/>
  <c r="M122" i="2"/>
  <c r="G122" i="2"/>
  <c r="AA15" i="2"/>
  <c r="AJ167" i="2"/>
  <c r="V167" i="2"/>
  <c r="H167" i="2"/>
  <c r="AD161" i="2"/>
  <c r="AL161" i="2" s="1"/>
  <c r="AN161" i="2" s="1"/>
  <c r="AP160" i="2" s="1"/>
  <c r="AR160" i="2" s="1"/>
  <c r="P161" i="2"/>
  <c r="AC167" i="2"/>
  <c r="I161" i="2"/>
  <c r="AI50" i="2"/>
  <c r="AI51" i="2" s="1"/>
  <c r="AI84" i="2" s="1"/>
  <c r="AI118" i="2" s="1"/>
  <c r="AK50" i="2"/>
  <c r="AK51" i="2" s="1"/>
  <c r="AK84" i="2" s="1"/>
  <c r="AK118" i="2" s="1"/>
  <c r="H51" i="2"/>
  <c r="N51" i="2"/>
  <c r="N84" i="2" s="1"/>
  <c r="N118" i="2" s="1"/>
  <c r="AI83" i="2"/>
  <c r="AK83" i="2"/>
  <c r="AJ117" i="2"/>
  <c r="O121" i="2"/>
  <c r="O179" i="2" s="1"/>
  <c r="Q179" i="2"/>
  <c r="S121" i="2"/>
  <c r="S179" i="2" s="1"/>
  <c r="W179" i="2"/>
  <c r="Y179" i="2"/>
  <c r="AC121" i="2"/>
  <c r="AC179" i="2" s="1"/>
  <c r="AG121" i="2"/>
  <c r="AG179" i="2" s="1"/>
  <c r="N122" i="2"/>
  <c r="T122" i="2"/>
  <c r="AB122" i="2"/>
  <c r="AH122" i="2"/>
  <c r="G123" i="2"/>
  <c r="M123" i="2"/>
  <c r="U123" i="2"/>
  <c r="AA123" i="2"/>
  <c r="AI123" i="2"/>
  <c r="AD124" i="2"/>
  <c r="AD179" i="2" s="1"/>
  <c r="I125" i="2"/>
  <c r="AL125" i="2" s="1"/>
  <c r="AN125" i="2" s="1"/>
  <c r="P126" i="2"/>
  <c r="N130" i="2"/>
  <c r="T130" i="2"/>
  <c r="AB130" i="2"/>
  <c r="AH130" i="2"/>
  <c r="K185" i="2"/>
  <c r="K181" i="2"/>
  <c r="O131" i="2"/>
  <c r="Q185" i="2"/>
  <c r="Q181" i="2"/>
  <c r="S131" i="2"/>
  <c r="W185" i="2"/>
  <c r="W181" i="2"/>
  <c r="Y185" i="2"/>
  <c r="Y181" i="2"/>
  <c r="AC131" i="2"/>
  <c r="AE185" i="2"/>
  <c r="AE181" i="2"/>
  <c r="AG131" i="2"/>
  <c r="AK185" i="2"/>
  <c r="AK181" i="2"/>
  <c r="H132" i="2"/>
  <c r="L132" i="2"/>
  <c r="V132" i="2"/>
  <c r="Z132" i="2"/>
  <c r="AJ132" i="2"/>
  <c r="I133" i="2"/>
  <c r="O133" i="2"/>
  <c r="U133" i="2"/>
  <c r="AA133" i="2"/>
  <c r="AG133" i="2"/>
  <c r="L134" i="2"/>
  <c r="P134" i="2"/>
  <c r="V134" i="2"/>
  <c r="AB134" i="2"/>
  <c r="AH134" i="2"/>
  <c r="G135" i="2"/>
  <c r="M135" i="2"/>
  <c r="S135" i="2"/>
  <c r="W135" i="2"/>
  <c r="AC135" i="2"/>
  <c r="AI135" i="2"/>
  <c r="N136" i="2"/>
  <c r="V136" i="2"/>
  <c r="AH136" i="2"/>
  <c r="M137" i="2"/>
  <c r="M185" i="2" s="1"/>
  <c r="U137" i="2"/>
  <c r="AC137" i="2"/>
  <c r="H138" i="2"/>
  <c r="T138" i="2"/>
  <c r="AB138" i="2"/>
  <c r="AJ138" i="2"/>
  <c r="L140" i="2"/>
  <c r="P140" i="2"/>
  <c r="P185" i="2" s="1"/>
  <c r="Z140" i="2"/>
  <c r="AD140" i="2"/>
  <c r="AD185" i="2" s="1"/>
  <c r="I141" i="2"/>
  <c r="AL141" i="2" s="1"/>
  <c r="AN141" i="2" s="1"/>
  <c r="S141" i="2"/>
  <c r="W141" i="2"/>
  <c r="AG141" i="2"/>
  <c r="Z142" i="2"/>
  <c r="AB142" i="2"/>
  <c r="AD142" i="2"/>
  <c r="AD180" i="2" s="1"/>
  <c r="G143" i="2"/>
  <c r="I143" i="2"/>
  <c r="I185" i="2" s="1"/>
  <c r="AG143" i="2"/>
  <c r="AI143" i="2"/>
  <c r="AI185" i="2" s="1"/>
  <c r="Z144" i="2"/>
  <c r="AB144" i="2"/>
  <c r="AD144" i="2"/>
  <c r="M145" i="2"/>
  <c r="AL145" i="2" s="1"/>
  <c r="AN145" i="2" s="1"/>
  <c r="O145" i="2"/>
  <c r="AA145" i="2"/>
  <c r="AC145" i="2"/>
  <c r="H146" i="2"/>
  <c r="T146" i="2"/>
  <c r="V146" i="2"/>
  <c r="AH146" i="2"/>
  <c r="AJ146" i="2"/>
  <c r="M147" i="2"/>
  <c r="O147" i="2"/>
  <c r="AA147" i="2"/>
  <c r="AC147" i="2"/>
  <c r="I157" i="2"/>
  <c r="I182" i="2" s="1"/>
  <c r="O157" i="2"/>
  <c r="O182" i="2" s="1"/>
  <c r="U157" i="2"/>
  <c r="U182" i="2" s="1"/>
  <c r="AA157" i="2"/>
  <c r="AA182" i="2" s="1"/>
  <c r="AG157" i="2"/>
  <c r="AG182" i="2" s="1"/>
  <c r="L158" i="2"/>
  <c r="L183" i="2" s="1"/>
  <c r="P158" i="2"/>
  <c r="P183" i="2" s="1"/>
  <c r="Z158" i="2"/>
  <c r="Z183" i="2" s="1"/>
  <c r="AJ158" i="2"/>
  <c r="AJ183" i="2" s="1"/>
  <c r="O159" i="2"/>
  <c r="AA159" i="2"/>
  <c r="AL160" i="2"/>
  <c r="AN160" i="2" s="1"/>
  <c r="W161" i="2"/>
  <c r="AN163" i="2"/>
  <c r="AN164" i="2"/>
  <c r="AN165" i="2"/>
  <c r="V166" i="2"/>
  <c r="O167" i="2"/>
  <c r="AN171" i="2"/>
  <c r="AP169" i="2" s="1"/>
  <c r="AR169" i="2" s="1"/>
  <c r="AN177" i="2"/>
  <c r="AP175" i="2" s="1"/>
  <c r="AR175" i="2" s="1"/>
  <c r="AQ178" i="2"/>
  <c r="J180" i="2"/>
  <c r="R180" i="2"/>
  <c r="I184" i="2"/>
  <c r="K184" i="2"/>
  <c r="K180" i="2"/>
  <c r="Q184" i="2"/>
  <c r="Q180" i="2"/>
  <c r="W184" i="2"/>
  <c r="Y184" i="2"/>
  <c r="Y180" i="2"/>
  <c r="AE184" i="2"/>
  <c r="AE180" i="2"/>
  <c r="AK184" i="2"/>
  <c r="AK180" i="2"/>
  <c r="AF185" i="2"/>
  <c r="J182" i="2"/>
  <c r="R182" i="2"/>
  <c r="AL167" i="2"/>
  <c r="AN167" i="2" s="1"/>
  <c r="AP124" i="1"/>
  <c r="AR124" i="1" s="1"/>
  <c r="AP127" i="1"/>
  <c r="AR127" i="1" s="1"/>
  <c r="AP136" i="1"/>
  <c r="AR136" i="1" s="1"/>
  <c r="AP139" i="1"/>
  <c r="AR139" i="1" s="1"/>
  <c r="AP148" i="1"/>
  <c r="AR148" i="1" s="1"/>
  <c r="AP151" i="1"/>
  <c r="AR151" i="1" s="1"/>
  <c r="AP142" i="1"/>
  <c r="AR142" i="1" s="1"/>
  <c r="AP145" i="1"/>
  <c r="AR145" i="1" s="1"/>
  <c r="AK190" i="1"/>
  <c r="AI190" i="1"/>
  <c r="AG190" i="1"/>
  <c r="AE190" i="1"/>
  <c r="AC190" i="1"/>
  <c r="AA190" i="1"/>
  <c r="Y190" i="1"/>
  <c r="W190" i="1"/>
  <c r="U190" i="1"/>
  <c r="S190" i="1"/>
  <c r="Q190" i="1"/>
  <c r="O190" i="1"/>
  <c r="M190" i="1"/>
  <c r="K190" i="1"/>
  <c r="I190" i="1"/>
  <c r="G190" i="1"/>
  <c r="AJ188" i="1"/>
  <c r="AH188" i="1"/>
  <c r="AF188" i="1"/>
  <c r="AD188" i="1"/>
  <c r="AB188" i="1"/>
  <c r="Z188" i="1"/>
  <c r="X188" i="1"/>
  <c r="V188" i="1"/>
  <c r="T188" i="1"/>
  <c r="R188" i="1"/>
  <c r="P188" i="1"/>
  <c r="N188" i="1"/>
  <c r="L188" i="1"/>
  <c r="J188" i="1"/>
  <c r="H188" i="1"/>
  <c r="AJ190" i="1"/>
  <c r="AF190" i="1"/>
  <c r="AB190" i="1"/>
  <c r="X190" i="1"/>
  <c r="T190" i="1"/>
  <c r="P190" i="1"/>
  <c r="L190" i="1"/>
  <c r="H190" i="1"/>
  <c r="AI188" i="1"/>
  <c r="AE188" i="1"/>
  <c r="AA188" i="1"/>
  <c r="W188" i="1"/>
  <c r="S188" i="1"/>
  <c r="O188" i="1"/>
  <c r="K188" i="1"/>
  <c r="G188" i="1"/>
  <c r="AD190" i="1"/>
  <c r="V190" i="1"/>
  <c r="N190" i="1"/>
  <c r="AG188" i="1"/>
  <c r="Y188" i="1"/>
  <c r="Q188" i="1"/>
  <c r="I188" i="1"/>
  <c r="AH190" i="1"/>
  <c r="Z190" i="1"/>
  <c r="R190" i="1"/>
  <c r="J190" i="1"/>
  <c r="AK188" i="1"/>
  <c r="AC188" i="1"/>
  <c r="U188" i="1"/>
  <c r="M188" i="1"/>
  <c r="AA11" i="1"/>
  <c r="AA13" i="1"/>
  <c r="AA15" i="1"/>
  <c r="AA17" i="1"/>
  <c r="AA19" i="1"/>
  <c r="AA21" i="1"/>
  <c r="AA23" i="1"/>
  <c r="AA26" i="1"/>
  <c r="AA28" i="1"/>
  <c r="AA30" i="1"/>
  <c r="AA32" i="1"/>
  <c r="AK191" i="1"/>
  <c r="AI191" i="1"/>
  <c r="AG191" i="1"/>
  <c r="AE191" i="1"/>
  <c r="AC191" i="1"/>
  <c r="AA191" i="1"/>
  <c r="Y191" i="1"/>
  <c r="W191" i="1"/>
  <c r="U191" i="1"/>
  <c r="S191" i="1"/>
  <c r="Q191" i="1"/>
  <c r="O191" i="1"/>
  <c r="M191" i="1"/>
  <c r="K191" i="1"/>
  <c r="I191" i="1"/>
  <c r="G191" i="1"/>
  <c r="AJ189" i="1"/>
  <c r="AH189" i="1"/>
  <c r="AF189" i="1"/>
  <c r="AD189" i="1"/>
  <c r="AB189" i="1"/>
  <c r="Z189" i="1"/>
  <c r="X189" i="1"/>
  <c r="V189" i="1"/>
  <c r="T189" i="1"/>
  <c r="R189" i="1"/>
  <c r="P189" i="1"/>
  <c r="N189" i="1"/>
  <c r="L189" i="1"/>
  <c r="J189" i="1"/>
  <c r="H189" i="1"/>
  <c r="AH191" i="1"/>
  <c r="AD191" i="1"/>
  <c r="Z191" i="1"/>
  <c r="V191" i="1"/>
  <c r="R191" i="1"/>
  <c r="N191" i="1"/>
  <c r="J191" i="1"/>
  <c r="AK189" i="1"/>
  <c r="AG189" i="1"/>
  <c r="AC189" i="1"/>
  <c r="Y189" i="1"/>
  <c r="U189" i="1"/>
  <c r="Q189" i="1"/>
  <c r="M189" i="1"/>
  <c r="I189" i="1"/>
  <c r="AJ191" i="1"/>
  <c r="AB191" i="1"/>
  <c r="T191" i="1"/>
  <c r="L191" i="1"/>
  <c r="AE189" i="1"/>
  <c r="W189" i="1"/>
  <c r="O189" i="1"/>
  <c r="G189" i="1"/>
  <c r="AF191" i="1"/>
  <c r="X191" i="1"/>
  <c r="P191" i="1"/>
  <c r="H191" i="1"/>
  <c r="AI189" i="1"/>
  <c r="AA189" i="1"/>
  <c r="S189" i="1"/>
  <c r="K189" i="1"/>
  <c r="AK16" i="1"/>
  <c r="AA16" i="1" s="1"/>
  <c r="AK18" i="1"/>
  <c r="AA18" i="1" s="1"/>
  <c r="AK20" i="1"/>
  <c r="AA20" i="1" s="1"/>
  <c r="AK22" i="1"/>
  <c r="AA22" i="1" s="1"/>
  <c r="AK24" i="1"/>
  <c r="AA24" i="1" s="1"/>
  <c r="AK25" i="1"/>
  <c r="AA25" i="1" s="1"/>
  <c r="AK27" i="1"/>
  <c r="AA27" i="1" s="1"/>
  <c r="AK29" i="1"/>
  <c r="AA29" i="1" s="1"/>
  <c r="AK31" i="1"/>
  <c r="AA31" i="1" s="1"/>
  <c r="H84" i="1"/>
  <c r="H118" i="1" s="1"/>
  <c r="AC51" i="1"/>
  <c r="AC84" i="1" s="1"/>
  <c r="AC118" i="1" s="1"/>
  <c r="O51" i="1"/>
  <c r="O84" i="1" s="1"/>
  <c r="O118" i="1" s="1"/>
  <c r="I51" i="1"/>
  <c r="H179" i="1"/>
  <c r="L179" i="1"/>
  <c r="P179" i="1"/>
  <c r="T179" i="1"/>
  <c r="X179" i="1"/>
  <c r="AB179" i="1"/>
  <c r="AF179" i="1"/>
  <c r="AJ179" i="1"/>
  <c r="H181" i="1"/>
  <c r="P77" i="1"/>
  <c r="S76" i="1"/>
  <c r="AL119" i="1"/>
  <c r="AN119" i="1" s="1"/>
  <c r="G179" i="1"/>
  <c r="AL179" i="1" s="1"/>
  <c r="AL121" i="1"/>
  <c r="AN121" i="1" s="1"/>
  <c r="AP121" i="1" s="1"/>
  <c r="AR121" i="1" s="1"/>
  <c r="H184" i="1"/>
  <c r="H180" i="1"/>
  <c r="J180" i="1"/>
  <c r="J184" i="1"/>
  <c r="L184" i="1"/>
  <c r="L180" i="1"/>
  <c r="N180" i="1"/>
  <c r="N184" i="1"/>
  <c r="P184" i="1"/>
  <c r="P180" i="1"/>
  <c r="R180" i="1"/>
  <c r="R184" i="1"/>
  <c r="T184" i="1"/>
  <c r="T180" i="1"/>
  <c r="V180" i="1"/>
  <c r="V184" i="1"/>
  <c r="X184" i="1"/>
  <c r="X180" i="1"/>
  <c r="Z180" i="1"/>
  <c r="Z184" i="1"/>
  <c r="AB184" i="1"/>
  <c r="AB180" i="1"/>
  <c r="AD180" i="1"/>
  <c r="AD184" i="1"/>
  <c r="AF184" i="1"/>
  <c r="AF180" i="1"/>
  <c r="AH180" i="1"/>
  <c r="AH184" i="1"/>
  <c r="AJ184" i="1"/>
  <c r="AJ180" i="1"/>
  <c r="AL130" i="1"/>
  <c r="AN130" i="1" s="1"/>
  <c r="G185" i="1"/>
  <c r="G181" i="1"/>
  <c r="AL131" i="1"/>
  <c r="AN131" i="1" s="1"/>
  <c r="I185" i="1"/>
  <c r="I181" i="1"/>
  <c r="K181" i="1"/>
  <c r="K185" i="1"/>
  <c r="M185" i="1"/>
  <c r="M181" i="1"/>
  <c r="O181" i="1"/>
  <c r="O185" i="1"/>
  <c r="Q185" i="1"/>
  <c r="Q181" i="1"/>
  <c r="S181" i="1"/>
  <c r="S185" i="1"/>
  <c r="U185" i="1"/>
  <c r="U181" i="1"/>
  <c r="W181" i="1"/>
  <c r="W185" i="1"/>
  <c r="Y185" i="1"/>
  <c r="Y181" i="1"/>
  <c r="AA181" i="1"/>
  <c r="AA185" i="1"/>
  <c r="AC185" i="1"/>
  <c r="AC181" i="1"/>
  <c r="AE181" i="1"/>
  <c r="AE185" i="1"/>
  <c r="AG185" i="1"/>
  <c r="AG181" i="1"/>
  <c r="AI181" i="1"/>
  <c r="AI185" i="1"/>
  <c r="AK185" i="1"/>
  <c r="AK181" i="1"/>
  <c r="AL134" i="1"/>
  <c r="AN134" i="1" s="1"/>
  <c r="AP133" i="1" s="1"/>
  <c r="AR133" i="1" s="1"/>
  <c r="AP154" i="1"/>
  <c r="AR154" i="1" s="1"/>
  <c r="AN182" i="1"/>
  <c r="AL158" i="1"/>
  <c r="AN158" i="1" s="1"/>
  <c r="AN161" i="1"/>
  <c r="AP160" i="1" s="1"/>
  <c r="AR160" i="1" s="1"/>
  <c r="AN163" i="1"/>
  <c r="AP163" i="1" s="1"/>
  <c r="AR163" i="1" s="1"/>
  <c r="AN167" i="1"/>
  <c r="AP166" i="1" s="1"/>
  <c r="AR166" i="1" s="1"/>
  <c r="AN169" i="1"/>
  <c r="AP169" i="1" s="1"/>
  <c r="AR169" i="1" s="1"/>
  <c r="AN173" i="1"/>
  <c r="AP172" i="1" s="1"/>
  <c r="AR172" i="1" s="1"/>
  <c r="AN175" i="1"/>
  <c r="AP175" i="1" s="1"/>
  <c r="AR175" i="1" s="1"/>
  <c r="AQ178" i="1"/>
  <c r="AL183" i="1"/>
  <c r="AN183" i="1" s="1"/>
  <c r="AN187" i="1"/>
  <c r="AJ50" i="1"/>
  <c r="AJ51" i="1" s="1"/>
  <c r="AJ84" i="1" s="1"/>
  <c r="AJ118" i="1" s="1"/>
  <c r="AI83" i="1"/>
  <c r="AK83" i="1"/>
  <c r="AJ117" i="1"/>
  <c r="G184" i="1"/>
  <c r="G180" i="1"/>
  <c r="I184" i="1"/>
  <c r="I180" i="1"/>
  <c r="K184" i="1"/>
  <c r="K180" i="1"/>
  <c r="M184" i="1"/>
  <c r="M180" i="1"/>
  <c r="O184" i="1"/>
  <c r="O180" i="1"/>
  <c r="Q184" i="1"/>
  <c r="Q180" i="1"/>
  <c r="S184" i="1"/>
  <c r="S180" i="1"/>
  <c r="U184" i="1"/>
  <c r="U180" i="1"/>
  <c r="W184" i="1"/>
  <c r="W180" i="1"/>
  <c r="Y184" i="1"/>
  <c r="Y180" i="1"/>
  <c r="AA184" i="1"/>
  <c r="AA180" i="1"/>
  <c r="AC184" i="1"/>
  <c r="AC180" i="1"/>
  <c r="AE184" i="1"/>
  <c r="AE180" i="1"/>
  <c r="AG184" i="1"/>
  <c r="AG180" i="1"/>
  <c r="AI184" i="1"/>
  <c r="AI180" i="1"/>
  <c r="AK184" i="1"/>
  <c r="AK180" i="1"/>
  <c r="J185" i="1"/>
  <c r="L185" i="1"/>
  <c r="N185" i="1"/>
  <c r="P185" i="1"/>
  <c r="R185" i="1"/>
  <c r="T185" i="1"/>
  <c r="V185" i="1"/>
  <c r="X185" i="1"/>
  <c r="Z185" i="1"/>
  <c r="AB185" i="1"/>
  <c r="AD185" i="1"/>
  <c r="AF185" i="1"/>
  <c r="AH185" i="1"/>
  <c r="AJ185" i="1"/>
  <c r="AL157" i="1"/>
  <c r="AN157" i="1" s="1"/>
  <c r="L181" i="1"/>
  <c r="P181" i="1"/>
  <c r="T181" i="1"/>
  <c r="X181" i="1"/>
  <c r="AB181" i="1"/>
  <c r="AF181" i="1"/>
  <c r="AJ181" i="1"/>
  <c r="AP139" i="2" l="1"/>
  <c r="AR139" i="2" s="1"/>
  <c r="AL146" i="2"/>
  <c r="AN146" i="2" s="1"/>
  <c r="AP145" i="2" s="1"/>
  <c r="AR145" i="2" s="1"/>
  <c r="AC185" i="2"/>
  <c r="AC181" i="2"/>
  <c r="O185" i="2"/>
  <c r="O181" i="2"/>
  <c r="AB180" i="2"/>
  <c r="AB184" i="2"/>
  <c r="N184" i="2"/>
  <c r="N180" i="2"/>
  <c r="H84" i="2"/>
  <c r="H118" i="2" s="1"/>
  <c r="V51" i="2"/>
  <c r="V84" i="2" s="1"/>
  <c r="V118" i="2" s="1"/>
  <c r="AC51" i="2"/>
  <c r="AC84" i="2" s="1"/>
  <c r="AC118" i="2" s="1"/>
  <c r="O51" i="2"/>
  <c r="O84" i="2" s="1"/>
  <c r="O118" i="2" s="1"/>
  <c r="I51" i="2"/>
  <c r="H185" i="2"/>
  <c r="H181" i="2"/>
  <c r="AL181" i="2" s="1"/>
  <c r="AN181" i="2" s="1"/>
  <c r="N181" i="2"/>
  <c r="N185" i="2"/>
  <c r="V181" i="2"/>
  <c r="V185" i="2"/>
  <c r="AB185" i="2"/>
  <c r="AB181" i="2"/>
  <c r="AJ185" i="2"/>
  <c r="AJ181" i="2"/>
  <c r="G183" i="2"/>
  <c r="AL158" i="2"/>
  <c r="AN158" i="2" s="1"/>
  <c r="AD119" i="2"/>
  <c r="P119" i="2"/>
  <c r="W119" i="2"/>
  <c r="I119" i="2"/>
  <c r="AN188" i="2"/>
  <c r="AD183" i="2"/>
  <c r="AL157" i="2"/>
  <c r="AN157" i="2" s="1"/>
  <c r="G182" i="2"/>
  <c r="AL133" i="2"/>
  <c r="AN133" i="2" s="1"/>
  <c r="AA181" i="2"/>
  <c r="U181" i="2"/>
  <c r="AJ180" i="2"/>
  <c r="AJ184" i="2"/>
  <c r="Z184" i="2"/>
  <c r="Z180" i="2"/>
  <c r="H180" i="2"/>
  <c r="H184" i="2"/>
  <c r="G179" i="2"/>
  <c r="AL121" i="2"/>
  <c r="AN121" i="2" s="1"/>
  <c r="AL168" i="2"/>
  <c r="AN168" i="2" s="1"/>
  <c r="AP166" i="2" s="1"/>
  <c r="AR166" i="2" s="1"/>
  <c r="AL136" i="2"/>
  <c r="AN136" i="2" s="1"/>
  <c r="G184" i="2"/>
  <c r="G180" i="2"/>
  <c r="AL130" i="2"/>
  <c r="AN130" i="2" s="1"/>
  <c r="O184" i="2"/>
  <c r="O180" i="2"/>
  <c r="U184" i="2"/>
  <c r="U180" i="2"/>
  <c r="AC184" i="2"/>
  <c r="AC180" i="2"/>
  <c r="AI184" i="2"/>
  <c r="AI180" i="2"/>
  <c r="AD182" i="2"/>
  <c r="AL119" i="2"/>
  <c r="AN119" i="2" s="1"/>
  <c r="AL124" i="2"/>
  <c r="AN124" i="2" s="1"/>
  <c r="AP124" i="2" s="1"/>
  <c r="AR124" i="2" s="1"/>
  <c r="I180" i="2"/>
  <c r="AP163" i="2"/>
  <c r="AR163" i="2" s="1"/>
  <c r="AL143" i="2"/>
  <c r="AN143" i="2" s="1"/>
  <c r="AL135" i="2"/>
  <c r="AN135" i="2" s="1"/>
  <c r="P181" i="2"/>
  <c r="AG185" i="2"/>
  <c r="AG181" i="2"/>
  <c r="S185" i="2"/>
  <c r="S181" i="2"/>
  <c r="AH184" i="2"/>
  <c r="AH180" i="2"/>
  <c r="T180" i="2"/>
  <c r="T184" i="2"/>
  <c r="AL123" i="2"/>
  <c r="AN123" i="2" s="1"/>
  <c r="AL122" i="2"/>
  <c r="AN122" i="2" s="1"/>
  <c r="AP121" i="2" s="1"/>
  <c r="AR121" i="2" s="1"/>
  <c r="L185" i="2"/>
  <c r="L181" i="2"/>
  <c r="T185" i="2"/>
  <c r="T181" i="2"/>
  <c r="Z181" i="2"/>
  <c r="Z185" i="2"/>
  <c r="AH185" i="2"/>
  <c r="AH181" i="2"/>
  <c r="AL134" i="2"/>
  <c r="AN134" i="2" s="1"/>
  <c r="I183" i="2"/>
  <c r="W183" i="2"/>
  <c r="AL187" i="2"/>
  <c r="AL190" i="2"/>
  <c r="W182" i="2"/>
  <c r="AD181" i="2"/>
  <c r="AL131" i="2"/>
  <c r="AN131" i="2" s="1"/>
  <c r="AP130" i="2" s="1"/>
  <c r="AR130" i="2" s="1"/>
  <c r="G185" i="2"/>
  <c r="V184" i="2"/>
  <c r="V180" i="2"/>
  <c r="L180" i="2"/>
  <c r="L184" i="2"/>
  <c r="AI179" i="2"/>
  <c r="AA179" i="2"/>
  <c r="M179" i="2"/>
  <c r="AL166" i="2"/>
  <c r="AN166" i="2" s="1"/>
  <c r="T179" i="2"/>
  <c r="AH179" i="2"/>
  <c r="AL144" i="2"/>
  <c r="AN144" i="2" s="1"/>
  <c r="AL142" i="2"/>
  <c r="AN142" i="2" s="1"/>
  <c r="AL138" i="2"/>
  <c r="AN138" i="2" s="1"/>
  <c r="AP136" i="2" s="1"/>
  <c r="AR136" i="2" s="1"/>
  <c r="AL132" i="2"/>
  <c r="AN132" i="2" s="1"/>
  <c r="AL159" i="2"/>
  <c r="AN159" i="2" s="1"/>
  <c r="M184" i="2"/>
  <c r="M180" i="2"/>
  <c r="S184" i="2"/>
  <c r="S180" i="2"/>
  <c r="AA184" i="2"/>
  <c r="AA180" i="2"/>
  <c r="AG184" i="2"/>
  <c r="AG180" i="2"/>
  <c r="P182" i="2"/>
  <c r="AL189" i="2"/>
  <c r="AN189" i="2" s="1"/>
  <c r="AL191" i="2"/>
  <c r="AN191" i="2" s="1"/>
  <c r="AJ51" i="2"/>
  <c r="AJ84" i="2" s="1"/>
  <c r="AJ118" i="2" s="1"/>
  <c r="AL180" i="1"/>
  <c r="AP130" i="1"/>
  <c r="AR130" i="1" s="1"/>
  <c r="AL185" i="1"/>
  <c r="AN185" i="1" s="1"/>
  <c r="AL190" i="1"/>
  <c r="AL184" i="1"/>
  <c r="AP157" i="1"/>
  <c r="AR157" i="1" s="1"/>
  <c r="AP182" i="1"/>
  <c r="AL181" i="1"/>
  <c r="AN181" i="1" s="1"/>
  <c r="AN179" i="1"/>
  <c r="AP179" i="1"/>
  <c r="W51" i="1"/>
  <c r="W84" i="1" s="1"/>
  <c r="W118" i="1" s="1"/>
  <c r="AD51" i="1"/>
  <c r="AD84" i="1" s="1"/>
  <c r="AD118" i="1" s="1"/>
  <c r="P51" i="1"/>
  <c r="P84" i="1" s="1"/>
  <c r="P118" i="1" s="1"/>
  <c r="I84" i="1"/>
  <c r="I118" i="1" s="1"/>
  <c r="J51" i="1"/>
  <c r="AK51" i="1"/>
  <c r="AK84" i="1" s="1"/>
  <c r="AK118" i="1" s="1"/>
  <c r="AL189" i="1"/>
  <c r="AN189" i="1" s="1"/>
  <c r="AL191" i="1"/>
  <c r="AN191" i="1" s="1"/>
  <c r="AL188" i="1"/>
  <c r="AP187" i="2" l="1"/>
  <c r="AN187" i="2"/>
  <c r="AP142" i="2"/>
  <c r="AR142" i="2" s="1"/>
  <c r="AL184" i="2"/>
  <c r="AL179" i="2"/>
  <c r="AP157" i="2"/>
  <c r="AR157" i="2" s="1"/>
  <c r="AD51" i="2"/>
  <c r="AD84" i="2" s="1"/>
  <c r="AD118" i="2" s="1"/>
  <c r="P51" i="2"/>
  <c r="P84" i="2" s="1"/>
  <c r="P118" i="2" s="1"/>
  <c r="J51" i="2"/>
  <c r="I84" i="2"/>
  <c r="I118" i="2" s="1"/>
  <c r="W51" i="2"/>
  <c r="W84" i="2" s="1"/>
  <c r="W118" i="2" s="1"/>
  <c r="AL185" i="2"/>
  <c r="AN185" i="2" s="1"/>
  <c r="AN190" i="2"/>
  <c r="AP190" i="2"/>
  <c r="AP133" i="2"/>
  <c r="AR133" i="2" s="1"/>
  <c r="AL180" i="2"/>
  <c r="AL182" i="2"/>
  <c r="AP188" i="2"/>
  <c r="AL183" i="2"/>
  <c r="AN183" i="2" s="1"/>
  <c r="AN190" i="1"/>
  <c r="AP190" i="1"/>
  <c r="AP188" i="1"/>
  <c r="AN188" i="1"/>
  <c r="J84" i="1"/>
  <c r="J118" i="1" s="1"/>
  <c r="AE51" i="1"/>
  <c r="AE84" i="1" s="1"/>
  <c r="AE118" i="1" s="1"/>
  <c r="Q51" i="1"/>
  <c r="Q84" i="1" s="1"/>
  <c r="Q118" i="1" s="1"/>
  <c r="K51" i="1"/>
  <c r="X51" i="1"/>
  <c r="X84" i="1" s="1"/>
  <c r="X118" i="1" s="1"/>
  <c r="AN184" i="1"/>
  <c r="AP184" i="1"/>
  <c r="AN180" i="1"/>
  <c r="AP180" i="1"/>
  <c r="AN180" i="2" l="1"/>
  <c r="AP180" i="2"/>
  <c r="AN184" i="2"/>
  <c r="AP184" i="2"/>
  <c r="AP182" i="2"/>
  <c r="AN182" i="2"/>
  <c r="J84" i="2"/>
  <c r="J118" i="2" s="1"/>
  <c r="X51" i="2"/>
  <c r="X84" i="2" s="1"/>
  <c r="X118" i="2" s="1"/>
  <c r="AE51" i="2"/>
  <c r="AE84" i="2" s="1"/>
  <c r="AE118" i="2" s="1"/>
  <c r="Q51" i="2"/>
  <c r="Q84" i="2" s="1"/>
  <c r="Q118" i="2" s="1"/>
  <c r="K51" i="2"/>
  <c r="AN179" i="2"/>
  <c r="AP179" i="2"/>
  <c r="Y51" i="1"/>
  <c r="Y84" i="1" s="1"/>
  <c r="Y118" i="1" s="1"/>
  <c r="R51" i="1"/>
  <c r="R84" i="1" s="1"/>
  <c r="R118" i="1" s="1"/>
  <c r="K84" i="1"/>
  <c r="K118" i="1" s="1"/>
  <c r="AF51" i="1"/>
  <c r="AF84" i="1" s="1"/>
  <c r="AF118" i="1" s="1"/>
  <c r="L51" i="1"/>
  <c r="AF51" i="2" l="1"/>
  <c r="AF84" i="2" s="1"/>
  <c r="AF118" i="2" s="1"/>
  <c r="R51" i="2"/>
  <c r="R84" i="2" s="1"/>
  <c r="R118" i="2" s="1"/>
  <c r="L51" i="2"/>
  <c r="K84" i="2"/>
  <c r="K118" i="2" s="1"/>
  <c r="Y51" i="2"/>
  <c r="Y84" i="2" s="1"/>
  <c r="Y118" i="2" s="1"/>
  <c r="L84" i="1"/>
  <c r="L118" i="1" s="1"/>
  <c r="AG51" i="1"/>
  <c r="AG84" i="1" s="1"/>
  <c r="AG118" i="1" s="1"/>
  <c r="S51" i="1"/>
  <c r="S84" i="1" s="1"/>
  <c r="S118" i="1" s="1"/>
  <c r="M51" i="1"/>
  <c r="Z51" i="1"/>
  <c r="Z84" i="1" s="1"/>
  <c r="Z118" i="1" s="1"/>
  <c r="L84" i="2" l="1"/>
  <c r="L118" i="2" s="1"/>
  <c r="Z51" i="2"/>
  <c r="Z84" i="2" s="1"/>
  <c r="Z118" i="2" s="1"/>
  <c r="AG51" i="2"/>
  <c r="AG84" i="2" s="1"/>
  <c r="AG118" i="2" s="1"/>
  <c r="S51" i="2"/>
  <c r="S84" i="2" s="1"/>
  <c r="S118" i="2" s="1"/>
  <c r="M51" i="2"/>
  <c r="AA51" i="1"/>
  <c r="AA84" i="1" s="1"/>
  <c r="AA118" i="1" s="1"/>
  <c r="M84" i="1"/>
  <c r="M118" i="1" s="1"/>
  <c r="T51" i="1"/>
  <c r="T84" i="1" s="1"/>
  <c r="T118" i="1" s="1"/>
  <c r="AH51" i="1"/>
  <c r="AH84" i="1" s="1"/>
  <c r="AH118" i="1" s="1"/>
  <c r="AH51" i="2" l="1"/>
  <c r="AH84" i="2" s="1"/>
  <c r="AH118" i="2" s="1"/>
  <c r="T51" i="2"/>
  <c r="T84" i="2" s="1"/>
  <c r="T118" i="2" s="1"/>
  <c r="M84" i="2"/>
  <c r="M118" i="2" s="1"/>
  <c r="AA51" i="2"/>
  <c r="AA84" i="2" s="1"/>
  <c r="AA118" i="2" s="1"/>
</calcChain>
</file>

<file path=xl/sharedStrings.xml><?xml version="1.0" encoding="utf-8"?>
<sst xmlns="http://schemas.openxmlformats.org/spreadsheetml/2006/main" count="880" uniqueCount="178">
  <si>
    <t>従業者の勤務形態一覧表(※白いセルに入力、緑のセルには入力しないでください。)</t>
    <rPh sb="13" eb="14">
      <t>シロ</t>
    </rPh>
    <rPh sb="18" eb="20">
      <t>ニュウリョク</t>
    </rPh>
    <rPh sb="21" eb="22">
      <t>ミドリ</t>
    </rPh>
    <rPh sb="27" eb="29">
      <t>ニュウリョク</t>
    </rPh>
    <phoneticPr fontId="4"/>
  </si>
  <si>
    <t>常勤職員が勤務すべき１週当たりの勤務時間　[就業規則等で定められた１週当たりの勤務時間]　：　　</t>
    <rPh sb="12" eb="13">
      <t>ア</t>
    </rPh>
    <rPh sb="35" eb="36">
      <t>ア</t>
    </rPh>
    <phoneticPr fontId="4"/>
  </si>
  <si>
    <t>時間</t>
    <rPh sb="0" eb="2">
      <t>ジカン</t>
    </rPh>
    <phoneticPr fontId="4"/>
  </si>
  <si>
    <t>分</t>
    <rPh sb="0" eb="1">
      <t>フン</t>
    </rPh>
    <phoneticPr fontId="4"/>
  </si>
  <si>
    <t>／週</t>
    <phoneticPr fontId="4"/>
  </si>
  <si>
    <t>時間</t>
    <rPh sb="0" eb="2">
      <t>ジカン</t>
    </rPh>
    <phoneticPr fontId="9"/>
  </si>
  <si>
    <t>常勤職員が勤務すべき１日当たりの勤務時間　[就業規則等で定められた１日当たりの勤務時間]　：　　</t>
    <rPh sb="11" eb="12">
      <t>ヒ</t>
    </rPh>
    <rPh sb="12" eb="13">
      <t>ア</t>
    </rPh>
    <rPh sb="34" eb="35">
      <t>ヒ</t>
    </rPh>
    <rPh sb="35" eb="36">
      <t>ア</t>
    </rPh>
    <phoneticPr fontId="4"/>
  </si>
  <si>
    <t>／日</t>
    <rPh sb="1" eb="2">
      <t>ヒ</t>
    </rPh>
    <phoneticPr fontId="4"/>
  </si>
  <si>
    <t>1単位目のサービス提供時間　：　</t>
    <rPh sb="1" eb="3">
      <t>タンイ</t>
    </rPh>
    <rPh sb="3" eb="4">
      <t>メ</t>
    </rPh>
    <rPh sb="9" eb="11">
      <t>テイキョウ</t>
    </rPh>
    <rPh sb="11" eb="13">
      <t>ジカン</t>
    </rPh>
    <phoneticPr fontId="12"/>
  </si>
  <si>
    <t>～</t>
    <phoneticPr fontId="9"/>
  </si>
  <si>
    <t>=</t>
    <phoneticPr fontId="9"/>
  </si>
  <si>
    <t xml:space="preserve">月の営業日数    ：  </t>
    <rPh sb="0" eb="1">
      <t>ツキ</t>
    </rPh>
    <rPh sb="2" eb="4">
      <t>エイギョウ</t>
    </rPh>
    <rPh sb="4" eb="6">
      <t>ニッスウ</t>
    </rPh>
    <phoneticPr fontId="9"/>
  </si>
  <si>
    <t>日</t>
    <rPh sb="0" eb="1">
      <t>ニチ</t>
    </rPh>
    <phoneticPr fontId="9"/>
  </si>
  <si>
    <t>2単位目のサービス提供時間　：　</t>
    <rPh sb="1" eb="3">
      <t>タンイ</t>
    </rPh>
    <rPh sb="3" eb="4">
      <t>メ</t>
    </rPh>
    <rPh sb="9" eb="11">
      <t>テイキョウ</t>
    </rPh>
    <rPh sb="11" eb="13">
      <t>ジカン</t>
    </rPh>
    <phoneticPr fontId="12"/>
  </si>
  <si>
    <t>～</t>
    <phoneticPr fontId="9"/>
  </si>
  <si>
    <t>=</t>
    <phoneticPr fontId="9"/>
  </si>
  <si>
    <t xml:space="preserve">週の営業日数    ：  </t>
    <rPh sb="0" eb="1">
      <t>シュウ</t>
    </rPh>
    <rPh sb="2" eb="4">
      <t>エイギョウ</t>
    </rPh>
    <rPh sb="4" eb="6">
      <t>ニッスウ</t>
    </rPh>
    <phoneticPr fontId="9"/>
  </si>
  <si>
    <t>コード</t>
    <phoneticPr fontId="4"/>
  </si>
  <si>
    <t>勤務時間帯</t>
    <rPh sb="0" eb="2">
      <t>キンム</t>
    </rPh>
    <rPh sb="2" eb="4">
      <t>ジカン</t>
    </rPh>
    <rPh sb="4" eb="5">
      <t>タイ</t>
    </rPh>
    <phoneticPr fontId="4"/>
  </si>
  <si>
    <t>記号（番号）</t>
    <rPh sb="0" eb="2">
      <t>キゴウ</t>
    </rPh>
    <rPh sb="3" eb="5">
      <t>バンゴウ</t>
    </rPh>
    <phoneticPr fontId="4"/>
  </si>
  <si>
    <t>勤務時間１</t>
    <rPh sb="0" eb="2">
      <t>キンム</t>
    </rPh>
    <rPh sb="2" eb="4">
      <t>ジカン</t>
    </rPh>
    <phoneticPr fontId="4"/>
  </si>
  <si>
    <t>休憩時間１</t>
    <rPh sb="0" eb="2">
      <t>キュウケイ</t>
    </rPh>
    <rPh sb="2" eb="4">
      <t>ジカン</t>
    </rPh>
    <phoneticPr fontId="4"/>
  </si>
  <si>
    <t>勤務時間２</t>
    <rPh sb="0" eb="2">
      <t>キンム</t>
    </rPh>
    <rPh sb="2" eb="4">
      <t>ジカン</t>
    </rPh>
    <phoneticPr fontId="4"/>
  </si>
  <si>
    <t>休憩時間２</t>
    <rPh sb="0" eb="2">
      <t>キュウケイ</t>
    </rPh>
    <rPh sb="2" eb="4">
      <t>ジカン</t>
    </rPh>
    <phoneticPr fontId="4"/>
  </si>
  <si>
    <t>実働時間</t>
    <rPh sb="0" eb="2">
      <t>ジツドウ</t>
    </rPh>
    <rPh sb="2" eb="4">
      <t>ジカン</t>
    </rPh>
    <phoneticPr fontId="4"/>
  </si>
  <si>
    <t>1単位目</t>
    <rPh sb="1" eb="3">
      <t>タンイ</t>
    </rPh>
    <rPh sb="3" eb="4">
      <t>メ</t>
    </rPh>
    <phoneticPr fontId="9"/>
  </si>
  <si>
    <t>2単位目</t>
    <rPh sb="1" eb="4">
      <t>タンイメ</t>
    </rPh>
    <phoneticPr fontId="9"/>
  </si>
  <si>
    <t>単位外勤務</t>
    <rPh sb="0" eb="2">
      <t>タンイ</t>
    </rPh>
    <rPh sb="2" eb="3">
      <t>ガイ</t>
    </rPh>
    <rPh sb="3" eb="5">
      <t>キンム</t>
    </rPh>
    <phoneticPr fontId="9"/>
  </si>
  <si>
    <t>～</t>
    <phoneticPr fontId="4"/>
  </si>
  <si>
    <t>～</t>
    <phoneticPr fontId="4"/>
  </si>
  <si>
    <t>～</t>
    <phoneticPr fontId="9"/>
  </si>
  <si>
    <t>～</t>
    <phoneticPr fontId="4"/>
  </si>
  <si>
    <t>時間</t>
  </si>
  <si>
    <t>～</t>
    <phoneticPr fontId="4"/>
  </si>
  <si>
    <t>～</t>
    <phoneticPr fontId="4"/>
  </si>
  <si>
    <t>～</t>
    <phoneticPr fontId="4"/>
  </si>
  <si>
    <t>～</t>
    <phoneticPr fontId="4"/>
  </si>
  <si>
    <r>
      <t>　1　職員が兼務する場合（例：生活相談員</t>
    </r>
    <r>
      <rPr>
        <sz val="11"/>
        <rFont val="ＭＳ Ｐゴシック"/>
        <family val="3"/>
        <charset val="128"/>
      </rPr>
      <t>と介護</t>
    </r>
    <r>
      <rPr>
        <sz val="11"/>
        <color theme="1"/>
        <rFont val="ＭＳ Ｐゴシック"/>
        <family val="2"/>
        <charset val="128"/>
        <scheme val="minor"/>
      </rPr>
      <t>職員</t>
    </r>
    <r>
      <rPr>
        <sz val="11"/>
        <rFont val="ＭＳ Ｐゴシック"/>
        <family val="3"/>
        <charset val="128"/>
      </rPr>
      <t>）には、職種ごとに記入してください。</t>
    </r>
    <rPh sb="3" eb="5">
      <t>ショクイン</t>
    </rPh>
    <rPh sb="6" eb="8">
      <t>ケンム</t>
    </rPh>
    <rPh sb="10" eb="12">
      <t>バアイ</t>
    </rPh>
    <rPh sb="13" eb="14">
      <t>レイ</t>
    </rPh>
    <rPh sb="15" eb="17">
      <t>セイカツ</t>
    </rPh>
    <rPh sb="17" eb="20">
      <t>ソウダンイン</t>
    </rPh>
    <rPh sb="21" eb="23">
      <t>カイゴ</t>
    </rPh>
    <rPh sb="23" eb="25">
      <t>ショクイン</t>
    </rPh>
    <rPh sb="29" eb="31">
      <t>ショクシュ</t>
    </rPh>
    <rPh sb="34" eb="36">
      <t>キニュウ</t>
    </rPh>
    <phoneticPr fontId="9"/>
  </si>
  <si>
    <t>　　 また、同一事業所又は他の事業所等の職務と兼務する場合は、備考欄にその旨を記載してください。</t>
    <rPh sb="11" eb="12">
      <t>マタ</t>
    </rPh>
    <rPh sb="20" eb="22">
      <t>ショクム</t>
    </rPh>
    <phoneticPr fontId="4"/>
  </si>
  <si>
    <t>　2　従業者の欄が足りないときは、欄を増やして記入してください。（ページを増やすことも可）</t>
    <rPh sb="3" eb="6">
      <t>ジュウギョウシャ</t>
    </rPh>
    <rPh sb="7" eb="8">
      <t>ラン</t>
    </rPh>
    <rPh sb="9" eb="10">
      <t>タ</t>
    </rPh>
    <rPh sb="17" eb="18">
      <t>ラン</t>
    </rPh>
    <rPh sb="19" eb="20">
      <t>フ</t>
    </rPh>
    <rPh sb="23" eb="25">
      <t>キニュウ</t>
    </rPh>
    <rPh sb="37" eb="38">
      <t>フ</t>
    </rPh>
    <rPh sb="43" eb="44">
      <t>カ</t>
    </rPh>
    <phoneticPr fontId="9"/>
  </si>
  <si>
    <t>　3  従業者の勤務の体制及び勤務形態一覧表（時間数）も併せて提出してください。</t>
    <rPh sb="23" eb="26">
      <t>ジカンスウ</t>
    </rPh>
    <rPh sb="28" eb="29">
      <t>アワ</t>
    </rPh>
    <rPh sb="31" eb="33">
      <t>テイシュツ</t>
    </rPh>
    <phoneticPr fontId="4"/>
  </si>
  <si>
    <t>　4　指定申請の際は、当該事業所・施設に係る組織体制図を添付してください。</t>
    <rPh sb="3" eb="5">
      <t>シテイ</t>
    </rPh>
    <rPh sb="5" eb="7">
      <t>シンセイ</t>
    </rPh>
    <rPh sb="8" eb="9">
      <t>サイ</t>
    </rPh>
    <phoneticPr fontId="9"/>
  </si>
  <si>
    <t>従業者の勤務の体制及び勤務形態一覧表（シフト）</t>
    <phoneticPr fontId="4"/>
  </si>
  <si>
    <t>基準日</t>
    <rPh sb="0" eb="3">
      <t>キジュンビ</t>
    </rPh>
    <phoneticPr fontId="9"/>
  </si>
  <si>
    <t>日数</t>
    <rPh sb="0" eb="2">
      <t>ニッスウ</t>
    </rPh>
    <phoneticPr fontId="9"/>
  </si>
  <si>
    <t>（　</t>
    <phoneticPr fontId="9"/>
  </si>
  <si>
    <t>平成</t>
    <rPh sb="0" eb="2">
      <t>ヘイセイ</t>
    </rPh>
    <phoneticPr fontId="4"/>
  </si>
  <si>
    <t>年</t>
    <rPh sb="0" eb="1">
      <t>ネン</t>
    </rPh>
    <phoneticPr fontId="9"/>
  </si>
  <si>
    <t>月分）</t>
    <rPh sb="0" eb="2">
      <t>ツキブン</t>
    </rPh>
    <phoneticPr fontId="9"/>
  </si>
  <si>
    <t>サービス種類（　</t>
    <phoneticPr fontId="9"/>
  </si>
  <si>
    <t>小樽市通所介護相当サービス</t>
    <rPh sb="0" eb="3">
      <t>オタルシ</t>
    </rPh>
    <rPh sb="3" eb="5">
      <t>ツウショ</t>
    </rPh>
    <rPh sb="5" eb="7">
      <t>カイゴ</t>
    </rPh>
    <rPh sb="7" eb="9">
      <t>ソウトウ</t>
    </rPh>
    <phoneticPr fontId="19"/>
  </si>
  <si>
    <t>)</t>
    <phoneticPr fontId="4"/>
  </si>
  <si>
    <t>サービス提供日  月 ・ 火 ・ 水 ・ 木 ・ 金 ・ 土 ・ 日</t>
    <rPh sb="4" eb="6">
      <t>テイキョウ</t>
    </rPh>
    <rPh sb="6" eb="7">
      <t>ヒ</t>
    </rPh>
    <rPh sb="9" eb="10">
      <t>ツキ</t>
    </rPh>
    <rPh sb="13" eb="14">
      <t>カ</t>
    </rPh>
    <rPh sb="17" eb="18">
      <t>スイ</t>
    </rPh>
    <rPh sb="21" eb="22">
      <t>モク</t>
    </rPh>
    <rPh sb="25" eb="26">
      <t>キン</t>
    </rPh>
    <rPh sb="29" eb="30">
      <t>ド</t>
    </rPh>
    <rPh sb="33" eb="34">
      <t>ヒ</t>
    </rPh>
    <phoneticPr fontId="9"/>
  </si>
  <si>
    <t>事業所名（</t>
    <rPh sb="3" eb="4">
      <t>ナ</t>
    </rPh>
    <phoneticPr fontId="9"/>
  </si>
  <si>
    <t>サービス提供時間  1単位目</t>
    <rPh sb="11" eb="13">
      <t>タンイ</t>
    </rPh>
    <rPh sb="13" eb="14">
      <t>メ</t>
    </rPh>
    <phoneticPr fontId="4"/>
  </si>
  <si>
    <t>～</t>
    <phoneticPr fontId="9"/>
  </si>
  <si>
    <t>～</t>
    <phoneticPr fontId="9"/>
  </si>
  <si>
    <t>利用定員数</t>
    <rPh sb="0" eb="2">
      <t>リヨウ</t>
    </rPh>
    <rPh sb="2" eb="4">
      <t>テイイン</t>
    </rPh>
    <rPh sb="4" eb="5">
      <t>スウ</t>
    </rPh>
    <phoneticPr fontId="4"/>
  </si>
  <si>
    <t>名</t>
    <rPh sb="0" eb="1">
      <t>メイ</t>
    </rPh>
    <phoneticPr fontId="9"/>
  </si>
  <si>
    <t>)</t>
    <phoneticPr fontId="4"/>
  </si>
  <si>
    <t>サービス提供体制強化加算　加算Ⅰｲ・加算Ⅰﾛ・加算Ⅱ・加算Ⅲ・なし</t>
    <rPh sb="4" eb="6">
      <t>テイキョウ</t>
    </rPh>
    <rPh sb="6" eb="8">
      <t>タイセイ</t>
    </rPh>
    <rPh sb="8" eb="10">
      <t>キョウカ</t>
    </rPh>
    <rPh sb="10" eb="12">
      <t>カサン</t>
    </rPh>
    <rPh sb="13" eb="15">
      <t>カサン</t>
    </rPh>
    <rPh sb="23" eb="25">
      <t>カサン</t>
    </rPh>
    <rPh sb="27" eb="29">
      <t>カサン</t>
    </rPh>
    <phoneticPr fontId="4"/>
  </si>
  <si>
    <t>個別機能訓練加算　加算Ⅰ・加算Ⅱ・なし</t>
    <rPh sb="0" eb="2">
      <t>コベツ</t>
    </rPh>
    <rPh sb="2" eb="4">
      <t>キノウ</t>
    </rPh>
    <rPh sb="4" eb="6">
      <t>クンレン</t>
    </rPh>
    <rPh sb="6" eb="8">
      <t>カサン</t>
    </rPh>
    <rPh sb="9" eb="11">
      <t>カサン</t>
    </rPh>
    <rPh sb="13" eb="15">
      <t>カサン</t>
    </rPh>
    <phoneticPr fontId="9"/>
  </si>
  <si>
    <t>栄養改善加算　あり　・　なし</t>
    <rPh sb="0" eb="2">
      <t>エイヨウ</t>
    </rPh>
    <rPh sb="2" eb="4">
      <t>カイゼン</t>
    </rPh>
    <rPh sb="4" eb="6">
      <t>カサン</t>
    </rPh>
    <phoneticPr fontId="9"/>
  </si>
  <si>
    <t>口腔機能向上加算　あり　・　なし</t>
    <phoneticPr fontId="9"/>
  </si>
  <si>
    <t>職　　種</t>
  </si>
  <si>
    <t>勤務
形態</t>
    <rPh sb="0" eb="2">
      <t>キンム</t>
    </rPh>
    <rPh sb="3" eb="5">
      <t>ケイタイ</t>
    </rPh>
    <phoneticPr fontId="9"/>
  </si>
  <si>
    <t>資　格</t>
    <rPh sb="0" eb="1">
      <t>シ</t>
    </rPh>
    <rPh sb="2" eb="3">
      <t>カク</t>
    </rPh>
    <phoneticPr fontId="9"/>
  </si>
  <si>
    <t>氏　名</t>
    <rPh sb="0" eb="1">
      <t>シ</t>
    </rPh>
    <rPh sb="2" eb="3">
      <t>メイ</t>
    </rPh>
    <phoneticPr fontId="9"/>
  </si>
  <si>
    <t>第　　１　　週</t>
    <phoneticPr fontId="9"/>
  </si>
  <si>
    <t>第　　２　　週</t>
    <phoneticPr fontId="9"/>
  </si>
  <si>
    <t>第　　３　　週</t>
    <phoneticPr fontId="9"/>
  </si>
  <si>
    <t>第　　４　　週</t>
    <phoneticPr fontId="9"/>
  </si>
  <si>
    <t>第５週</t>
    <rPh sb="0" eb="1">
      <t>ダイ</t>
    </rPh>
    <rPh sb="2" eb="3">
      <t>シュウ</t>
    </rPh>
    <phoneticPr fontId="4"/>
  </si>
  <si>
    <t>備　考</t>
    <rPh sb="0" eb="1">
      <t>ソナエ</t>
    </rPh>
    <rPh sb="2" eb="3">
      <t>コウ</t>
    </rPh>
    <phoneticPr fontId="4"/>
  </si>
  <si>
    <t>利用実績(予定)者数 (人)</t>
    <rPh sb="0" eb="2">
      <t>リヨウ</t>
    </rPh>
    <rPh sb="2" eb="4">
      <t>ジッセキ</t>
    </rPh>
    <rPh sb="5" eb="7">
      <t>ヨテイ</t>
    </rPh>
    <rPh sb="8" eb="9">
      <t>シャ</t>
    </rPh>
    <rPh sb="9" eb="10">
      <t>カズ</t>
    </rPh>
    <rPh sb="12" eb="13">
      <t>ニン</t>
    </rPh>
    <phoneticPr fontId="9"/>
  </si>
  <si>
    <t>管理者</t>
    <rPh sb="0" eb="3">
      <t>カンリシャ</t>
    </rPh>
    <phoneticPr fontId="9"/>
  </si>
  <si>
    <t>生活相談員</t>
    <rPh sb="0" eb="2">
      <t>セイカツ</t>
    </rPh>
    <rPh sb="2" eb="5">
      <t>ソウダンイン</t>
    </rPh>
    <phoneticPr fontId="9"/>
  </si>
  <si>
    <t>介護職員</t>
    <rPh sb="0" eb="2">
      <t>カイゴ</t>
    </rPh>
    <rPh sb="2" eb="4">
      <t>ショクイン</t>
    </rPh>
    <phoneticPr fontId="9"/>
  </si>
  <si>
    <t>看護職員</t>
    <rPh sb="0" eb="2">
      <t>カンゴ</t>
    </rPh>
    <rPh sb="2" eb="4">
      <t>ショクイン</t>
    </rPh>
    <phoneticPr fontId="9"/>
  </si>
  <si>
    <t>機能訓練指導員</t>
    <rPh sb="0" eb="2">
      <t>キノウ</t>
    </rPh>
    <rPh sb="2" eb="4">
      <t>クンレン</t>
    </rPh>
    <rPh sb="4" eb="7">
      <t>シドウイン</t>
    </rPh>
    <phoneticPr fontId="9"/>
  </si>
  <si>
    <t>（参考様式１－２、通所相当サービス用）</t>
    <rPh sb="1" eb="3">
      <t>サンコウ</t>
    </rPh>
    <rPh sb="3" eb="5">
      <t>ヨウシキ</t>
    </rPh>
    <rPh sb="9" eb="11">
      <t>ツウショ</t>
    </rPh>
    <rPh sb="11" eb="13">
      <t>ソウトウ</t>
    </rPh>
    <rPh sb="17" eb="18">
      <t>ヨウ</t>
    </rPh>
    <phoneticPr fontId="4"/>
  </si>
  <si>
    <t>従業者の勤務の体制及び勤務形態一覧表（シフト）</t>
    <phoneticPr fontId="4"/>
  </si>
  <si>
    <t>～</t>
    <phoneticPr fontId="9"/>
  </si>
  <si>
    <t>～</t>
    <phoneticPr fontId="9"/>
  </si>
  <si>
    <t>第　　１　　週</t>
    <phoneticPr fontId="9"/>
  </si>
  <si>
    <t>従業者の勤務の体制及び勤務形態一覧表（シフト）</t>
    <phoneticPr fontId="4"/>
  </si>
  <si>
    <t>常勤職員が勤務すべき勤務時間　[就業規則等で定められた勤務時間]　：　　</t>
    <phoneticPr fontId="4"/>
  </si>
  <si>
    <t>週</t>
    <rPh sb="0" eb="1">
      <t>シュウ</t>
    </rPh>
    <phoneticPr fontId="9"/>
  </si>
  <si>
    <t>常勤勤務時間換算上限</t>
    <rPh sb="0" eb="2">
      <t>ジョウキン</t>
    </rPh>
    <rPh sb="2" eb="4">
      <t>キンム</t>
    </rPh>
    <rPh sb="4" eb="6">
      <t>ジカン</t>
    </rPh>
    <rPh sb="6" eb="8">
      <t>カンサン</t>
    </rPh>
    <rPh sb="8" eb="10">
      <t>ジョウゲン</t>
    </rPh>
    <phoneticPr fontId="9"/>
  </si>
  <si>
    <t>口腔機能向上加算　あり　・　なし</t>
    <phoneticPr fontId="9"/>
  </si>
  <si>
    <t>時間帯
の区分</t>
    <rPh sb="0" eb="2">
      <t>ジカン</t>
    </rPh>
    <rPh sb="2" eb="3">
      <t>タイ</t>
    </rPh>
    <rPh sb="5" eb="6">
      <t>ク</t>
    </rPh>
    <rPh sb="6" eb="7">
      <t>ブン</t>
    </rPh>
    <phoneticPr fontId="12"/>
  </si>
  <si>
    <t>第　　１　　週</t>
    <phoneticPr fontId="9"/>
  </si>
  <si>
    <t>第　　２　　週</t>
    <phoneticPr fontId="9"/>
  </si>
  <si>
    <t>第　　３　　週</t>
    <phoneticPr fontId="9"/>
  </si>
  <si>
    <t>第　　４　　週</t>
    <phoneticPr fontId="9"/>
  </si>
  <si>
    <t>合計
勤務
時間（a）</t>
    <rPh sb="0" eb="2">
      <t>ゴウケイ</t>
    </rPh>
    <rPh sb="3" eb="5">
      <t>キンム</t>
    </rPh>
    <rPh sb="6" eb="8">
      <t>ジカン</t>
    </rPh>
    <phoneticPr fontId="4"/>
  </si>
  <si>
    <t>週平均の
勤務時間（b）</t>
    <rPh sb="5" eb="7">
      <t>キンム</t>
    </rPh>
    <rPh sb="7" eb="9">
      <t>ジカン</t>
    </rPh>
    <phoneticPr fontId="4"/>
  </si>
  <si>
    <t>職員の1単位及び2単位の週勤務時間計</t>
    <rPh sb="0" eb="2">
      <t>ショクイン</t>
    </rPh>
    <rPh sb="4" eb="6">
      <t>タンイ</t>
    </rPh>
    <rPh sb="6" eb="7">
      <t>オヨ</t>
    </rPh>
    <rPh sb="9" eb="11">
      <t>タンイ</t>
    </rPh>
    <rPh sb="12" eb="13">
      <t>シュウ</t>
    </rPh>
    <rPh sb="13" eb="15">
      <t>キンム</t>
    </rPh>
    <rPh sb="15" eb="17">
      <t>ジカン</t>
    </rPh>
    <rPh sb="17" eb="18">
      <t>ケイ</t>
    </rPh>
    <phoneticPr fontId="9"/>
  </si>
  <si>
    <t>常勤換算後の人数（c）</t>
    <rPh sb="3" eb="4">
      <t>サン</t>
    </rPh>
    <rPh sb="4" eb="5">
      <t>ゴ</t>
    </rPh>
    <rPh sb="6" eb="8">
      <t>ニンズウ</t>
    </rPh>
    <phoneticPr fontId="4"/>
  </si>
  <si>
    <t>氏　　名</t>
  </si>
  <si>
    <t>―</t>
    <phoneticPr fontId="9"/>
  </si>
  <si>
    <t>―</t>
    <phoneticPr fontId="9"/>
  </si>
  <si>
    <t>1単位目</t>
    <rPh sb="1" eb="3">
      <t>タンイ</t>
    </rPh>
    <rPh sb="3" eb="4">
      <t>メ</t>
    </rPh>
    <phoneticPr fontId="4"/>
  </si>
  <si>
    <t>2単位目</t>
    <rPh sb="1" eb="3">
      <t>タンイ</t>
    </rPh>
    <rPh sb="3" eb="4">
      <t>メ</t>
    </rPh>
    <phoneticPr fontId="12"/>
  </si>
  <si>
    <t>単位外</t>
    <rPh sb="0" eb="2">
      <t>タンイ</t>
    </rPh>
    <rPh sb="2" eb="3">
      <t>ガイ</t>
    </rPh>
    <phoneticPr fontId="12"/>
  </si>
  <si>
    <t>日平均利用者数</t>
    <rPh sb="0" eb="3">
      <t>ニチヘイキン</t>
    </rPh>
    <rPh sb="3" eb="6">
      <t>リヨウシャ</t>
    </rPh>
    <rPh sb="6" eb="7">
      <t>スウ</t>
    </rPh>
    <phoneticPr fontId="9"/>
  </si>
  <si>
    <t>提供日ごとの生活相談員の提供時間数</t>
    <rPh sb="0" eb="3">
      <t>テイキョウビ</t>
    </rPh>
    <rPh sb="6" eb="11">
      <t>セイカツソウダンイン</t>
    </rPh>
    <rPh sb="12" eb="14">
      <t>テイキョウ</t>
    </rPh>
    <rPh sb="14" eb="17">
      <t>ジカンスウ</t>
    </rPh>
    <phoneticPr fontId="9"/>
  </si>
  <si>
    <t>介護職員(a)の提供時間数
(定員11人～18人)</t>
    <rPh sb="0" eb="4">
      <t>カイゴショクイン</t>
    </rPh>
    <rPh sb="8" eb="10">
      <t>テイキョウ</t>
    </rPh>
    <rPh sb="10" eb="13">
      <t>ジカンスウ</t>
    </rPh>
    <rPh sb="15" eb="17">
      <t>テイイン</t>
    </rPh>
    <rPh sb="19" eb="20">
      <t>ニン</t>
    </rPh>
    <rPh sb="23" eb="24">
      <t>ニン</t>
    </rPh>
    <phoneticPr fontId="9"/>
  </si>
  <si>
    <t>看護職員(定員11人～18人) の提供時間数</t>
    <rPh sb="0" eb="2">
      <t>カンゴ</t>
    </rPh>
    <rPh sb="2" eb="4">
      <t>ショクイン</t>
    </rPh>
    <rPh sb="5" eb="7">
      <t>テイイン</t>
    </rPh>
    <rPh sb="9" eb="10">
      <t>ニン</t>
    </rPh>
    <rPh sb="13" eb="14">
      <t>ニン</t>
    </rPh>
    <rPh sb="17" eb="19">
      <t>テイキョウ</t>
    </rPh>
    <rPh sb="19" eb="22">
      <t>ジカンスウ</t>
    </rPh>
    <phoneticPr fontId="9"/>
  </si>
  <si>
    <t>看護職員及び介護職員(定員10人以下)の提供時間数</t>
    <rPh sb="20" eb="22">
      <t>テイキョウ</t>
    </rPh>
    <phoneticPr fontId="9"/>
  </si>
  <si>
    <t>↓運営基準(サービス提供時間において最低確保しなければならない勤務時間数)</t>
    <rPh sb="1" eb="3">
      <t>ウンエイ</t>
    </rPh>
    <rPh sb="3" eb="5">
      <t>キジュン</t>
    </rPh>
    <rPh sb="10" eb="12">
      <t>テイキョウ</t>
    </rPh>
    <rPh sb="12" eb="14">
      <t>ジカン</t>
    </rPh>
    <rPh sb="18" eb="20">
      <t>サイテイ</t>
    </rPh>
    <rPh sb="20" eb="22">
      <t>カクホ</t>
    </rPh>
    <rPh sb="31" eb="33">
      <t>キンム</t>
    </rPh>
    <rPh sb="33" eb="35">
      <t>ジカン</t>
    </rPh>
    <rPh sb="35" eb="36">
      <t>スウ</t>
    </rPh>
    <phoneticPr fontId="9"/>
  </si>
  <si>
    <t>提供日ごとに確保すべき生活相談員の提供時間数</t>
    <rPh sb="0" eb="3">
      <t>テイキョウビ</t>
    </rPh>
    <rPh sb="6" eb="8">
      <t>カクホ</t>
    </rPh>
    <rPh sb="11" eb="13">
      <t>セイカツ</t>
    </rPh>
    <rPh sb="13" eb="16">
      <t>ソウダンイン</t>
    </rPh>
    <rPh sb="17" eb="19">
      <t>テイキョウ</t>
    </rPh>
    <rPh sb="19" eb="22">
      <t>ジカンスウ</t>
    </rPh>
    <phoneticPr fontId="9"/>
  </si>
  <si>
    <t>介護職員の提供時間数
(定員11人～18人)</t>
    <rPh sb="0" eb="4">
      <t>カイゴショクイン</t>
    </rPh>
    <rPh sb="5" eb="7">
      <t>テイキョウ</t>
    </rPh>
    <rPh sb="7" eb="10">
      <t>ジカンスウ</t>
    </rPh>
    <rPh sb="12" eb="14">
      <t>テイイン</t>
    </rPh>
    <rPh sb="16" eb="17">
      <t>ニン</t>
    </rPh>
    <rPh sb="20" eb="21">
      <t>ニン</t>
    </rPh>
    <phoneticPr fontId="9"/>
  </si>
  <si>
    <t>看護職員及び介護職員
(定員10人以下)の提供時間数</t>
    <rPh sb="0" eb="2">
      <t>カンゴ</t>
    </rPh>
    <rPh sb="2" eb="4">
      <t>ショクイン</t>
    </rPh>
    <rPh sb="4" eb="5">
      <t>オヨ</t>
    </rPh>
    <rPh sb="6" eb="8">
      <t>カイゴ</t>
    </rPh>
    <rPh sb="8" eb="10">
      <t>ショクイン</t>
    </rPh>
    <rPh sb="12" eb="14">
      <t>テイイン</t>
    </rPh>
    <rPh sb="16" eb="17">
      <t>ニン</t>
    </rPh>
    <rPh sb="17" eb="19">
      <t>イカ</t>
    </rPh>
    <rPh sb="21" eb="23">
      <t>テイキョウ</t>
    </rPh>
    <rPh sb="23" eb="26">
      <t>ジカンスウ</t>
    </rPh>
    <phoneticPr fontId="9"/>
  </si>
  <si>
    <t>従業者の勤務形態一覧表</t>
    <phoneticPr fontId="4"/>
  </si>
  <si>
    <t>←この色のセル範囲は自動入力です。</t>
    <rPh sb="3" eb="4">
      <t>イロ</t>
    </rPh>
    <rPh sb="7" eb="9">
      <t>ハンイ</t>
    </rPh>
    <rPh sb="10" eb="12">
      <t>ジドウ</t>
    </rPh>
    <rPh sb="12" eb="14">
      <t>ニュウリョク</t>
    </rPh>
    <phoneticPr fontId="9"/>
  </si>
  <si>
    <t>第1表</t>
    <rPh sb="0" eb="1">
      <t>ダイ</t>
    </rPh>
    <rPh sb="2" eb="3">
      <t>ヒョウ</t>
    </rPh>
    <phoneticPr fontId="9"/>
  </si>
  <si>
    <r>
      <t>／週　</t>
    </r>
    <r>
      <rPr>
        <b/>
        <u/>
        <sz val="20"/>
        <color indexed="12"/>
        <rFont val="ＭＳ Ｐゴシック"/>
        <family val="3"/>
        <charset val="128"/>
      </rPr>
      <t>（d）</t>
    </r>
    <phoneticPr fontId="4"/>
  </si>
  <si>
    <r>
      <t>／日</t>
    </r>
    <r>
      <rPr>
        <b/>
        <sz val="20"/>
        <color indexed="12"/>
        <rFont val="ＭＳ Ｐゴシック"/>
        <family val="3"/>
        <charset val="128"/>
      </rPr>
      <t>　</t>
    </r>
    <r>
      <rPr>
        <b/>
        <u/>
        <sz val="20"/>
        <color indexed="12"/>
        <rFont val="ＭＳ Ｐゴシック"/>
        <family val="3"/>
        <charset val="128"/>
      </rPr>
      <t>（e）</t>
    </r>
    <rPh sb="1" eb="2">
      <t>ヒ</t>
    </rPh>
    <phoneticPr fontId="4"/>
  </si>
  <si>
    <t>=</t>
    <phoneticPr fontId="9"/>
  </si>
  <si>
    <t>コード</t>
    <phoneticPr fontId="4"/>
  </si>
  <si>
    <t>通常</t>
    <rPh sb="0" eb="2">
      <t>ツウジョウ</t>
    </rPh>
    <phoneticPr fontId="9"/>
  </si>
  <si>
    <t>A</t>
    <phoneticPr fontId="9"/>
  </si>
  <si>
    <t>～</t>
    <phoneticPr fontId="4"/>
  </si>
  <si>
    <t>パート1</t>
    <phoneticPr fontId="9"/>
  </si>
  <si>
    <t>B</t>
    <phoneticPr fontId="9"/>
  </si>
  <si>
    <t>パート2</t>
    <phoneticPr fontId="9"/>
  </si>
  <si>
    <t>C</t>
    <phoneticPr fontId="9"/>
  </si>
  <si>
    <t>管理者(兼務)</t>
    <rPh sb="0" eb="3">
      <t>カンリシャ</t>
    </rPh>
    <rPh sb="4" eb="6">
      <t>ケンム</t>
    </rPh>
    <phoneticPr fontId="9"/>
  </si>
  <si>
    <t>D</t>
    <phoneticPr fontId="9"/>
  </si>
  <si>
    <t>生活相談員(兼務)</t>
    <rPh sb="0" eb="2">
      <t>セイカツ</t>
    </rPh>
    <rPh sb="2" eb="5">
      <t>ソウダンイン</t>
    </rPh>
    <rPh sb="6" eb="8">
      <t>ケンム</t>
    </rPh>
    <phoneticPr fontId="9"/>
  </si>
  <si>
    <t>E</t>
    <phoneticPr fontId="9"/>
  </si>
  <si>
    <t>看護A</t>
    <rPh sb="0" eb="2">
      <t>カンゴ</t>
    </rPh>
    <phoneticPr fontId="9"/>
  </si>
  <si>
    <t>F</t>
    <phoneticPr fontId="9"/>
  </si>
  <si>
    <t>従業者の勤務の体制及び勤務形態一覧表（シフト）</t>
    <phoneticPr fontId="4"/>
  </si>
  <si>
    <t>第2表</t>
    <rPh sb="0" eb="1">
      <t>ダイ</t>
    </rPh>
    <rPh sb="2" eb="3">
      <t>ヒョウ</t>
    </rPh>
    <phoneticPr fontId="9"/>
  </si>
  <si>
    <t>サービス種類（　</t>
    <phoneticPr fontId="9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</si>
  <si>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9"/>
  </si>
  <si>
    <t>)</t>
    <phoneticPr fontId="4"/>
  </si>
  <si>
    <t>デイサービスセンター○○○</t>
    <phoneticPr fontId="9"/>
  </si>
  <si>
    <t>～</t>
    <phoneticPr fontId="9"/>
  </si>
  <si>
    <t>第　　１　　週</t>
    <phoneticPr fontId="9"/>
  </si>
  <si>
    <t>第　　２　　週</t>
    <phoneticPr fontId="9"/>
  </si>
  <si>
    <t>第　　３　　週</t>
    <phoneticPr fontId="9"/>
  </si>
  <si>
    <t>第　　４　　週</t>
    <phoneticPr fontId="9"/>
  </si>
  <si>
    <t>B</t>
    <phoneticPr fontId="9"/>
  </si>
  <si>
    <t>社会福祉士</t>
    <rPh sb="0" eb="5">
      <t>シャカイフクシシ</t>
    </rPh>
    <phoneticPr fontId="9"/>
  </si>
  <si>
    <t>小樽 太郎</t>
    <rPh sb="0" eb="2">
      <t>オタル</t>
    </rPh>
    <rPh sb="3" eb="5">
      <t>タロウ</t>
    </rPh>
    <phoneticPr fontId="9"/>
  </si>
  <si>
    <t>介護福祉士</t>
    <rPh sb="0" eb="5">
      <t>カイゴフクシシ</t>
    </rPh>
    <phoneticPr fontId="9"/>
  </si>
  <si>
    <t>後志 花子</t>
    <rPh sb="0" eb="2">
      <t>シリベシ</t>
    </rPh>
    <rPh sb="3" eb="5">
      <t>ハナコ</t>
    </rPh>
    <phoneticPr fontId="9"/>
  </si>
  <si>
    <t>A</t>
    <phoneticPr fontId="9"/>
  </si>
  <si>
    <t>小樽 星子</t>
    <rPh sb="0" eb="2">
      <t>オタル</t>
    </rPh>
    <rPh sb="3" eb="5">
      <t>ホシコ</t>
    </rPh>
    <phoneticPr fontId="9"/>
  </si>
  <si>
    <t>C</t>
    <phoneticPr fontId="9"/>
  </si>
  <si>
    <t>後志 二郎</t>
    <rPh sb="0" eb="2">
      <t>シリベシ</t>
    </rPh>
    <rPh sb="3" eb="5">
      <t>ジロウ</t>
    </rPh>
    <phoneticPr fontId="9"/>
  </si>
  <si>
    <t>小樽 月子</t>
    <rPh sb="0" eb="2">
      <t>オタル</t>
    </rPh>
    <rPh sb="3" eb="5">
      <t>ツキコ</t>
    </rPh>
    <phoneticPr fontId="9"/>
  </si>
  <si>
    <t>後志 三郎</t>
    <rPh sb="0" eb="2">
      <t>シリベシ</t>
    </rPh>
    <rPh sb="3" eb="5">
      <t>サブロウ</t>
    </rPh>
    <phoneticPr fontId="9"/>
  </si>
  <si>
    <t>小樽 蝶子</t>
    <rPh sb="0" eb="2">
      <t>オタル</t>
    </rPh>
    <rPh sb="3" eb="4">
      <t>チョウ</t>
    </rPh>
    <rPh sb="4" eb="5">
      <t>コ</t>
    </rPh>
    <phoneticPr fontId="9"/>
  </si>
  <si>
    <t>A男</t>
    <rPh sb="1" eb="2">
      <t>オ</t>
    </rPh>
    <phoneticPr fontId="9"/>
  </si>
  <si>
    <t>B子</t>
    <rPh sb="1" eb="2">
      <t>コ</t>
    </rPh>
    <phoneticPr fontId="9"/>
  </si>
  <si>
    <t>C作</t>
    <rPh sb="1" eb="2">
      <t>サク</t>
    </rPh>
    <phoneticPr fontId="9"/>
  </si>
  <si>
    <t>看護師</t>
    <rPh sb="0" eb="3">
      <t>カンゴシ</t>
    </rPh>
    <phoneticPr fontId="9"/>
  </si>
  <si>
    <t>小樽 ○美</t>
    <rPh sb="0" eb="2">
      <t>オタル</t>
    </rPh>
    <rPh sb="4" eb="5">
      <t>ミ</t>
    </rPh>
    <phoneticPr fontId="9"/>
  </si>
  <si>
    <t>D</t>
    <phoneticPr fontId="9"/>
  </si>
  <si>
    <t>後志 ○子</t>
    <rPh sb="0" eb="2">
      <t>シリベシ</t>
    </rPh>
    <rPh sb="4" eb="5">
      <t>コ</t>
    </rPh>
    <phoneticPr fontId="9"/>
  </si>
  <si>
    <t>D子</t>
    <rPh sb="1" eb="2">
      <t>コ</t>
    </rPh>
    <phoneticPr fontId="9"/>
  </si>
  <si>
    <t>E介</t>
    <rPh sb="1" eb="2">
      <t>スケ</t>
    </rPh>
    <phoneticPr fontId="9"/>
  </si>
  <si>
    <t>F美</t>
    <rPh sb="1" eb="2">
      <t>ミ</t>
    </rPh>
    <phoneticPr fontId="9"/>
  </si>
  <si>
    <t>（参考様式１）</t>
    <rPh sb="1" eb="3">
      <t>サンコウ</t>
    </rPh>
    <rPh sb="3" eb="5">
      <t>ヨウシキ</t>
    </rPh>
    <phoneticPr fontId="4"/>
  </si>
  <si>
    <t>第3表</t>
    <rPh sb="0" eb="1">
      <t>ダイ</t>
    </rPh>
    <rPh sb="2" eb="3">
      <t>ヒョウ</t>
    </rPh>
    <phoneticPr fontId="9"/>
  </si>
  <si>
    <t>)</t>
    <phoneticPr fontId="4"/>
  </si>
  <si>
    <t>第4表</t>
    <rPh sb="0" eb="1">
      <t>ダイ</t>
    </rPh>
    <rPh sb="2" eb="3">
      <t>ヒョウ</t>
    </rPh>
    <phoneticPr fontId="9"/>
  </si>
  <si>
    <t>)</t>
    <phoneticPr fontId="4"/>
  </si>
  <si>
    <t>～</t>
    <phoneticPr fontId="9"/>
  </si>
  <si>
    <t>第　　１　　週</t>
    <phoneticPr fontId="9"/>
  </si>
  <si>
    <t>第　　２　　週</t>
    <phoneticPr fontId="9"/>
  </si>
  <si>
    <t>第　　３　　週</t>
    <phoneticPr fontId="9"/>
  </si>
  <si>
    <t>第　　４　　週</t>
    <phoneticPr fontId="9"/>
  </si>
  <si>
    <t>―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</si>
</sst>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0.0_ "/>
    <numFmt numFmtId="177" formatCode="0.00_ "/>
    <numFmt numFmtId="178" formatCode="h:mm;@"/>
    <numFmt numFmtId="179" formatCode="[h]:mm"/>
    <numFmt numFmtId="180" formatCode="h&quot;時間&quot;mm&quot;分&quot;"/>
    <numFmt numFmtId="181" formatCode="yyyy/m/d;@"/>
    <numFmt numFmtId="182" formatCode="m&quot;月&quot;d&quot;日&quot;;@"/>
    <numFmt numFmtId="183" formatCode="e"/>
    <numFmt numFmtId="184" formatCode="0.00;\-#;&quot;&quot;;@"/>
    <numFmt numFmtId="185" formatCode="0.0_);[Red]\(0.0\)"/>
    <numFmt numFmtId="186" formatCode="0.0;\-#;&quot;&quot;;@"/>
    <numFmt numFmtId="187" formatCode="\(##0.00\)"/>
    <numFmt numFmtId="188" formatCode="0;\-#;&quot;&quot;;@"/>
    <numFmt numFmtId="189" formatCode="0.00;\-#.00;&quot;&quot;;@"/>
    <numFmt numFmtId="190" formatCode="0.0;\-#.0;&quot;&quot;;@"/>
  </numFmts>
  <fonts count="45" x14ac:knownFonts="1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indexed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u/>
      <sz val="12"/>
      <color indexed="12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sz val="12"/>
      <color indexed="12"/>
      <name val="メイリオ"/>
      <family val="3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4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u/>
      <sz val="14"/>
      <color rgb="FF0000FF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u/>
      <sz val="12"/>
      <color rgb="FF0000FF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u/>
      <sz val="14"/>
      <color indexed="12"/>
      <name val="ＭＳ Ｐゴシック"/>
      <family val="3"/>
      <charset val="128"/>
    </font>
    <font>
      <b/>
      <u/>
      <sz val="14"/>
      <color indexed="12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u/>
      <sz val="20"/>
      <color indexed="12"/>
      <name val="ＭＳ Ｐゴシック"/>
      <family val="3"/>
      <charset val="128"/>
    </font>
    <font>
      <b/>
      <sz val="20"/>
      <color indexed="12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CCFF"/>
        <bgColor indexed="64"/>
      </patternFill>
    </fill>
    <fill>
      <patternFill patternType="gray0625">
        <bgColor indexed="9"/>
      </patternFill>
    </fill>
    <fill>
      <patternFill patternType="gray0625">
        <bgColor indexed="42"/>
      </patternFill>
    </fill>
    <fill>
      <patternFill patternType="lightGray">
        <bgColor indexed="9"/>
      </patternFill>
    </fill>
    <fill>
      <patternFill patternType="lightGray">
        <bgColor indexed="42"/>
      </patternFill>
    </fill>
  </fills>
  <borders count="135">
    <border>
      <left/>
      <right/>
      <top/>
      <bottom/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/>
      <top style="medium">
        <color indexed="12"/>
      </top>
      <bottom style="thin">
        <color indexed="12"/>
      </bottom>
      <diagonal/>
    </border>
    <border>
      <left/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/>
      <right/>
      <top style="medium">
        <color indexed="12"/>
      </top>
      <bottom style="thin">
        <color indexed="12"/>
      </bottom>
      <diagonal/>
    </border>
    <border>
      <left/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 style="thin">
        <color rgb="FF0070C0"/>
      </bottom>
      <diagonal/>
    </border>
    <border>
      <left style="medium">
        <color indexed="12"/>
      </left>
      <right/>
      <top style="thin">
        <color indexed="12"/>
      </top>
      <bottom style="thin">
        <color rgb="FF0070C0"/>
      </bottom>
      <diagonal/>
    </border>
    <border>
      <left/>
      <right style="thin">
        <color indexed="12"/>
      </right>
      <top style="thin">
        <color indexed="12"/>
      </top>
      <bottom style="thin">
        <color rgb="FF0070C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rgb="FF0070C0"/>
      </bottom>
      <diagonal/>
    </border>
    <border>
      <left/>
      <right/>
      <top style="thin">
        <color indexed="12"/>
      </top>
      <bottom style="thin">
        <color rgb="FF0070C0"/>
      </bottom>
      <diagonal/>
    </border>
    <border>
      <left/>
      <right style="medium">
        <color indexed="12"/>
      </right>
      <top style="thin">
        <color indexed="12"/>
      </top>
      <bottom style="thin">
        <color rgb="FF0070C0"/>
      </bottom>
      <diagonal/>
    </border>
    <border>
      <left style="medium">
        <color indexed="12"/>
      </left>
      <right style="medium">
        <color indexed="12"/>
      </right>
      <top/>
      <bottom style="thin">
        <color indexed="12"/>
      </bottom>
      <diagonal/>
    </border>
    <border>
      <left style="medium">
        <color indexed="12"/>
      </left>
      <right/>
      <top style="thin">
        <color rgb="FF0070C0"/>
      </top>
      <bottom style="thin">
        <color indexed="12"/>
      </bottom>
      <diagonal/>
    </border>
    <border>
      <left/>
      <right style="thin">
        <color indexed="12"/>
      </right>
      <top style="thin">
        <color rgb="FF0070C0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medium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medium">
        <color indexed="12"/>
      </right>
      <top/>
      <bottom style="thin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/>
      <top style="thin">
        <color indexed="12"/>
      </top>
      <bottom style="medium">
        <color indexed="12"/>
      </bottom>
      <diagonal/>
    </border>
    <border>
      <left/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/>
      <right/>
      <top style="thin">
        <color indexed="12"/>
      </top>
      <bottom style="medium">
        <color indexed="12"/>
      </bottom>
      <diagonal/>
    </border>
    <border>
      <left/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16" fillId="0" borderId="0">
      <alignment vertical="center"/>
    </xf>
    <xf numFmtId="0" fontId="1" fillId="0" borderId="0" applyBorder="0"/>
  </cellStyleXfs>
  <cellXfs count="655">
    <xf numFmtId="0" fontId="0" fillId="0" borderId="0" xfId="0">
      <alignment vertical="center"/>
    </xf>
    <xf numFmtId="0" fontId="1" fillId="0" borderId="0" xfId="1" applyAlignment="1">
      <alignment vertical="center"/>
    </xf>
    <xf numFmtId="0" fontId="3" fillId="0" borderId="0" xfId="2" applyFont="1" applyBorder="1" applyAlignment="1">
      <alignment vertical="center"/>
    </xf>
    <xf numFmtId="0" fontId="1" fillId="0" borderId="0" xfId="2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178" fontId="8" fillId="0" borderId="0" xfId="1" applyNumberFormat="1" applyFont="1" applyBorder="1" applyAlignment="1">
      <alignment horizontal="left" vertical="center"/>
    </xf>
    <xf numFmtId="178" fontId="7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20" fontId="8" fillId="0" borderId="0" xfId="1" applyNumberFormat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 shrinkToFit="1"/>
    </xf>
    <xf numFmtId="0" fontId="13" fillId="4" borderId="10" xfId="1" applyFont="1" applyFill="1" applyBorder="1" applyAlignment="1">
      <alignment vertical="center" shrinkToFit="1"/>
    </xf>
    <xf numFmtId="0" fontId="11" fillId="5" borderId="13" xfId="1" applyFont="1" applyFill="1" applyBorder="1" applyAlignment="1">
      <alignment horizontal="center" vertical="center"/>
    </xf>
    <xf numFmtId="0" fontId="11" fillId="0" borderId="16" xfId="1" applyFont="1" applyBorder="1" applyAlignment="1">
      <alignment vertical="center"/>
    </xf>
    <xf numFmtId="0" fontId="5" fillId="0" borderId="19" xfId="1" applyFont="1" applyBorder="1" applyAlignment="1">
      <alignment horizontal="center" vertical="center" shrinkToFit="1"/>
    </xf>
    <xf numFmtId="20" fontId="11" fillId="0" borderId="20" xfId="1" applyNumberFormat="1" applyFont="1" applyBorder="1" applyAlignment="1">
      <alignment horizontal="center" vertical="center"/>
    </xf>
    <xf numFmtId="0" fontId="5" fillId="0" borderId="21" xfId="1" applyFont="1" applyBorder="1" applyAlignment="1">
      <alignment vertical="center" shrinkToFit="1"/>
    </xf>
    <xf numFmtId="178" fontId="14" fillId="0" borderId="0" xfId="1" applyNumberFormat="1" applyFont="1" applyBorder="1" applyAlignment="1">
      <alignment vertical="center"/>
    </xf>
    <xf numFmtId="0" fontId="15" fillId="0" borderId="19" xfId="1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 shrinkToFit="1"/>
    </xf>
    <xf numFmtId="0" fontId="11" fillId="0" borderId="22" xfId="1" applyFont="1" applyBorder="1" applyAlignment="1">
      <alignment vertical="center"/>
    </xf>
    <xf numFmtId="0" fontId="11" fillId="0" borderId="25" xfId="1" applyFont="1" applyBorder="1" applyAlignment="1">
      <alignment horizontal="center" vertical="center" shrinkToFit="1"/>
    </xf>
    <xf numFmtId="20" fontId="11" fillId="0" borderId="26" xfId="1" applyNumberFormat="1" applyFont="1" applyBorder="1" applyAlignment="1">
      <alignment horizontal="center" vertical="center"/>
    </xf>
    <xf numFmtId="0" fontId="5" fillId="0" borderId="27" xfId="1" applyFont="1" applyBorder="1" applyAlignment="1">
      <alignment vertical="center" shrinkToFit="1"/>
    </xf>
    <xf numFmtId="0" fontId="11" fillId="0" borderId="28" xfId="1" applyFont="1" applyBorder="1" applyAlignment="1">
      <alignment vertical="center"/>
    </xf>
    <xf numFmtId="0" fontId="11" fillId="0" borderId="31" xfId="1" applyFont="1" applyBorder="1" applyAlignment="1">
      <alignment horizontal="center" vertical="center" shrinkToFit="1"/>
    </xf>
    <xf numFmtId="20" fontId="11" fillId="0" borderId="33" xfId="1" applyNumberFormat="1" applyFont="1" applyBorder="1" applyAlignment="1">
      <alignment horizontal="center" vertical="center"/>
    </xf>
    <xf numFmtId="0" fontId="5" fillId="0" borderId="34" xfId="1" applyFont="1" applyBorder="1" applyAlignment="1">
      <alignment vertical="center" shrinkToFit="1"/>
    </xf>
    <xf numFmtId="0" fontId="11" fillId="0" borderId="35" xfId="1" applyFont="1" applyBorder="1" applyAlignment="1">
      <alignment vertical="center"/>
    </xf>
    <xf numFmtId="0" fontId="11" fillId="0" borderId="38" xfId="1" applyFont="1" applyBorder="1" applyAlignment="1">
      <alignment horizontal="center" vertical="center" shrinkToFit="1"/>
    </xf>
    <xf numFmtId="20" fontId="11" fillId="0" borderId="39" xfId="1" applyNumberFormat="1" applyFont="1" applyBorder="1" applyAlignment="1">
      <alignment horizontal="center" vertical="center"/>
    </xf>
    <xf numFmtId="0" fontId="5" fillId="0" borderId="40" xfId="1" applyFont="1" applyBorder="1" applyAlignment="1">
      <alignment vertical="center" shrinkToFit="1"/>
    </xf>
    <xf numFmtId="0" fontId="16" fillId="0" borderId="0" xfId="2" applyFont="1" applyAlignment="1">
      <alignment vertical="center"/>
    </xf>
    <xf numFmtId="0" fontId="0" fillId="0" borderId="0" xfId="2" applyFont="1" applyAlignment="1">
      <alignment vertical="center"/>
    </xf>
    <xf numFmtId="0" fontId="0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" fillId="0" borderId="0" xfId="2" applyAlignment="1">
      <alignment vertical="center"/>
    </xf>
    <xf numFmtId="181" fontId="1" fillId="0" borderId="0" xfId="2" applyNumberFormat="1" applyBorder="1" applyAlignment="1">
      <alignment horizontal="left" vertical="center"/>
    </xf>
    <xf numFmtId="14" fontId="1" fillId="0" borderId="0" xfId="2" applyNumberFormat="1" applyAlignment="1">
      <alignment horizontal="right" vertical="center"/>
    </xf>
    <xf numFmtId="182" fontId="17" fillId="0" borderId="0" xfId="3" applyNumberFormat="1" applyFont="1" applyAlignment="1">
      <alignment vertical="center"/>
    </xf>
    <xf numFmtId="0" fontId="14" fillId="0" borderId="0" xfId="2" applyFont="1" applyBorder="1" applyAlignment="1">
      <alignment vertical="center"/>
    </xf>
    <xf numFmtId="183" fontId="18" fillId="6" borderId="0" xfId="4" applyNumberFormat="1" applyFont="1" applyFill="1" applyBorder="1" applyAlignment="1">
      <alignment vertical="center"/>
    </xf>
    <xf numFmtId="0" fontId="14" fillId="0" borderId="0" xfId="4" applyFont="1" applyBorder="1" applyAlignment="1">
      <alignment vertical="center"/>
    </xf>
    <xf numFmtId="0" fontId="18" fillId="6" borderId="0" xfId="4" applyFont="1" applyFill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shrinkToFit="1"/>
    </xf>
    <xf numFmtId="0" fontId="5" fillId="0" borderId="0" xfId="2" applyFont="1" applyBorder="1" applyAlignment="1">
      <alignment horizontal="left" vertical="center" shrinkToFit="1"/>
    </xf>
    <xf numFmtId="0" fontId="8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18" fillId="0" borderId="0" xfId="2" applyFont="1" applyBorder="1" applyAlignment="1">
      <alignment horizontal="left" vertical="center" shrinkToFit="1"/>
    </xf>
    <xf numFmtId="178" fontId="20" fillId="3" borderId="41" xfId="1" applyNumberFormat="1" applyFont="1" applyFill="1" applyBorder="1" applyAlignment="1">
      <alignment horizontal="center" vertical="center" shrinkToFit="1"/>
    </xf>
    <xf numFmtId="0" fontId="21" fillId="0" borderId="0" xfId="1" applyFont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21" fillId="0" borderId="0" xfId="1" applyFont="1" applyBorder="1" applyAlignment="1">
      <alignment horizontal="center" vertical="center" shrinkToFit="1"/>
    </xf>
    <xf numFmtId="0" fontId="22" fillId="0" borderId="0" xfId="1" applyFont="1" applyBorder="1" applyAlignment="1">
      <alignment vertical="center"/>
    </xf>
    <xf numFmtId="0" fontId="14" fillId="0" borderId="42" xfId="2" applyFont="1" applyBorder="1" applyAlignment="1">
      <alignment horizontal="left" vertical="center"/>
    </xf>
    <xf numFmtId="0" fontId="5" fillId="0" borderId="42" xfId="2" applyFont="1" applyBorder="1" applyAlignment="1">
      <alignment horizontal="left" vertical="center" shrinkToFit="1"/>
    </xf>
    <xf numFmtId="0" fontId="14" fillId="0" borderId="42" xfId="2" applyFont="1" applyBorder="1" applyAlignment="1">
      <alignment horizontal="left" vertical="center" shrinkToFit="1"/>
    </xf>
    <xf numFmtId="0" fontId="23" fillId="0" borderId="0" xfId="2" applyFont="1" applyBorder="1" applyAlignment="1">
      <alignment vertical="center"/>
    </xf>
    <xf numFmtId="0" fontId="1" fillId="0" borderId="0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25" fillId="0" borderId="0" xfId="2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26" fillId="0" borderId="0" xfId="1" applyFont="1" applyBorder="1" applyAlignment="1">
      <alignment vertical="center"/>
    </xf>
    <xf numFmtId="0" fontId="1" fillId="7" borderId="55" xfId="1" applyFill="1" applyBorder="1" applyAlignment="1">
      <alignment horizontal="center" vertical="center"/>
    </xf>
    <xf numFmtId="0" fontId="1" fillId="7" borderId="56" xfId="1" applyFill="1" applyBorder="1" applyAlignment="1">
      <alignment horizontal="center" vertical="center"/>
    </xf>
    <xf numFmtId="0" fontId="1" fillId="7" borderId="57" xfId="1" applyFill="1" applyBorder="1" applyAlignment="1">
      <alignment horizontal="center" vertical="center"/>
    </xf>
    <xf numFmtId="0" fontId="1" fillId="7" borderId="58" xfId="1" applyFill="1" applyBorder="1" applyAlignment="1">
      <alignment horizontal="center" vertical="center"/>
    </xf>
    <xf numFmtId="0" fontId="1" fillId="7" borderId="59" xfId="1" applyFill="1" applyBorder="1" applyAlignment="1">
      <alignment horizontal="center" vertical="center"/>
    </xf>
    <xf numFmtId="0" fontId="1" fillId="7" borderId="60" xfId="1" applyFill="1" applyBorder="1" applyAlignment="1">
      <alignment horizontal="center" vertical="center"/>
    </xf>
    <xf numFmtId="0" fontId="1" fillId="6" borderId="58" xfId="1" applyFill="1" applyBorder="1" applyAlignment="1">
      <alignment horizontal="center" vertical="center"/>
    </xf>
    <xf numFmtId="0" fontId="1" fillId="6" borderId="60" xfId="1" applyFill="1" applyBorder="1" applyAlignment="1">
      <alignment horizontal="center" vertical="center"/>
    </xf>
    <xf numFmtId="0" fontId="1" fillId="6" borderId="56" xfId="1" applyFill="1" applyBorder="1" applyAlignment="1">
      <alignment horizontal="center" vertical="center"/>
    </xf>
    <xf numFmtId="0" fontId="25" fillId="6" borderId="64" xfId="1" applyNumberFormat="1" applyFont="1" applyFill="1" applyBorder="1" applyAlignment="1">
      <alignment horizontal="center" vertical="center"/>
    </xf>
    <xf numFmtId="0" fontId="25" fillId="6" borderId="65" xfId="1" applyFont="1" applyFill="1" applyBorder="1" applyAlignment="1">
      <alignment horizontal="center" vertical="center"/>
    </xf>
    <xf numFmtId="0" fontId="25" fillId="6" borderId="66" xfId="1" applyFont="1" applyFill="1" applyBorder="1" applyAlignment="1">
      <alignment horizontal="center" vertical="center"/>
    </xf>
    <xf numFmtId="0" fontId="25" fillId="6" borderId="67" xfId="1" applyFont="1" applyFill="1" applyBorder="1" applyAlignment="1">
      <alignment horizontal="center" vertical="center"/>
    </xf>
    <xf numFmtId="0" fontId="25" fillId="6" borderId="68" xfId="1" applyFont="1" applyFill="1" applyBorder="1" applyAlignment="1">
      <alignment horizontal="center" vertical="center"/>
    </xf>
    <xf numFmtId="0" fontId="25" fillId="6" borderId="69" xfId="1" applyFont="1" applyFill="1" applyBorder="1" applyAlignment="1">
      <alignment horizontal="center" vertical="center"/>
    </xf>
    <xf numFmtId="0" fontId="25" fillId="6" borderId="70" xfId="1" applyFont="1" applyFill="1" applyBorder="1" applyAlignment="1">
      <alignment horizontal="center" vertical="center"/>
    </xf>
    <xf numFmtId="0" fontId="25" fillId="0" borderId="75" xfId="1" applyNumberFormat="1" applyFont="1" applyFill="1" applyBorder="1" applyAlignment="1">
      <alignment horizontal="center" vertical="center"/>
    </xf>
    <xf numFmtId="0" fontId="25" fillId="0" borderId="76" xfId="1" applyFont="1" applyFill="1" applyBorder="1" applyAlignment="1">
      <alignment horizontal="center" vertical="center"/>
    </xf>
    <xf numFmtId="0" fontId="25" fillId="0" borderId="77" xfId="1" applyFont="1" applyFill="1" applyBorder="1" applyAlignment="1">
      <alignment horizontal="center" vertical="center"/>
    </xf>
    <xf numFmtId="0" fontId="25" fillId="0" borderId="78" xfId="1" applyFont="1" applyFill="1" applyBorder="1" applyAlignment="1">
      <alignment horizontal="center" vertical="center"/>
    </xf>
    <xf numFmtId="0" fontId="25" fillId="0" borderId="6" xfId="1" applyFont="1" applyFill="1" applyBorder="1" applyAlignment="1">
      <alignment horizontal="center" vertical="center"/>
    </xf>
    <xf numFmtId="0" fontId="25" fillId="0" borderId="79" xfId="1" applyFont="1" applyFill="1" applyBorder="1" applyAlignment="1">
      <alignment horizontal="center" vertical="center"/>
    </xf>
    <xf numFmtId="0" fontId="25" fillId="0" borderId="80" xfId="1" applyFont="1" applyFill="1" applyBorder="1" applyAlignment="1">
      <alignment horizontal="center" vertical="center"/>
    </xf>
    <xf numFmtId="0" fontId="25" fillId="0" borderId="81" xfId="1" applyFont="1" applyFill="1" applyBorder="1" applyAlignment="1">
      <alignment horizontal="center" vertical="center"/>
    </xf>
    <xf numFmtId="0" fontId="16" fillId="7" borderId="82" xfId="2" applyFont="1" applyFill="1" applyBorder="1" applyAlignment="1">
      <alignment horizontal="center" vertical="center"/>
    </xf>
    <xf numFmtId="0" fontId="16" fillId="7" borderId="0" xfId="2" applyFont="1" applyFill="1" applyBorder="1" applyAlignment="1">
      <alignment horizontal="center" vertical="center"/>
    </xf>
    <xf numFmtId="0" fontId="16" fillId="7" borderId="9" xfId="2" applyFont="1" applyFill="1" applyBorder="1" applyAlignment="1">
      <alignment horizontal="center" vertical="center"/>
    </xf>
    <xf numFmtId="0" fontId="1" fillId="0" borderId="84" xfId="1" applyFont="1" applyFill="1" applyBorder="1" applyAlignment="1">
      <alignment horizontal="center" vertical="center" shrinkToFit="1"/>
    </xf>
    <xf numFmtId="0" fontId="1" fillId="0" borderId="85" xfId="1" applyFont="1" applyFill="1" applyBorder="1" applyAlignment="1">
      <alignment horizontal="center" vertical="center" shrinkToFit="1"/>
    </xf>
    <xf numFmtId="0" fontId="25" fillId="0" borderId="86" xfId="1" applyNumberFormat="1" applyFont="1" applyFill="1" applyBorder="1" applyAlignment="1">
      <alignment horizontal="center" vertical="center"/>
    </xf>
    <xf numFmtId="0" fontId="25" fillId="0" borderId="87" xfId="1" applyFont="1" applyFill="1" applyBorder="1" applyAlignment="1">
      <alignment horizontal="center" vertical="center"/>
    </xf>
    <xf numFmtId="0" fontId="25" fillId="0" borderId="84" xfId="1" applyFont="1" applyFill="1" applyBorder="1" applyAlignment="1">
      <alignment horizontal="center" vertical="center"/>
    </xf>
    <xf numFmtId="0" fontId="25" fillId="0" borderId="88" xfId="1" applyFont="1" applyFill="1" applyBorder="1" applyAlignment="1">
      <alignment horizontal="center" vertical="center"/>
    </xf>
    <xf numFmtId="0" fontId="25" fillId="0" borderId="48" xfId="1" applyFont="1" applyFill="1" applyBorder="1" applyAlignment="1">
      <alignment horizontal="center" vertical="center"/>
    </xf>
    <xf numFmtId="0" fontId="25" fillId="0" borderId="83" xfId="1" applyFont="1" applyFill="1" applyBorder="1" applyAlignment="1">
      <alignment horizontal="center" vertical="center"/>
    </xf>
    <xf numFmtId="0" fontId="25" fillId="0" borderId="89" xfId="1" applyFont="1" applyFill="1" applyBorder="1" applyAlignment="1">
      <alignment horizontal="center" vertical="center"/>
    </xf>
    <xf numFmtId="0" fontId="1" fillId="0" borderId="66" xfId="1" applyFont="1" applyFill="1" applyBorder="1" applyAlignment="1">
      <alignment horizontal="center" vertical="center" shrinkToFit="1"/>
    </xf>
    <xf numFmtId="0" fontId="1" fillId="0" borderId="65" xfId="1" applyFont="1" applyFill="1" applyBorder="1" applyAlignment="1">
      <alignment horizontal="center" vertical="center" shrinkToFit="1"/>
    </xf>
    <xf numFmtId="0" fontId="25" fillId="0" borderId="64" xfId="1" applyNumberFormat="1" applyFont="1" applyFill="1" applyBorder="1" applyAlignment="1">
      <alignment horizontal="center" vertical="center"/>
    </xf>
    <xf numFmtId="0" fontId="25" fillId="0" borderId="65" xfId="1" applyFont="1" applyFill="1" applyBorder="1" applyAlignment="1">
      <alignment horizontal="center" vertical="center"/>
    </xf>
    <xf numFmtId="0" fontId="25" fillId="0" borderId="66" xfId="1" applyFont="1" applyFill="1" applyBorder="1" applyAlignment="1">
      <alignment horizontal="center" vertical="center"/>
    </xf>
    <xf numFmtId="0" fontId="25" fillId="0" borderId="90" xfId="1" applyFont="1" applyFill="1" applyBorder="1" applyAlignment="1">
      <alignment horizontal="center" vertical="center"/>
    </xf>
    <xf numFmtId="0" fontId="25" fillId="0" borderId="69" xfId="1" applyFont="1" applyFill="1" applyBorder="1" applyAlignment="1">
      <alignment horizontal="center" vertical="center"/>
    </xf>
    <xf numFmtId="0" fontId="25" fillId="0" borderId="67" xfId="1" applyFont="1" applyFill="1" applyBorder="1" applyAlignment="1">
      <alignment horizontal="center" vertical="center"/>
    </xf>
    <xf numFmtId="0" fontId="25" fillId="0" borderId="68" xfId="1" applyFont="1" applyFill="1" applyBorder="1" applyAlignment="1">
      <alignment horizontal="center" vertical="center"/>
    </xf>
    <xf numFmtId="0" fontId="25" fillId="0" borderId="70" xfId="1" applyFont="1" applyFill="1" applyBorder="1" applyAlignment="1">
      <alignment horizontal="center" vertical="center"/>
    </xf>
    <xf numFmtId="0" fontId="27" fillId="0" borderId="95" xfId="1" applyFont="1" applyFill="1" applyBorder="1" applyAlignment="1">
      <alignment horizontal="center" vertical="center" shrinkToFit="1"/>
    </xf>
    <xf numFmtId="0" fontId="27" fillId="0" borderId="96" xfId="1" applyFont="1" applyFill="1" applyBorder="1" applyAlignment="1">
      <alignment horizontal="center" vertical="center" shrinkToFit="1"/>
    </xf>
    <xf numFmtId="0" fontId="28" fillId="0" borderId="97" xfId="1" applyFont="1" applyBorder="1" applyAlignment="1">
      <alignment horizontal="center" vertical="center" shrinkToFit="1"/>
    </xf>
    <xf numFmtId="0" fontId="28" fillId="0" borderId="95" xfId="1" applyFont="1" applyBorder="1" applyAlignment="1">
      <alignment horizontal="center" vertical="center" shrinkToFit="1"/>
    </xf>
    <xf numFmtId="0" fontId="28" fillId="0" borderId="96" xfId="1" applyFont="1" applyBorder="1" applyAlignment="1">
      <alignment horizontal="center" vertical="center" shrinkToFit="1"/>
    </xf>
    <xf numFmtId="0" fontId="28" fillId="0" borderId="98" xfId="1" applyFont="1" applyBorder="1" applyAlignment="1">
      <alignment horizontal="center" vertical="center" shrinkToFit="1"/>
    </xf>
    <xf numFmtId="0" fontId="27" fillId="0" borderId="53" xfId="1" applyFont="1" applyBorder="1" applyAlignment="1">
      <alignment horizontal="center" vertical="center" shrinkToFit="1"/>
    </xf>
    <xf numFmtId="0" fontId="27" fillId="0" borderId="102" xfId="1" applyFont="1" applyBorder="1" applyAlignment="1">
      <alignment horizontal="center" vertical="center" shrinkToFit="1"/>
    </xf>
    <xf numFmtId="0" fontId="28" fillId="0" borderId="103" xfId="1" applyFont="1" applyBorder="1" applyAlignment="1">
      <alignment horizontal="center" vertical="center" shrinkToFit="1"/>
    </xf>
    <xf numFmtId="0" fontId="28" fillId="0" borderId="53" xfId="1" applyFont="1" applyBorder="1" applyAlignment="1">
      <alignment horizontal="center" vertical="center" shrinkToFit="1"/>
    </xf>
    <xf numFmtId="0" fontId="28" fillId="0" borderId="102" xfId="1" applyFont="1" applyBorder="1" applyAlignment="1">
      <alignment horizontal="center" vertical="center" shrinkToFit="1"/>
    </xf>
    <xf numFmtId="0" fontId="28" fillId="0" borderId="104" xfId="1" applyFont="1" applyBorder="1" applyAlignment="1">
      <alignment horizontal="center" vertical="center" shrinkToFit="1"/>
    </xf>
    <xf numFmtId="0" fontId="28" fillId="0" borderId="105" xfId="1" applyFont="1" applyBorder="1" applyAlignment="1">
      <alignment horizontal="center" vertical="center" shrinkToFit="1"/>
    </xf>
    <xf numFmtId="0" fontId="27" fillId="0" borderId="66" xfId="1" applyFont="1" applyBorder="1" applyAlignment="1">
      <alignment horizontal="center" vertical="center" shrinkToFit="1"/>
    </xf>
    <xf numFmtId="0" fontId="27" fillId="0" borderId="65" xfId="1" applyFont="1" applyBorder="1" applyAlignment="1">
      <alignment horizontal="center" vertical="center" shrinkToFit="1"/>
    </xf>
    <xf numFmtId="0" fontId="27" fillId="0" borderId="106" xfId="1" applyFont="1" applyBorder="1" applyAlignment="1">
      <alignment horizontal="center" vertical="center" shrinkToFit="1"/>
    </xf>
    <xf numFmtId="0" fontId="28" fillId="0" borderId="64" xfId="1" applyFont="1" applyBorder="1" applyAlignment="1">
      <alignment horizontal="center" vertical="center" shrinkToFit="1"/>
    </xf>
    <xf numFmtId="0" fontId="28" fillId="0" borderId="66" xfId="1" applyFont="1" applyBorder="1" applyAlignment="1">
      <alignment horizontal="center" vertical="center" shrinkToFit="1"/>
    </xf>
    <xf numFmtId="0" fontId="28" fillId="0" borderId="65" xfId="1" applyFont="1" applyBorder="1" applyAlignment="1">
      <alignment horizontal="center" vertical="center" shrinkToFit="1"/>
    </xf>
    <xf numFmtId="0" fontId="28" fillId="0" borderId="70" xfId="1" applyFont="1" applyBorder="1" applyAlignment="1">
      <alignment horizontal="center" vertical="center" shrinkToFit="1"/>
    </xf>
    <xf numFmtId="0" fontId="27" fillId="0" borderId="95" xfId="1" applyFont="1" applyBorder="1" applyAlignment="1">
      <alignment horizontal="center" vertical="center" shrinkToFit="1"/>
    </xf>
    <xf numFmtId="0" fontId="27" fillId="0" borderId="96" xfId="1" applyFont="1" applyBorder="1" applyAlignment="1">
      <alignment horizontal="center" vertical="center" shrinkToFit="1"/>
    </xf>
    <xf numFmtId="0" fontId="27" fillId="0" borderId="107" xfId="1" applyFont="1" applyBorder="1" applyAlignment="1">
      <alignment horizontal="center" vertical="center" shrinkToFit="1"/>
    </xf>
    <xf numFmtId="0" fontId="27" fillId="0" borderId="108" xfId="1" applyFont="1" applyBorder="1" applyAlignment="1">
      <alignment horizontal="center" vertical="center" shrinkToFit="1"/>
    </xf>
    <xf numFmtId="0" fontId="28" fillId="0" borderId="107" xfId="1" applyFont="1" applyBorder="1" applyAlignment="1">
      <alignment horizontal="center" vertical="center" shrinkToFit="1"/>
    </xf>
    <xf numFmtId="0" fontId="28" fillId="0" borderId="108" xfId="1" applyFont="1" applyBorder="1" applyAlignment="1">
      <alignment horizontal="center" vertical="center" shrinkToFit="1"/>
    </xf>
    <xf numFmtId="0" fontId="28" fillId="0" borderId="55" xfId="1" applyFont="1" applyBorder="1" applyAlignment="1">
      <alignment horizontal="center" vertical="center" shrinkToFit="1"/>
    </xf>
    <xf numFmtId="0" fontId="28" fillId="0" borderId="56" xfId="1" applyFont="1" applyBorder="1" applyAlignment="1">
      <alignment horizontal="center" vertical="center" shrinkToFit="1"/>
    </xf>
    <xf numFmtId="0" fontId="27" fillId="0" borderId="56" xfId="1" applyFont="1" applyBorder="1" applyAlignment="1">
      <alignment horizontal="center" vertical="center" shrinkToFit="1"/>
    </xf>
    <xf numFmtId="0" fontId="28" fillId="0" borderId="58" xfId="1" applyFont="1" applyBorder="1" applyAlignment="1">
      <alignment horizontal="center" vertical="center" shrinkToFit="1"/>
    </xf>
    <xf numFmtId="0" fontId="28" fillId="0" borderId="57" xfId="1" applyFont="1" applyBorder="1" applyAlignment="1">
      <alignment horizontal="center" vertical="center" shrinkToFit="1"/>
    </xf>
    <xf numFmtId="0" fontId="27" fillId="9" borderId="66" xfId="1" applyFont="1" applyFill="1" applyBorder="1" applyAlignment="1">
      <alignment horizontal="center" vertical="center" shrinkToFit="1"/>
    </xf>
    <xf numFmtId="0" fontId="27" fillId="9" borderId="65" xfId="1" applyFont="1" applyFill="1" applyBorder="1" applyAlignment="1">
      <alignment horizontal="center" vertical="center" shrinkToFit="1"/>
    </xf>
    <xf numFmtId="0" fontId="27" fillId="9" borderId="95" xfId="1" applyFont="1" applyFill="1" applyBorder="1" applyAlignment="1">
      <alignment horizontal="center" vertical="center" shrinkToFit="1"/>
    </xf>
    <xf numFmtId="0" fontId="27" fillId="9" borderId="96" xfId="1" applyFont="1" applyFill="1" applyBorder="1" applyAlignment="1">
      <alignment horizontal="center" vertical="center" shrinkToFit="1"/>
    </xf>
    <xf numFmtId="0" fontId="28" fillId="0" borderId="109" xfId="1" applyFont="1" applyBorder="1" applyAlignment="1">
      <alignment horizontal="center" vertical="center" shrinkToFit="1"/>
    </xf>
    <xf numFmtId="0" fontId="29" fillId="0" borderId="0" xfId="2" applyFont="1" applyAlignment="1">
      <alignment vertical="center"/>
    </xf>
    <xf numFmtId="0" fontId="14" fillId="3" borderId="0" xfId="2" applyFont="1" applyFill="1" applyBorder="1" applyAlignment="1">
      <alignment vertical="center"/>
    </xf>
    <xf numFmtId="0" fontId="18" fillId="3" borderId="0" xfId="2" applyFont="1" applyFill="1" applyBorder="1" applyAlignment="1">
      <alignment vertical="center"/>
    </xf>
    <xf numFmtId="0" fontId="18" fillId="3" borderId="0" xfId="2" applyFont="1" applyFill="1" applyBorder="1" applyAlignment="1">
      <alignment vertical="center" shrinkToFit="1"/>
    </xf>
    <xf numFmtId="0" fontId="5" fillId="3" borderId="0" xfId="2" applyFont="1" applyFill="1" applyBorder="1" applyAlignment="1">
      <alignment horizontal="left" vertical="center" shrinkToFit="1"/>
    </xf>
    <xf numFmtId="0" fontId="8" fillId="3" borderId="0" xfId="2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18" fillId="3" borderId="0" xfId="2" applyFont="1" applyFill="1" applyBorder="1" applyAlignment="1">
      <alignment horizontal="left" vertical="center" shrinkToFit="1"/>
    </xf>
    <xf numFmtId="178" fontId="20" fillId="10" borderId="41" xfId="1" applyNumberFormat="1" applyFont="1" applyFill="1" applyBorder="1" applyAlignment="1">
      <alignment horizontal="center" vertical="center" shrinkToFit="1"/>
    </xf>
    <xf numFmtId="0" fontId="1" fillId="7" borderId="43" xfId="1" applyFont="1" applyFill="1" applyBorder="1" applyAlignment="1">
      <alignment vertical="center"/>
    </xf>
    <xf numFmtId="0" fontId="1" fillId="7" borderId="110" xfId="1" applyFont="1" applyFill="1" applyBorder="1" applyAlignment="1">
      <alignment vertical="center"/>
    </xf>
    <xf numFmtId="0" fontId="31" fillId="7" borderId="45" xfId="1" applyFont="1" applyFill="1" applyBorder="1" applyAlignment="1">
      <alignment vertical="center" shrinkToFit="1"/>
    </xf>
    <xf numFmtId="0" fontId="25" fillId="7" borderId="111" xfId="2" applyFont="1" applyFill="1" applyBorder="1" applyAlignment="1">
      <alignment horizontal="center" vertical="center"/>
    </xf>
    <xf numFmtId="0" fontId="16" fillId="7" borderId="8" xfId="1" applyFont="1" applyFill="1" applyBorder="1" applyAlignment="1">
      <alignment horizontal="center" vertical="center"/>
    </xf>
    <xf numFmtId="0" fontId="16" fillId="7" borderId="0" xfId="1" applyFont="1" applyFill="1" applyBorder="1" applyAlignment="1">
      <alignment horizontal="center" vertical="center"/>
    </xf>
    <xf numFmtId="0" fontId="16" fillId="7" borderId="53" xfId="1" applyFont="1" applyFill="1" applyBorder="1" applyAlignment="1">
      <alignment horizontal="center" vertical="center" shrinkToFit="1"/>
    </xf>
    <xf numFmtId="0" fontId="16" fillId="7" borderId="102" xfId="2" applyFont="1" applyFill="1" applyBorder="1" applyAlignment="1">
      <alignment horizontal="center" vertical="center"/>
    </xf>
    <xf numFmtId="0" fontId="1" fillId="7" borderId="112" xfId="1" applyFill="1" applyBorder="1" applyAlignment="1">
      <alignment vertical="center"/>
    </xf>
    <xf numFmtId="0" fontId="1" fillId="7" borderId="113" xfId="1" applyFill="1" applyBorder="1" applyAlignment="1">
      <alignment vertical="center"/>
    </xf>
    <xf numFmtId="0" fontId="1" fillId="7" borderId="114" xfId="1" applyFill="1" applyBorder="1" applyAlignment="1">
      <alignment vertical="center"/>
    </xf>
    <xf numFmtId="0" fontId="25" fillId="7" borderId="115" xfId="2" applyFont="1" applyFill="1" applyBorder="1" applyAlignment="1">
      <alignment horizontal="right" vertical="center"/>
    </xf>
    <xf numFmtId="0" fontId="25" fillId="6" borderId="64" xfId="1" applyFont="1" applyFill="1" applyBorder="1" applyAlignment="1">
      <alignment horizontal="center" vertical="center"/>
    </xf>
    <xf numFmtId="0" fontId="25" fillId="6" borderId="104" xfId="1" applyFont="1" applyFill="1" applyBorder="1" applyAlignment="1">
      <alignment horizontal="center" vertical="center"/>
    </xf>
    <xf numFmtId="0" fontId="25" fillId="6" borderId="116" xfId="1" applyFont="1" applyFill="1" applyBorder="1" applyAlignment="1">
      <alignment horizontal="center" vertical="center"/>
    </xf>
    <xf numFmtId="0" fontId="25" fillId="6" borderId="107" xfId="1" applyFont="1" applyFill="1" applyBorder="1" applyAlignment="1">
      <alignment horizontal="center" vertical="center"/>
    </xf>
    <xf numFmtId="184" fontId="28" fillId="6" borderId="84" xfId="1" applyNumberFormat="1" applyFont="1" applyFill="1" applyBorder="1" applyAlignment="1">
      <alignment horizontal="center" vertical="center" shrinkToFit="1"/>
    </xf>
    <xf numFmtId="184" fontId="33" fillId="6" borderId="87" xfId="1" applyNumberFormat="1" applyFont="1" applyFill="1" applyBorder="1" applyAlignment="1">
      <alignment horizontal="center" vertical="center" shrinkToFit="1"/>
    </xf>
    <xf numFmtId="184" fontId="28" fillId="6" borderId="86" xfId="1" applyNumberFormat="1" applyFont="1" applyFill="1" applyBorder="1" applyAlignment="1">
      <alignment horizontal="center" vertical="center" shrinkToFit="1"/>
    </xf>
    <xf numFmtId="184" fontId="28" fillId="6" borderId="87" xfId="1" applyNumberFormat="1" applyFont="1" applyFill="1" applyBorder="1" applyAlignment="1">
      <alignment horizontal="center" vertical="center" shrinkToFit="1"/>
    </xf>
    <xf numFmtId="184" fontId="28" fillId="6" borderId="89" xfId="1" applyNumberFormat="1" applyFont="1" applyFill="1" applyBorder="1" applyAlignment="1">
      <alignment horizontal="center" vertical="center" shrinkToFit="1"/>
    </xf>
    <xf numFmtId="184" fontId="28" fillId="6" borderId="88" xfId="1" applyNumberFormat="1" applyFont="1" applyFill="1" applyBorder="1" applyAlignment="1">
      <alignment horizontal="center" vertical="center" shrinkToFit="1"/>
    </xf>
    <xf numFmtId="184" fontId="28" fillId="6" borderId="83" xfId="1" applyNumberFormat="1" applyFont="1" applyFill="1" applyBorder="1" applyAlignment="1">
      <alignment horizontal="center" vertical="center" shrinkToFit="1"/>
    </xf>
    <xf numFmtId="184" fontId="28" fillId="6" borderId="85" xfId="1" applyNumberFormat="1" applyFont="1" applyFill="1" applyBorder="1" applyAlignment="1">
      <alignment horizontal="center" vertical="center" shrinkToFit="1"/>
    </xf>
    <xf numFmtId="184" fontId="28" fillId="6" borderId="66" xfId="1" applyNumberFormat="1" applyFont="1" applyFill="1" applyBorder="1" applyAlignment="1">
      <alignment horizontal="center" vertical="center" shrinkToFit="1"/>
    </xf>
    <xf numFmtId="184" fontId="33" fillId="6" borderId="65" xfId="1" applyNumberFormat="1" applyFont="1" applyFill="1" applyBorder="1" applyAlignment="1">
      <alignment horizontal="center" vertical="center" shrinkToFit="1"/>
    </xf>
    <xf numFmtId="184" fontId="28" fillId="6" borderId="64" xfId="1" applyNumberFormat="1" applyFont="1" applyFill="1" applyBorder="1" applyAlignment="1">
      <alignment horizontal="center" vertical="center" shrinkToFit="1"/>
    </xf>
    <xf numFmtId="184" fontId="28" fillId="6" borderId="65" xfId="1" applyNumberFormat="1" applyFont="1" applyFill="1" applyBorder="1" applyAlignment="1">
      <alignment horizontal="center" vertical="center" shrinkToFit="1"/>
    </xf>
    <xf numFmtId="184" fontId="28" fillId="6" borderId="70" xfId="1" applyNumberFormat="1" applyFont="1" applyFill="1" applyBorder="1" applyAlignment="1">
      <alignment horizontal="center" vertical="center" shrinkToFit="1"/>
    </xf>
    <xf numFmtId="184" fontId="28" fillId="6" borderId="67" xfId="1" applyNumberFormat="1" applyFont="1" applyFill="1" applyBorder="1" applyAlignment="1">
      <alignment horizontal="center" vertical="center" shrinkToFit="1"/>
    </xf>
    <xf numFmtId="184" fontId="28" fillId="6" borderId="69" xfId="1" applyNumberFormat="1" applyFont="1" applyFill="1" applyBorder="1" applyAlignment="1">
      <alignment horizontal="center" vertical="center" shrinkToFit="1"/>
    </xf>
    <xf numFmtId="184" fontId="28" fillId="6" borderId="106" xfId="1" applyNumberFormat="1" applyFont="1" applyFill="1" applyBorder="1" applyAlignment="1">
      <alignment horizontal="center" vertical="center" shrinkToFit="1"/>
    </xf>
    <xf numFmtId="184" fontId="28" fillId="6" borderId="56" xfId="1" applyNumberFormat="1" applyFont="1" applyFill="1" applyBorder="1" applyAlignment="1">
      <alignment horizontal="center" vertical="center" shrinkToFit="1"/>
    </xf>
    <xf numFmtId="184" fontId="33" fillId="6" borderId="57" xfId="1" applyNumberFormat="1" applyFont="1" applyFill="1" applyBorder="1" applyAlignment="1">
      <alignment horizontal="center" vertical="center" shrinkToFit="1"/>
    </xf>
    <xf numFmtId="184" fontId="28" fillId="6" borderId="55" xfId="1" applyNumberFormat="1" applyFont="1" applyFill="1" applyBorder="1" applyAlignment="1">
      <alignment horizontal="center" vertical="center" shrinkToFit="1"/>
    </xf>
    <xf numFmtId="184" fontId="28" fillId="6" borderId="57" xfId="1" applyNumberFormat="1" applyFont="1" applyFill="1" applyBorder="1" applyAlignment="1">
      <alignment horizontal="center" vertical="center" shrinkToFit="1"/>
    </xf>
    <xf numFmtId="184" fontId="28" fillId="6" borderId="58" xfId="1" applyNumberFormat="1" applyFont="1" applyFill="1" applyBorder="1" applyAlignment="1">
      <alignment horizontal="center" vertical="center" shrinkToFit="1"/>
    </xf>
    <xf numFmtId="184" fontId="28" fillId="6" borderId="59" xfId="1" applyNumberFormat="1" applyFont="1" applyFill="1" applyBorder="1" applyAlignment="1">
      <alignment horizontal="center" vertical="center" shrinkToFit="1"/>
    </xf>
    <xf numFmtId="184" fontId="28" fillId="6" borderId="60" xfId="1" applyNumberFormat="1" applyFont="1" applyFill="1" applyBorder="1" applyAlignment="1">
      <alignment horizontal="center" vertical="center" shrinkToFit="1"/>
    </xf>
    <xf numFmtId="184" fontId="28" fillId="6" borderId="117" xfId="1" applyNumberFormat="1" applyFont="1" applyFill="1" applyBorder="1" applyAlignment="1">
      <alignment horizontal="center" vertical="center" shrinkToFit="1"/>
    </xf>
    <xf numFmtId="0" fontId="32" fillId="0" borderId="0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33" fillId="0" borderId="0" xfId="1" applyFont="1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18" fillId="6" borderId="0" xfId="4" applyNumberFormat="1" applyFont="1" applyFill="1" applyBorder="1" applyAlignment="1">
      <alignment vertical="center"/>
    </xf>
    <xf numFmtId="0" fontId="20" fillId="0" borderId="0" xfId="1" applyFont="1" applyBorder="1" applyAlignment="1">
      <alignment horizontal="left" vertical="center" shrinkToFit="1"/>
    </xf>
    <xf numFmtId="178" fontId="20" fillId="0" borderId="0" xfId="1" applyNumberFormat="1" applyFont="1" applyFill="1" applyBorder="1" applyAlignment="1">
      <alignment horizontal="center" vertical="center" shrinkToFit="1"/>
    </xf>
    <xf numFmtId="0" fontId="21" fillId="0" borderId="0" xfId="1" applyFont="1" applyFill="1" applyAlignment="1">
      <alignment horizontal="center" vertical="center" shrinkToFit="1"/>
    </xf>
    <xf numFmtId="20" fontId="20" fillId="0" borderId="0" xfId="1" applyNumberFormat="1" applyFont="1" applyFill="1" applyBorder="1" applyAlignment="1">
      <alignment horizontal="center" vertical="center" shrinkToFit="1"/>
    </xf>
    <xf numFmtId="0" fontId="20" fillId="0" borderId="0" xfId="1" applyFont="1" applyFill="1" applyBorder="1" applyAlignment="1">
      <alignment horizontal="center" vertical="center" shrinkToFit="1"/>
    </xf>
    <xf numFmtId="0" fontId="1" fillId="0" borderId="0" xfId="1" applyFill="1" applyAlignment="1">
      <alignment vertical="center" shrinkToFit="1"/>
    </xf>
    <xf numFmtId="0" fontId="20" fillId="0" borderId="0" xfId="1" applyFont="1" applyFill="1" applyAlignment="1">
      <alignment horizontal="left" vertical="center" shrinkToFit="1"/>
    </xf>
    <xf numFmtId="0" fontId="20" fillId="0" borderId="0" xfId="1" applyFont="1" applyFill="1" applyBorder="1" applyAlignment="1">
      <alignment horizontal="left" vertical="center" shrinkToFit="1"/>
    </xf>
    <xf numFmtId="0" fontId="21" fillId="0" borderId="0" xfId="1" applyFont="1" applyFill="1" applyBorder="1" applyAlignment="1">
      <alignment horizontal="center" vertical="center" shrinkToFit="1"/>
    </xf>
    <xf numFmtId="0" fontId="22" fillId="0" borderId="0" xfId="1" applyFont="1" applyFill="1" applyBorder="1" applyAlignment="1">
      <alignment vertical="center"/>
    </xf>
    <xf numFmtId="0" fontId="14" fillId="0" borderId="0" xfId="2" applyFont="1" applyBorder="1" applyAlignment="1">
      <alignment horizontal="left" vertical="center"/>
    </xf>
    <xf numFmtId="0" fontId="14" fillId="0" borderId="0" xfId="2" applyFont="1" applyFill="1" applyBorder="1" applyAlignment="1">
      <alignment horizontal="center" vertical="center" shrinkToFit="1"/>
    </xf>
    <xf numFmtId="0" fontId="14" fillId="0" borderId="0" xfId="2" applyFont="1" applyBorder="1" applyAlignment="1">
      <alignment horizontal="left" vertical="center" shrinkToFit="1"/>
    </xf>
    <xf numFmtId="0" fontId="34" fillId="0" borderId="0" xfId="1" applyFont="1" applyBorder="1" applyAlignment="1">
      <alignment vertical="center"/>
    </xf>
    <xf numFmtId="0" fontId="5" fillId="0" borderId="0" xfId="2" applyFont="1" applyBorder="1" applyAlignment="1">
      <alignment vertical="center" shrinkToFit="1"/>
    </xf>
    <xf numFmtId="0" fontId="6" fillId="0" borderId="0" xfId="2" applyFont="1" applyBorder="1" applyAlignment="1">
      <alignment vertical="center" shrinkToFit="1"/>
    </xf>
    <xf numFmtId="0" fontId="22" fillId="0" borderId="0" xfId="1" applyFont="1" applyAlignment="1">
      <alignment vertical="center"/>
    </xf>
    <xf numFmtId="0" fontId="1" fillId="0" borderId="113" xfId="1" applyBorder="1" applyAlignment="1">
      <alignment vertical="center"/>
    </xf>
    <xf numFmtId="0" fontId="1" fillId="0" borderId="0" xfId="1" applyBorder="1" applyAlignment="1">
      <alignment horizontal="center" vertical="center"/>
    </xf>
    <xf numFmtId="177" fontId="1" fillId="0" borderId="0" xfId="1" applyNumberFormat="1" applyBorder="1" applyAlignment="1">
      <alignment horizontal="center" vertical="center"/>
    </xf>
    <xf numFmtId="0" fontId="1" fillId="7" borderId="118" xfId="1" applyFont="1" applyFill="1" applyBorder="1" applyAlignment="1">
      <alignment vertical="center"/>
    </xf>
    <xf numFmtId="0" fontId="16" fillId="7" borderId="9" xfId="1" applyFont="1" applyFill="1" applyBorder="1" applyAlignment="1">
      <alignment horizontal="center" vertical="center"/>
    </xf>
    <xf numFmtId="0" fontId="30" fillId="7" borderId="120" xfId="1" applyFont="1" applyFill="1" applyBorder="1" applyAlignment="1">
      <alignment horizontal="right" vertical="center"/>
    </xf>
    <xf numFmtId="0" fontId="16" fillId="7" borderId="112" xfId="2" applyFont="1" applyFill="1" applyBorder="1" applyAlignment="1">
      <alignment horizontal="right" vertical="center"/>
    </xf>
    <xf numFmtId="186" fontId="27" fillId="6" borderId="89" xfId="1" applyNumberFormat="1" applyFont="1" applyFill="1" applyBorder="1" applyAlignment="1">
      <alignment horizontal="center" vertical="center" shrinkToFit="1"/>
    </xf>
    <xf numFmtId="186" fontId="27" fillId="6" borderId="84" xfId="1" applyNumberFormat="1" applyFont="1" applyFill="1" applyBorder="1" applyAlignment="1">
      <alignment horizontal="center" vertical="center" shrinkToFit="1"/>
    </xf>
    <xf numFmtId="186" fontId="27" fillId="6" borderId="88" xfId="1" applyNumberFormat="1" applyFont="1" applyFill="1" applyBorder="1" applyAlignment="1">
      <alignment horizontal="center" vertical="center" shrinkToFit="1"/>
    </xf>
    <xf numFmtId="186" fontId="28" fillId="9" borderId="48" xfId="1" applyNumberFormat="1" applyFont="1" applyFill="1" applyBorder="1" applyAlignment="1">
      <alignment horizontal="center" vertical="center"/>
    </xf>
    <xf numFmtId="186" fontId="28" fillId="6" borderId="86" xfId="1" applyNumberFormat="1" applyFont="1" applyFill="1" applyBorder="1" applyAlignment="1">
      <alignment horizontal="center" vertical="center" shrinkToFit="1"/>
    </xf>
    <xf numFmtId="186" fontId="28" fillId="6" borderId="84" xfId="1" applyNumberFormat="1" applyFont="1" applyFill="1" applyBorder="1" applyAlignment="1">
      <alignment horizontal="center" vertical="center" shrinkToFit="1"/>
    </xf>
    <xf numFmtId="186" fontId="28" fillId="6" borderId="88" xfId="1" applyNumberFormat="1" applyFont="1" applyFill="1" applyBorder="1" applyAlignment="1">
      <alignment horizontal="center" vertical="center" shrinkToFit="1"/>
    </xf>
    <xf numFmtId="186" fontId="28" fillId="6" borderId="83" xfId="1" applyNumberFormat="1" applyFont="1" applyFill="1" applyBorder="1" applyAlignment="1">
      <alignment horizontal="center" vertical="center" shrinkToFit="1"/>
    </xf>
    <xf numFmtId="186" fontId="28" fillId="6" borderId="87" xfId="1" applyNumberFormat="1" applyFont="1" applyFill="1" applyBorder="1" applyAlignment="1">
      <alignment horizontal="center" vertical="center" shrinkToFit="1"/>
    </xf>
    <xf numFmtId="186" fontId="28" fillId="6" borderId="89" xfId="1" applyNumberFormat="1" applyFont="1" applyFill="1" applyBorder="1" applyAlignment="1">
      <alignment horizontal="center" vertical="center" shrinkToFit="1"/>
    </xf>
    <xf numFmtId="186" fontId="28" fillId="6" borderId="85" xfId="1" applyNumberFormat="1" applyFont="1" applyFill="1" applyBorder="1" applyAlignment="1">
      <alignment horizontal="center" vertical="center" shrinkToFit="1"/>
    </xf>
    <xf numFmtId="186" fontId="27" fillId="6" borderId="70" xfId="1" applyNumberFormat="1" applyFont="1" applyFill="1" applyBorder="1" applyAlignment="1">
      <alignment horizontal="center" vertical="center" shrinkToFit="1"/>
    </xf>
    <xf numFmtId="186" fontId="27" fillId="6" borderId="66" xfId="1" applyNumberFormat="1" applyFont="1" applyFill="1" applyBorder="1" applyAlignment="1">
      <alignment horizontal="center" vertical="center" shrinkToFit="1"/>
    </xf>
    <xf numFmtId="186" fontId="27" fillId="6" borderId="67" xfId="1" applyNumberFormat="1" applyFont="1" applyFill="1" applyBorder="1" applyAlignment="1">
      <alignment horizontal="center" vertical="center" shrinkToFit="1"/>
    </xf>
    <xf numFmtId="186" fontId="28" fillId="9" borderId="0" xfId="1" applyNumberFormat="1" applyFont="1" applyFill="1" applyBorder="1" applyAlignment="1">
      <alignment horizontal="center" vertical="center"/>
    </xf>
    <xf numFmtId="186" fontId="28" fillId="6" borderId="64" xfId="1" applyNumberFormat="1" applyFont="1" applyFill="1" applyBorder="1" applyAlignment="1">
      <alignment horizontal="center" vertical="center" shrinkToFit="1"/>
    </xf>
    <xf numFmtId="186" fontId="28" fillId="6" borderId="66" xfId="1" applyNumberFormat="1" applyFont="1" applyFill="1" applyBorder="1" applyAlignment="1">
      <alignment horizontal="center" vertical="center" shrinkToFit="1"/>
    </xf>
    <xf numFmtId="186" fontId="28" fillId="6" borderId="67" xfId="1" applyNumberFormat="1" applyFont="1" applyFill="1" applyBorder="1" applyAlignment="1">
      <alignment horizontal="center" vertical="center" shrinkToFit="1"/>
    </xf>
    <xf numFmtId="186" fontId="28" fillId="6" borderId="69" xfId="1" applyNumberFormat="1" applyFont="1" applyFill="1" applyBorder="1" applyAlignment="1">
      <alignment horizontal="center" vertical="center" shrinkToFit="1"/>
    </xf>
    <xf numFmtId="186" fontId="28" fillId="6" borderId="65" xfId="1" applyNumberFormat="1" applyFont="1" applyFill="1" applyBorder="1" applyAlignment="1">
      <alignment horizontal="center" vertical="center" shrinkToFit="1"/>
    </xf>
    <xf numFmtId="186" fontId="28" fillId="6" borderId="70" xfId="1" applyNumberFormat="1" applyFont="1" applyFill="1" applyBorder="1" applyAlignment="1">
      <alignment horizontal="center" vertical="center" shrinkToFit="1"/>
    </xf>
    <xf numFmtId="186" fontId="28" fillId="6" borderId="106" xfId="1" applyNumberFormat="1" applyFont="1" applyFill="1" applyBorder="1" applyAlignment="1">
      <alignment horizontal="center" vertical="center" shrinkToFit="1"/>
    </xf>
    <xf numFmtId="186" fontId="33" fillId="9" borderId="50" xfId="1" applyNumberFormat="1" applyFont="1" applyFill="1" applyBorder="1" applyAlignment="1">
      <alignment horizontal="center" vertical="center" shrinkToFit="1"/>
    </xf>
    <xf numFmtId="186" fontId="33" fillId="11" borderId="101" xfId="1" applyNumberFormat="1" applyFont="1" applyFill="1" applyBorder="1" applyAlignment="1">
      <alignment horizontal="center" vertical="center" shrinkToFit="1"/>
    </xf>
    <xf numFmtId="186" fontId="28" fillId="12" borderId="55" xfId="1" applyNumberFormat="1" applyFont="1" applyFill="1" applyBorder="1" applyAlignment="1">
      <alignment horizontal="center" vertical="center" shrinkToFit="1"/>
    </xf>
    <xf numFmtId="186" fontId="28" fillId="12" borderId="56" xfId="1" applyNumberFormat="1" applyFont="1" applyFill="1" applyBorder="1" applyAlignment="1">
      <alignment horizontal="center" vertical="center" shrinkToFit="1"/>
    </xf>
    <xf numFmtId="186" fontId="28" fillId="12" borderId="59" xfId="1" applyNumberFormat="1" applyFont="1" applyFill="1" applyBorder="1" applyAlignment="1">
      <alignment horizontal="center" vertical="center" shrinkToFit="1"/>
    </xf>
    <xf numFmtId="186" fontId="28" fillId="12" borderId="60" xfId="1" applyNumberFormat="1" applyFont="1" applyFill="1" applyBorder="1" applyAlignment="1">
      <alignment horizontal="center" vertical="center" shrinkToFit="1"/>
    </xf>
    <xf numFmtId="186" fontId="28" fillId="12" borderId="57" xfId="1" applyNumberFormat="1" applyFont="1" applyFill="1" applyBorder="1" applyAlignment="1">
      <alignment horizontal="center" vertical="center" shrinkToFit="1"/>
    </xf>
    <xf numFmtId="186" fontId="28" fillId="12" borderId="58" xfId="1" applyNumberFormat="1" applyFont="1" applyFill="1" applyBorder="1" applyAlignment="1">
      <alignment horizontal="center" vertical="center" shrinkToFit="1"/>
    </xf>
    <xf numFmtId="186" fontId="28" fillId="12" borderId="117" xfId="1" applyNumberFormat="1" applyFont="1" applyFill="1" applyBorder="1" applyAlignment="1">
      <alignment horizontal="center" vertical="center" shrinkToFit="1"/>
    </xf>
    <xf numFmtId="186" fontId="33" fillId="13" borderId="101" xfId="1" applyNumberFormat="1" applyFont="1" applyFill="1" applyBorder="1" applyAlignment="1">
      <alignment horizontal="center" vertical="center" shrinkToFit="1"/>
    </xf>
    <xf numFmtId="186" fontId="28" fillId="14" borderId="55" xfId="1" applyNumberFormat="1" applyFont="1" applyFill="1" applyBorder="1" applyAlignment="1">
      <alignment horizontal="center" vertical="center" shrinkToFit="1"/>
    </xf>
    <xf numFmtId="186" fontId="28" fillId="14" borderId="56" xfId="1" applyNumberFormat="1" applyFont="1" applyFill="1" applyBorder="1" applyAlignment="1">
      <alignment horizontal="center" vertical="center" shrinkToFit="1"/>
    </xf>
    <xf numFmtId="186" fontId="28" fillId="14" borderId="59" xfId="1" applyNumberFormat="1" applyFont="1" applyFill="1" applyBorder="1" applyAlignment="1">
      <alignment horizontal="center" vertical="center" shrinkToFit="1"/>
    </xf>
    <xf numFmtId="186" fontId="28" fillId="14" borderId="60" xfId="1" applyNumberFormat="1" applyFont="1" applyFill="1" applyBorder="1" applyAlignment="1">
      <alignment horizontal="center" vertical="center" shrinkToFit="1"/>
    </xf>
    <xf numFmtId="186" fontId="28" fillId="14" borderId="57" xfId="1" applyNumberFormat="1" applyFont="1" applyFill="1" applyBorder="1" applyAlignment="1">
      <alignment horizontal="center" vertical="center" shrinkToFit="1"/>
    </xf>
    <xf numFmtId="186" fontId="28" fillId="14" borderId="58" xfId="1" applyNumberFormat="1" applyFont="1" applyFill="1" applyBorder="1" applyAlignment="1">
      <alignment horizontal="center" vertical="center" shrinkToFit="1"/>
    </xf>
    <xf numFmtId="186" fontId="28" fillId="14" borderId="117" xfId="1" applyNumberFormat="1" applyFont="1" applyFill="1" applyBorder="1" applyAlignment="1">
      <alignment horizontal="center" vertical="center" shrinkToFit="1"/>
    </xf>
    <xf numFmtId="186" fontId="33" fillId="9" borderId="101" xfId="1" applyNumberFormat="1" applyFont="1" applyFill="1" applyBorder="1" applyAlignment="1">
      <alignment horizontal="center" vertical="center" shrinkToFit="1"/>
    </xf>
    <xf numFmtId="186" fontId="28" fillId="6" borderId="55" xfId="1" applyNumberFormat="1" applyFont="1" applyFill="1" applyBorder="1" applyAlignment="1">
      <alignment horizontal="center" vertical="center" shrinkToFit="1"/>
    </xf>
    <xf numFmtId="186" fontId="28" fillId="6" borderId="56" xfId="1" applyNumberFormat="1" applyFont="1" applyFill="1" applyBorder="1" applyAlignment="1">
      <alignment horizontal="center" vertical="center" shrinkToFit="1"/>
    </xf>
    <xf numFmtId="186" fontId="28" fillId="6" borderId="59" xfId="1" applyNumberFormat="1" applyFont="1" applyFill="1" applyBorder="1" applyAlignment="1">
      <alignment horizontal="center" vertical="center" shrinkToFit="1"/>
    </xf>
    <xf numFmtId="186" fontId="28" fillId="6" borderId="60" xfId="1" applyNumberFormat="1" applyFont="1" applyFill="1" applyBorder="1" applyAlignment="1">
      <alignment horizontal="center" vertical="center" shrinkToFit="1"/>
    </xf>
    <xf numFmtId="186" fontId="28" fillId="6" borderId="57" xfId="1" applyNumberFormat="1" applyFont="1" applyFill="1" applyBorder="1" applyAlignment="1">
      <alignment horizontal="center" vertical="center" shrinkToFit="1"/>
    </xf>
    <xf numFmtId="186" fontId="28" fillId="6" borderId="58" xfId="1" applyNumberFormat="1" applyFont="1" applyFill="1" applyBorder="1" applyAlignment="1">
      <alignment horizontal="center" vertical="center" shrinkToFit="1"/>
    </xf>
    <xf numFmtId="186" fontId="28" fillId="6" borderId="117" xfId="1" applyNumberFormat="1" applyFont="1" applyFill="1" applyBorder="1" applyAlignment="1">
      <alignment horizontal="center" vertical="center" shrinkToFit="1"/>
    </xf>
    <xf numFmtId="186" fontId="33" fillId="13" borderId="90" xfId="1" applyNumberFormat="1" applyFont="1" applyFill="1" applyBorder="1" applyAlignment="1">
      <alignment horizontal="center" vertical="center" shrinkToFit="1"/>
    </xf>
    <xf numFmtId="186" fontId="28" fillId="14" borderId="64" xfId="1" applyNumberFormat="1" applyFont="1" applyFill="1" applyBorder="1" applyAlignment="1">
      <alignment horizontal="center" vertical="center" shrinkToFit="1"/>
    </xf>
    <xf numFmtId="186" fontId="28" fillId="14" borderId="66" xfId="1" applyNumberFormat="1" applyFont="1" applyFill="1" applyBorder="1" applyAlignment="1">
      <alignment horizontal="center" vertical="center" shrinkToFit="1"/>
    </xf>
    <xf numFmtId="186" fontId="28" fillId="14" borderId="67" xfId="1" applyNumberFormat="1" applyFont="1" applyFill="1" applyBorder="1" applyAlignment="1">
      <alignment horizontal="center" vertical="center" shrinkToFit="1"/>
    </xf>
    <xf numFmtId="186" fontId="28" fillId="14" borderId="69" xfId="1" applyNumberFormat="1" applyFont="1" applyFill="1" applyBorder="1" applyAlignment="1">
      <alignment horizontal="center" vertical="center" shrinkToFit="1"/>
    </xf>
    <xf numFmtId="186" fontId="28" fillId="14" borderId="65" xfId="1" applyNumberFormat="1" applyFont="1" applyFill="1" applyBorder="1" applyAlignment="1">
      <alignment horizontal="center" vertical="center" shrinkToFit="1"/>
    </xf>
    <xf numFmtId="186" fontId="28" fillId="14" borderId="70" xfId="1" applyNumberFormat="1" applyFont="1" applyFill="1" applyBorder="1" applyAlignment="1">
      <alignment horizontal="center" vertical="center" shrinkToFit="1"/>
    </xf>
    <xf numFmtId="186" fontId="28" fillId="14" borderId="106" xfId="1" applyNumberFormat="1" applyFont="1" applyFill="1" applyBorder="1" applyAlignment="1">
      <alignment horizontal="center" vertical="center" shrinkToFit="1"/>
    </xf>
    <xf numFmtId="188" fontId="28" fillId="6" borderId="75" xfId="1" applyNumberFormat="1" applyFont="1" applyFill="1" applyBorder="1" applyAlignment="1">
      <alignment horizontal="center" vertical="center" shrinkToFit="1"/>
    </xf>
    <xf numFmtId="188" fontId="28" fillId="6" borderId="77" xfId="1" applyNumberFormat="1" applyFont="1" applyFill="1" applyBorder="1" applyAlignment="1">
      <alignment horizontal="center" vertical="center" shrinkToFit="1"/>
    </xf>
    <xf numFmtId="188" fontId="28" fillId="6" borderId="76" xfId="1" applyNumberFormat="1" applyFont="1" applyFill="1" applyBorder="1" applyAlignment="1">
      <alignment horizontal="center" vertical="center" shrinkToFit="1"/>
    </xf>
    <xf numFmtId="188" fontId="28" fillId="6" borderId="80" xfId="1" applyNumberFormat="1" applyFont="1" applyFill="1" applyBorder="1" applyAlignment="1">
      <alignment horizontal="center" vertical="center" shrinkToFit="1"/>
    </xf>
    <xf numFmtId="188" fontId="28" fillId="6" borderId="78" xfId="1" applyNumberFormat="1" applyFont="1" applyFill="1" applyBorder="1" applyAlignment="1">
      <alignment horizontal="center" vertical="center" shrinkToFit="1"/>
    </xf>
    <xf numFmtId="188" fontId="28" fillId="6" borderId="79" xfId="1" applyNumberFormat="1" applyFont="1" applyFill="1" applyBorder="1" applyAlignment="1">
      <alignment horizontal="center" vertical="center" shrinkToFit="1"/>
    </xf>
    <xf numFmtId="188" fontId="28" fillId="6" borderId="81" xfId="1" applyNumberFormat="1" applyFont="1" applyFill="1" applyBorder="1" applyAlignment="1">
      <alignment horizontal="center" vertical="center" shrinkToFit="1"/>
    </xf>
    <xf numFmtId="189" fontId="28" fillId="6" borderId="130" xfId="1" applyNumberFormat="1" applyFont="1" applyFill="1" applyBorder="1" applyAlignment="1">
      <alignment horizontal="center" vertical="center" shrinkToFit="1"/>
    </xf>
    <xf numFmtId="186" fontId="27" fillId="3" borderId="87" xfId="1" applyNumberFormat="1" applyFont="1" applyFill="1" applyBorder="1" applyAlignment="1">
      <alignment horizontal="center" vertical="center" shrinkToFit="1"/>
    </xf>
    <xf numFmtId="189" fontId="28" fillId="6" borderId="86" xfId="1" applyNumberFormat="1" applyFont="1" applyFill="1" applyBorder="1" applyAlignment="1">
      <alignment horizontal="center" vertical="center" shrinkToFit="1"/>
    </xf>
    <xf numFmtId="189" fontId="28" fillId="6" borderId="84" xfId="1" applyNumberFormat="1" applyFont="1" applyFill="1" applyBorder="1" applyAlignment="1">
      <alignment horizontal="center" vertical="center" shrinkToFit="1"/>
    </xf>
    <xf numFmtId="189" fontId="28" fillId="6" borderId="85" xfId="1" applyNumberFormat="1" applyFont="1" applyFill="1" applyBorder="1" applyAlignment="1">
      <alignment horizontal="center" vertical="center" shrinkToFit="1"/>
    </xf>
    <xf numFmtId="186" fontId="27" fillId="3" borderId="65" xfId="1" applyNumberFormat="1" applyFont="1" applyFill="1" applyBorder="1" applyAlignment="1">
      <alignment horizontal="center" vertical="center" shrinkToFit="1"/>
    </xf>
    <xf numFmtId="189" fontId="28" fillId="6" borderId="64" xfId="1" applyNumberFormat="1" applyFont="1" applyFill="1" applyBorder="1" applyAlignment="1">
      <alignment horizontal="center" vertical="center" shrinkToFit="1"/>
    </xf>
    <xf numFmtId="189" fontId="28" fillId="6" borderId="66" xfId="1" applyNumberFormat="1" applyFont="1" applyFill="1" applyBorder="1" applyAlignment="1">
      <alignment horizontal="center" vertical="center" shrinkToFit="1"/>
    </xf>
    <xf numFmtId="189" fontId="28" fillId="6" borderId="106" xfId="1" applyNumberFormat="1" applyFont="1" applyFill="1" applyBorder="1" applyAlignment="1">
      <alignment horizontal="center" vertical="center" shrinkToFit="1"/>
    </xf>
    <xf numFmtId="186" fontId="37" fillId="3" borderId="5" xfId="1" applyNumberFormat="1" applyFont="1" applyFill="1" applyBorder="1" applyAlignment="1">
      <alignment vertical="center"/>
    </xf>
    <xf numFmtId="186" fontId="37" fillId="3" borderId="6" xfId="1" applyNumberFormat="1" applyFont="1" applyFill="1" applyBorder="1" applyAlignment="1">
      <alignment vertical="center" wrapText="1" shrinkToFit="1"/>
    </xf>
    <xf numFmtId="186" fontId="37" fillId="3" borderId="7" xfId="1" applyNumberFormat="1" applyFont="1" applyFill="1" applyBorder="1" applyAlignment="1">
      <alignment vertical="center" wrapText="1" shrinkToFit="1"/>
    </xf>
    <xf numFmtId="190" fontId="38" fillId="6" borderId="130" xfId="1" applyNumberFormat="1" applyFont="1" applyFill="1" applyBorder="1" applyAlignment="1">
      <alignment horizontal="center" vertical="center" shrinkToFit="1"/>
    </xf>
    <xf numFmtId="190" fontId="38" fillId="6" borderId="45" xfId="1" applyNumberFormat="1" applyFont="1" applyFill="1" applyBorder="1" applyAlignment="1">
      <alignment horizontal="center" vertical="center" shrinkToFit="1"/>
    </xf>
    <xf numFmtId="190" fontId="38" fillId="6" borderId="46" xfId="1" applyNumberFormat="1" applyFont="1" applyFill="1" applyBorder="1" applyAlignment="1">
      <alignment horizontal="center" vertical="center" shrinkToFit="1"/>
    </xf>
    <xf numFmtId="186" fontId="39" fillId="3" borderId="85" xfId="1" applyNumberFormat="1" applyFont="1" applyFill="1" applyBorder="1" applyAlignment="1">
      <alignment vertical="center" shrinkToFit="1"/>
    </xf>
    <xf numFmtId="189" fontId="38" fillId="6" borderId="86" xfId="1" applyNumberFormat="1" applyFont="1" applyFill="1" applyBorder="1" applyAlignment="1">
      <alignment horizontal="center" vertical="center" shrinkToFit="1"/>
    </xf>
    <xf numFmtId="189" fontId="38" fillId="6" borderId="84" xfId="1" applyNumberFormat="1" applyFont="1" applyFill="1" applyBorder="1" applyAlignment="1">
      <alignment horizontal="center" vertical="center" shrinkToFit="1"/>
    </xf>
    <xf numFmtId="189" fontId="38" fillId="6" borderId="85" xfId="1" applyNumberFormat="1" applyFont="1" applyFill="1" applyBorder="1" applyAlignment="1">
      <alignment horizontal="center" vertical="center" shrinkToFit="1"/>
    </xf>
    <xf numFmtId="0" fontId="40" fillId="0" borderId="0" xfId="1" applyFont="1" applyFill="1" applyBorder="1" applyAlignment="1">
      <alignment vertical="center"/>
    </xf>
    <xf numFmtId="186" fontId="39" fillId="3" borderId="106" xfId="1" applyNumberFormat="1" applyFont="1" applyFill="1" applyBorder="1" applyAlignment="1">
      <alignment vertical="center" shrinkToFit="1"/>
    </xf>
    <xf numFmtId="189" fontId="38" fillId="6" borderId="64" xfId="1" applyNumberFormat="1" applyFont="1" applyFill="1" applyBorder="1" applyAlignment="1">
      <alignment horizontal="center" vertical="center" shrinkToFit="1"/>
    </xf>
    <xf numFmtId="189" fontId="38" fillId="6" borderId="66" xfId="1" applyNumberFormat="1" applyFont="1" applyFill="1" applyBorder="1" applyAlignment="1">
      <alignment horizontal="center" vertical="center" shrinkToFit="1"/>
    </xf>
    <xf numFmtId="189" fontId="38" fillId="6" borderId="106" xfId="1" applyNumberFormat="1" applyFont="1" applyFill="1" applyBorder="1" applyAlignment="1">
      <alignment horizontal="center" vertical="center" shrinkToFit="1"/>
    </xf>
    <xf numFmtId="0" fontId="40" fillId="0" borderId="0" xfId="1" applyFont="1" applyFill="1" applyAlignment="1">
      <alignment vertical="center"/>
    </xf>
    <xf numFmtId="186" fontId="39" fillId="3" borderId="109" xfId="1" applyNumberFormat="1" applyFont="1" applyFill="1" applyBorder="1" applyAlignment="1">
      <alignment vertical="center" shrinkToFit="1"/>
    </xf>
    <xf numFmtId="189" fontId="38" fillId="6" borderId="97" xfId="1" applyNumberFormat="1" applyFont="1" applyFill="1" applyBorder="1" applyAlignment="1">
      <alignment horizontal="center" vertical="center" shrinkToFit="1"/>
    </xf>
    <xf numFmtId="189" fontId="38" fillId="6" borderId="95" xfId="1" applyNumberFormat="1" applyFont="1" applyFill="1" applyBorder="1" applyAlignment="1">
      <alignment horizontal="center" vertical="center" shrinkToFit="1"/>
    </xf>
    <xf numFmtId="189" fontId="38" fillId="6" borderId="109" xfId="1" applyNumberFormat="1" applyFont="1" applyFill="1" applyBorder="1" applyAlignment="1">
      <alignment horizontal="center" vertical="center" shrinkToFit="1"/>
    </xf>
    <xf numFmtId="0" fontId="5" fillId="3" borderId="0" xfId="1" applyFont="1" applyFill="1" applyBorder="1" applyAlignment="1">
      <alignment vertical="center"/>
    </xf>
    <xf numFmtId="0" fontId="44" fillId="0" borderId="0" xfId="1" applyFont="1" applyBorder="1" applyAlignment="1">
      <alignment vertical="center"/>
    </xf>
    <xf numFmtId="186" fontId="37" fillId="3" borderId="5" xfId="1" applyNumberFormat="1" applyFont="1" applyFill="1" applyBorder="1" applyAlignment="1">
      <alignment horizontal="left" vertical="center"/>
    </xf>
    <xf numFmtId="186" fontId="37" fillId="3" borderId="6" xfId="1" applyNumberFormat="1" applyFont="1" applyFill="1" applyBorder="1" applyAlignment="1">
      <alignment horizontal="left" vertical="center"/>
    </xf>
    <xf numFmtId="186" fontId="37" fillId="3" borderId="6" xfId="1" applyNumberFormat="1" applyFont="1" applyFill="1" applyBorder="1" applyAlignment="1">
      <alignment horizontal="left" vertical="center" wrapText="1" shrinkToFit="1"/>
    </xf>
    <xf numFmtId="184" fontId="38" fillId="6" borderId="6" xfId="1" applyNumberFormat="1" applyFont="1" applyFill="1" applyBorder="1" applyAlignment="1">
      <alignment horizontal="left" vertical="center" shrinkToFit="1"/>
    </xf>
    <xf numFmtId="186" fontId="37" fillId="3" borderId="7" xfId="1" applyNumberFormat="1" applyFont="1" applyFill="1" applyBorder="1" applyAlignment="1">
      <alignment horizontal="left" vertical="center" wrapText="1" shrinkToFit="1"/>
    </xf>
    <xf numFmtId="186" fontId="37" fillId="3" borderId="98" xfId="1" applyNumberFormat="1" applyFont="1" applyFill="1" applyBorder="1" applyAlignment="1">
      <alignment horizontal="right" vertical="center" wrapText="1" shrinkToFit="1"/>
    </xf>
    <xf numFmtId="186" fontId="37" fillId="3" borderId="95" xfId="1" applyNumberFormat="1" applyFont="1" applyFill="1" applyBorder="1" applyAlignment="1">
      <alignment horizontal="right" vertical="center" wrapText="1" shrinkToFit="1"/>
    </xf>
    <xf numFmtId="186" fontId="37" fillId="3" borderId="70" xfId="1" applyNumberFormat="1" applyFont="1" applyFill="1" applyBorder="1" applyAlignment="1">
      <alignment horizontal="right" vertical="center" wrapText="1" shrinkToFit="1"/>
    </xf>
    <xf numFmtId="186" fontId="37" fillId="3" borderId="66" xfId="1" applyNumberFormat="1" applyFont="1" applyFill="1" applyBorder="1" applyAlignment="1">
      <alignment horizontal="right" vertical="center" wrapText="1" shrinkToFit="1"/>
    </xf>
    <xf numFmtId="184" fontId="38" fillId="6" borderId="42" xfId="1" applyNumberFormat="1" applyFont="1" applyFill="1" applyBorder="1" applyAlignment="1">
      <alignment horizontal="center" vertical="center" shrinkToFit="1"/>
    </xf>
    <xf numFmtId="184" fontId="38" fillId="6" borderId="100" xfId="1" applyNumberFormat="1" applyFont="1" applyFill="1" applyBorder="1" applyAlignment="1">
      <alignment horizontal="center" vertical="center" shrinkToFit="1"/>
    </xf>
    <xf numFmtId="184" fontId="38" fillId="6" borderId="98" xfId="1" applyNumberFormat="1" applyFont="1" applyFill="1" applyBorder="1" applyAlignment="1">
      <alignment horizontal="center" vertical="center" shrinkToFit="1"/>
    </xf>
    <xf numFmtId="184" fontId="38" fillId="6" borderId="95" xfId="1" applyNumberFormat="1" applyFont="1" applyFill="1" applyBorder="1" applyAlignment="1">
      <alignment horizontal="center" vertical="center" shrinkToFit="1"/>
    </xf>
    <xf numFmtId="184" fontId="41" fillId="6" borderId="95" xfId="1" applyNumberFormat="1" applyFont="1" applyFill="1" applyBorder="1" applyAlignment="1">
      <alignment horizontal="center" vertical="center" shrinkToFit="1"/>
    </xf>
    <xf numFmtId="184" fontId="41" fillId="6" borderId="66" xfId="1" applyNumberFormat="1" applyFont="1" applyFill="1" applyBorder="1" applyAlignment="1">
      <alignment horizontal="center" vertical="center" shrinkToFit="1"/>
    </xf>
    <xf numFmtId="184" fontId="38" fillId="6" borderId="134" xfId="1" applyNumberFormat="1" applyFont="1" applyFill="1" applyBorder="1" applyAlignment="1">
      <alignment horizontal="center" vertical="center" shrinkToFit="1"/>
    </xf>
    <xf numFmtId="184" fontId="38" fillId="6" borderId="66" xfId="1" applyNumberFormat="1" applyFont="1" applyFill="1" applyBorder="1" applyAlignment="1">
      <alignment horizontal="center" vertical="center" shrinkToFit="1"/>
    </xf>
    <xf numFmtId="184" fontId="38" fillId="6" borderId="67" xfId="1" applyNumberFormat="1" applyFont="1" applyFill="1" applyBorder="1" applyAlignment="1">
      <alignment horizontal="center" vertical="center" shrinkToFit="1"/>
    </xf>
    <xf numFmtId="184" fontId="38" fillId="6" borderId="68" xfId="1" applyNumberFormat="1" applyFont="1" applyFill="1" applyBorder="1" applyAlignment="1">
      <alignment horizontal="center" vertical="center" shrinkToFit="1"/>
    </xf>
    <xf numFmtId="184" fontId="38" fillId="6" borderId="92" xfId="1" applyNumberFormat="1" applyFont="1" applyFill="1" applyBorder="1" applyAlignment="1">
      <alignment horizontal="center" vertical="center" shrinkToFit="1"/>
    </xf>
    <xf numFmtId="184" fontId="38" fillId="6" borderId="70" xfId="1" applyNumberFormat="1" applyFont="1" applyFill="1" applyBorder="1" applyAlignment="1">
      <alignment horizontal="center" vertical="center" shrinkToFit="1"/>
    </xf>
    <xf numFmtId="184" fontId="38" fillId="6" borderId="45" xfId="1" applyNumberFormat="1" applyFont="1" applyFill="1" applyBorder="1" applyAlignment="1">
      <alignment horizontal="center" vertical="center" shrinkToFit="1"/>
    </xf>
    <xf numFmtId="184" fontId="38" fillId="6" borderId="133" xfId="1" applyNumberFormat="1" applyFont="1" applyFill="1" applyBorder="1" applyAlignment="1">
      <alignment horizontal="center" vertical="center" shrinkToFit="1"/>
    </xf>
    <xf numFmtId="186" fontId="39" fillId="3" borderId="89" xfId="1" applyNumberFormat="1" applyFont="1" applyFill="1" applyBorder="1" applyAlignment="1">
      <alignment horizontal="right" vertical="center" wrapText="1" shrinkToFit="1"/>
    </xf>
    <xf numFmtId="186" fontId="39" fillId="3" borderId="84" xfId="1" applyNumberFormat="1" applyFont="1" applyFill="1" applyBorder="1" applyAlignment="1">
      <alignment horizontal="right" vertical="center" wrapText="1" shrinkToFit="1"/>
    </xf>
    <xf numFmtId="186" fontId="39" fillId="3" borderId="70" xfId="1" applyNumberFormat="1" applyFont="1" applyFill="1" applyBorder="1" applyAlignment="1">
      <alignment horizontal="right" vertical="center" wrapText="1" shrinkToFit="1"/>
    </xf>
    <xf numFmtId="186" fontId="39" fillId="3" borderId="66" xfId="1" applyNumberFormat="1" applyFont="1" applyFill="1" applyBorder="1" applyAlignment="1">
      <alignment horizontal="right" vertical="center" wrapText="1" shrinkToFit="1"/>
    </xf>
    <xf numFmtId="184" fontId="38" fillId="6" borderId="48" xfId="1" applyNumberFormat="1" applyFont="1" applyFill="1" applyBorder="1" applyAlignment="1">
      <alignment horizontal="center" vertical="center" shrinkToFit="1"/>
    </xf>
    <xf numFmtId="184" fontId="38" fillId="6" borderId="49" xfId="1" applyNumberFormat="1" applyFont="1" applyFill="1" applyBorder="1" applyAlignment="1">
      <alignment horizontal="center" vertical="center" shrinkToFit="1"/>
    </xf>
    <xf numFmtId="184" fontId="38" fillId="6" borderId="89" xfId="1" applyNumberFormat="1" applyFont="1" applyFill="1" applyBorder="1" applyAlignment="1">
      <alignment horizontal="center" vertical="center" shrinkToFit="1"/>
    </xf>
    <xf numFmtId="184" fontId="38" fillId="6" borderId="84" xfId="1" applyNumberFormat="1" applyFont="1" applyFill="1" applyBorder="1" applyAlignment="1">
      <alignment horizontal="center" vertical="center" shrinkToFit="1"/>
    </xf>
    <xf numFmtId="184" fontId="38" fillId="6" borderId="88" xfId="1" applyNumberFormat="1" applyFont="1" applyFill="1" applyBorder="1" applyAlignment="1">
      <alignment horizontal="center" vertical="center" shrinkToFit="1"/>
    </xf>
    <xf numFmtId="184" fontId="38" fillId="6" borderId="6" xfId="1" applyNumberFormat="1" applyFont="1" applyFill="1" applyBorder="1" applyAlignment="1">
      <alignment horizontal="center" vertical="center" shrinkToFit="1"/>
    </xf>
    <xf numFmtId="186" fontId="37" fillId="3" borderId="6" xfId="1" applyNumberFormat="1" applyFont="1" applyFill="1" applyBorder="1" applyAlignment="1">
      <alignment horizontal="center" vertical="center" wrapText="1" shrinkToFit="1"/>
    </xf>
    <xf numFmtId="186" fontId="39" fillId="3" borderId="132" xfId="1" applyNumberFormat="1" applyFont="1" applyFill="1" applyBorder="1" applyAlignment="1">
      <alignment horizontal="center" vertical="center" shrinkToFit="1"/>
    </xf>
    <xf numFmtId="186" fontId="39" fillId="3" borderId="45" xfId="1" applyNumberFormat="1" applyFont="1" applyFill="1" applyBorder="1" applyAlignment="1">
      <alignment horizontal="center" vertical="center" shrinkToFit="1"/>
    </xf>
    <xf numFmtId="186" fontId="39" fillId="3" borderId="46" xfId="1" applyNumberFormat="1" applyFont="1" applyFill="1" applyBorder="1" applyAlignment="1">
      <alignment horizontal="center" vertical="center" shrinkToFit="1"/>
    </xf>
    <xf numFmtId="184" fontId="38" fillId="6" borderId="110" xfId="1" applyNumberFormat="1" applyFont="1" applyFill="1" applyBorder="1" applyAlignment="1">
      <alignment horizontal="center" vertical="center" shrinkToFit="1"/>
    </xf>
    <xf numFmtId="184" fontId="38" fillId="6" borderId="118" xfId="1" applyNumberFormat="1" applyFont="1" applyFill="1" applyBorder="1" applyAlignment="1">
      <alignment horizontal="center" vertical="center" shrinkToFit="1"/>
    </xf>
    <xf numFmtId="184" fontId="38" fillId="6" borderId="132" xfId="1" applyNumberFormat="1" applyFont="1" applyFill="1" applyBorder="1" applyAlignment="1">
      <alignment horizontal="center" vertical="center" shrinkToFit="1"/>
    </xf>
    <xf numFmtId="186" fontId="33" fillId="3" borderId="89" xfId="1" applyNumberFormat="1" applyFont="1" applyFill="1" applyBorder="1" applyAlignment="1">
      <alignment horizontal="center" vertical="center" wrapText="1" shrinkToFit="1"/>
    </xf>
    <xf numFmtId="186" fontId="33" fillId="3" borderId="84" xfId="1" applyNumberFormat="1" applyFont="1" applyFill="1" applyBorder="1" applyAlignment="1">
      <alignment horizontal="center" vertical="center" wrapText="1" shrinkToFit="1"/>
    </xf>
    <xf numFmtId="186" fontId="33" fillId="3" borderId="70" xfId="1" applyNumberFormat="1" applyFont="1" applyFill="1" applyBorder="1" applyAlignment="1">
      <alignment horizontal="center" vertical="center" wrapText="1" shrinkToFit="1"/>
    </xf>
    <xf numFmtId="186" fontId="33" fillId="3" borderId="66" xfId="1" applyNumberFormat="1" applyFont="1" applyFill="1" applyBorder="1" applyAlignment="1">
      <alignment horizontal="center" vertical="center" wrapText="1" shrinkToFit="1"/>
    </xf>
    <xf numFmtId="184" fontId="28" fillId="6" borderId="122" xfId="1" applyNumberFormat="1" applyFont="1" applyFill="1" applyBorder="1" applyAlignment="1">
      <alignment horizontal="center" vertical="center" shrinkToFit="1"/>
    </xf>
    <xf numFmtId="184" fontId="28" fillId="6" borderId="123" xfId="1" applyNumberFormat="1" applyFont="1" applyFill="1" applyBorder="1" applyAlignment="1">
      <alignment horizontal="center" vertical="center" shrinkToFit="1"/>
    </xf>
    <xf numFmtId="184" fontId="28" fillId="6" borderId="128" xfId="1" applyNumberFormat="1" applyFont="1" applyFill="1" applyBorder="1" applyAlignment="1">
      <alignment horizontal="center" vertical="center" shrinkToFit="1"/>
    </xf>
    <xf numFmtId="184" fontId="28" fillId="6" borderId="127" xfId="1" applyNumberFormat="1" applyFont="1" applyFill="1" applyBorder="1" applyAlignment="1">
      <alignment horizontal="center" vertical="center" shrinkToFit="1"/>
    </xf>
    <xf numFmtId="186" fontId="33" fillId="3" borderId="89" xfId="1" applyNumberFormat="1" applyFont="1" applyFill="1" applyBorder="1" applyAlignment="1">
      <alignment horizontal="right" vertical="center" wrapText="1" shrinkToFit="1"/>
    </xf>
    <xf numFmtId="186" fontId="33" fillId="3" borderId="84" xfId="1" applyNumberFormat="1" applyFont="1" applyFill="1" applyBorder="1" applyAlignment="1">
      <alignment horizontal="right" vertical="center" wrapText="1" shrinkToFit="1"/>
    </xf>
    <xf numFmtId="186" fontId="33" fillId="3" borderId="70" xfId="1" applyNumberFormat="1" applyFont="1" applyFill="1" applyBorder="1" applyAlignment="1">
      <alignment horizontal="right" vertical="center" wrapText="1" shrinkToFit="1"/>
    </xf>
    <xf numFmtId="186" fontId="33" fillId="3" borderId="66" xfId="1" applyNumberFormat="1" applyFont="1" applyFill="1" applyBorder="1" applyAlignment="1">
      <alignment horizontal="right" vertical="center" wrapText="1" shrinkToFit="1"/>
    </xf>
    <xf numFmtId="186" fontId="27" fillId="3" borderId="89" xfId="1" applyNumberFormat="1" applyFont="1" applyFill="1" applyBorder="1" applyAlignment="1">
      <alignment horizontal="right" vertical="center" wrapText="1" shrinkToFit="1"/>
    </xf>
    <xf numFmtId="186" fontId="27" fillId="3" borderId="84" xfId="1" applyNumberFormat="1" applyFont="1" applyFill="1" applyBorder="1" applyAlignment="1">
      <alignment horizontal="right" vertical="center" wrapText="1" shrinkToFit="1"/>
    </xf>
    <xf numFmtId="186" fontId="27" fillId="3" borderId="70" xfId="1" applyNumberFormat="1" applyFont="1" applyFill="1" applyBorder="1" applyAlignment="1">
      <alignment horizontal="right" vertical="center" wrapText="1" shrinkToFit="1"/>
    </xf>
    <xf numFmtId="186" fontId="27" fillId="3" borderId="66" xfId="1" applyNumberFormat="1" applyFont="1" applyFill="1" applyBorder="1" applyAlignment="1">
      <alignment horizontal="right" vertical="center" wrapText="1" shrinkToFit="1"/>
    </xf>
    <xf numFmtId="186" fontId="27" fillId="3" borderId="5" xfId="1" applyNumberFormat="1" applyFont="1" applyFill="1" applyBorder="1" applyAlignment="1">
      <alignment horizontal="center" vertical="center" shrinkToFit="1"/>
    </xf>
    <xf numFmtId="186" fontId="27" fillId="3" borderId="6" xfId="1" applyNumberFormat="1" applyFont="1" applyFill="1" applyBorder="1" applyAlignment="1">
      <alignment horizontal="center" vertical="center" shrinkToFit="1"/>
    </xf>
    <xf numFmtId="186" fontId="27" fillId="3" borderId="74" xfId="1" applyNumberFormat="1" applyFont="1" applyFill="1" applyBorder="1" applyAlignment="1">
      <alignment horizontal="center" vertical="center" shrinkToFit="1"/>
    </xf>
    <xf numFmtId="184" fontId="28" fillId="6" borderId="80" xfId="1" applyNumberFormat="1" applyFont="1" applyFill="1" applyBorder="1" applyAlignment="1">
      <alignment horizontal="center" vertical="center" shrinkToFit="1"/>
    </xf>
    <xf numFmtId="184" fontId="28" fillId="6" borderId="77" xfId="1" applyNumberFormat="1" applyFont="1" applyFill="1" applyBorder="1" applyAlignment="1">
      <alignment horizontal="center" vertical="center" shrinkToFit="1"/>
    </xf>
    <xf numFmtId="184" fontId="28" fillId="6" borderId="78" xfId="1" applyNumberFormat="1" applyFont="1" applyFill="1" applyBorder="1" applyAlignment="1">
      <alignment horizontal="center" vertical="center" shrinkToFit="1"/>
    </xf>
    <xf numFmtId="186" fontId="27" fillId="3" borderId="43" xfId="1" applyNumberFormat="1" applyFont="1" applyFill="1" applyBorder="1" applyAlignment="1">
      <alignment horizontal="center" vertical="center" shrinkToFit="1"/>
    </xf>
    <xf numFmtId="186" fontId="27" fillId="3" borderId="110" xfId="1" applyNumberFormat="1" applyFont="1" applyFill="1" applyBorder="1" applyAlignment="1">
      <alignment horizontal="center" vertical="center" shrinkToFit="1"/>
    </xf>
    <xf numFmtId="186" fontId="27" fillId="3" borderId="129" xfId="1" applyNumberFormat="1" applyFont="1" applyFill="1" applyBorder="1" applyAlignment="1">
      <alignment horizontal="center" vertical="center" shrinkToFit="1"/>
    </xf>
    <xf numFmtId="184" fontId="28" fillId="6" borderId="131" xfId="1" applyNumberFormat="1" applyFont="1" applyFill="1" applyBorder="1" applyAlignment="1">
      <alignment horizontal="center" vertical="center" shrinkToFit="1"/>
    </xf>
    <xf numFmtId="184" fontId="28" fillId="6" borderId="41" xfId="1" applyNumberFormat="1" applyFont="1" applyFill="1" applyBorder="1" applyAlignment="1">
      <alignment horizontal="center" vertical="center" shrinkToFit="1"/>
    </xf>
    <xf numFmtId="184" fontId="28" fillId="6" borderId="125" xfId="1" applyNumberFormat="1" applyFont="1" applyFill="1" applyBorder="1" applyAlignment="1">
      <alignment horizontal="center" vertical="center" shrinkToFit="1"/>
    </xf>
    <xf numFmtId="184" fontId="28" fillId="12" borderId="124" xfId="1" applyNumberFormat="1" applyFont="1" applyFill="1" applyBorder="1" applyAlignment="1">
      <alignment horizontal="center" vertical="center" shrinkToFit="1"/>
    </xf>
    <xf numFmtId="184" fontId="28" fillId="12" borderId="125" xfId="1" applyNumberFormat="1" applyFont="1" applyFill="1" applyBorder="1" applyAlignment="1">
      <alignment horizontal="center" vertical="center" shrinkToFit="1"/>
    </xf>
    <xf numFmtId="184" fontId="28" fillId="14" borderId="127" xfId="1" applyNumberFormat="1" applyFont="1" applyFill="1" applyBorder="1" applyAlignment="1">
      <alignment horizontal="center" vertical="center" shrinkToFit="1"/>
    </xf>
    <xf numFmtId="184" fontId="28" fillId="14" borderId="128" xfId="1" applyNumberFormat="1" applyFont="1" applyFill="1" applyBorder="1" applyAlignment="1">
      <alignment horizontal="center" vertical="center" shrinkToFit="1"/>
    </xf>
    <xf numFmtId="186" fontId="27" fillId="6" borderId="58" xfId="1" applyNumberFormat="1" applyFont="1" applyFill="1" applyBorder="1" applyAlignment="1">
      <alignment horizontal="center" vertical="center" shrinkToFit="1"/>
    </xf>
    <xf numFmtId="186" fontId="27" fillId="6" borderId="70" xfId="1" applyNumberFormat="1" applyFont="1" applyFill="1" applyBorder="1" applyAlignment="1">
      <alignment horizontal="center" vertical="center" shrinkToFit="1"/>
    </xf>
    <xf numFmtId="186" fontId="27" fillId="6" borderId="56" xfId="1" applyNumberFormat="1" applyFont="1" applyFill="1" applyBorder="1" applyAlignment="1">
      <alignment horizontal="center" vertical="center" shrinkToFit="1"/>
    </xf>
    <xf numFmtId="186" fontId="27" fillId="6" borderId="66" xfId="1" applyNumberFormat="1" applyFont="1" applyFill="1" applyBorder="1" applyAlignment="1">
      <alignment horizontal="center" vertical="center" shrinkToFit="1"/>
    </xf>
    <xf numFmtId="187" fontId="28" fillId="6" borderId="124" xfId="1" applyNumberFormat="1" applyFont="1" applyFill="1" applyBorder="1" applyAlignment="1">
      <alignment horizontal="center" vertical="center" shrinkToFit="1"/>
    </xf>
    <xf numFmtId="187" fontId="28" fillId="6" borderId="125" xfId="1" applyNumberFormat="1" applyFont="1" applyFill="1" applyBorder="1" applyAlignment="1">
      <alignment horizontal="center" vertical="center" shrinkToFit="1"/>
    </xf>
    <xf numFmtId="184" fontId="28" fillId="14" borderId="124" xfId="1" applyNumberFormat="1" applyFont="1" applyFill="1" applyBorder="1" applyAlignment="1">
      <alignment horizontal="center" vertical="center" shrinkToFit="1"/>
    </xf>
    <xf numFmtId="184" fontId="28" fillId="14" borderId="125" xfId="1" applyNumberFormat="1" applyFont="1" applyFill="1" applyBorder="1" applyAlignment="1">
      <alignment horizontal="center" vertical="center" shrinkToFit="1"/>
    </xf>
    <xf numFmtId="186" fontId="27" fillId="6" borderId="89" xfId="1" applyNumberFormat="1" applyFont="1" applyFill="1" applyBorder="1" applyAlignment="1">
      <alignment horizontal="center" vertical="center" shrinkToFit="1"/>
    </xf>
    <xf numFmtId="186" fontId="27" fillId="6" borderId="84" xfId="1" applyNumberFormat="1" applyFont="1" applyFill="1" applyBorder="1" applyAlignment="1">
      <alignment horizontal="center" vertical="center" shrinkToFit="1"/>
    </xf>
    <xf numFmtId="187" fontId="28" fillId="6" borderId="122" xfId="1" applyNumberFormat="1" applyFont="1" applyFill="1" applyBorder="1" applyAlignment="1">
      <alignment horizontal="center" vertical="center" shrinkToFit="1"/>
    </xf>
    <xf numFmtId="187" fontId="28" fillId="6" borderId="123" xfId="1" applyNumberFormat="1" applyFont="1" applyFill="1" applyBorder="1" applyAlignment="1">
      <alignment horizontal="center" vertical="center" shrinkToFit="1"/>
    </xf>
    <xf numFmtId="186" fontId="27" fillId="6" borderId="59" xfId="1" applyNumberFormat="1" applyFont="1" applyFill="1" applyBorder="1" applyAlignment="1">
      <alignment horizontal="center" vertical="center" shrinkToFit="1"/>
    </xf>
    <xf numFmtId="186" fontId="27" fillId="6" borderId="67" xfId="1" applyNumberFormat="1" applyFont="1" applyFill="1" applyBorder="1" applyAlignment="1">
      <alignment horizontal="center" vertical="center" shrinkToFit="1"/>
    </xf>
    <xf numFmtId="186" fontId="27" fillId="6" borderId="88" xfId="1" applyNumberFormat="1" applyFont="1" applyFill="1" applyBorder="1" applyAlignment="1">
      <alignment horizontal="center" vertical="center" shrinkToFit="1"/>
    </xf>
    <xf numFmtId="184" fontId="28" fillId="6" borderId="126" xfId="1" applyNumberFormat="1" applyFont="1" applyFill="1" applyBorder="1" applyAlignment="1">
      <alignment horizontal="center" vertical="center" shrinkToFit="1"/>
    </xf>
    <xf numFmtId="184" fontId="28" fillId="6" borderId="73" xfId="1" applyNumberFormat="1" applyFont="1" applyFill="1" applyBorder="1" applyAlignment="1">
      <alignment horizontal="center" vertical="center" shrinkToFit="1"/>
    </xf>
    <xf numFmtId="184" fontId="28" fillId="6" borderId="8" xfId="1" applyNumberFormat="1" applyFont="1" applyFill="1" applyBorder="1" applyAlignment="1">
      <alignment horizontal="center" vertical="center" shrinkToFit="1"/>
    </xf>
    <xf numFmtId="184" fontId="28" fillId="6" borderId="9" xfId="1" applyNumberFormat="1" applyFont="1" applyFill="1" applyBorder="1" applyAlignment="1">
      <alignment horizontal="center" vertical="center" shrinkToFit="1"/>
    </xf>
    <xf numFmtId="184" fontId="28" fillId="6" borderId="112" xfId="1" applyNumberFormat="1" applyFont="1" applyFill="1" applyBorder="1" applyAlignment="1">
      <alignment horizontal="center" vertical="center" shrinkToFit="1"/>
    </xf>
    <xf numFmtId="184" fontId="28" fillId="6" borderId="120" xfId="1" applyNumberFormat="1" applyFont="1" applyFill="1" applyBorder="1" applyAlignment="1">
      <alignment horizontal="center" vertical="center" shrinkToFit="1"/>
    </xf>
    <xf numFmtId="184" fontId="28" fillId="6" borderId="93" xfId="1" applyNumberFormat="1" applyFont="1" applyFill="1" applyBorder="1" applyAlignment="1">
      <alignment horizontal="center" vertical="center" shrinkToFit="1"/>
    </xf>
    <xf numFmtId="184" fontId="28" fillId="6" borderId="100" xfId="1" applyNumberFormat="1" applyFont="1" applyFill="1" applyBorder="1" applyAlignment="1">
      <alignment horizontal="center" vertical="center" shrinkToFit="1"/>
    </xf>
    <xf numFmtId="184" fontId="28" fillId="6" borderId="43" xfId="1" applyNumberFormat="1" applyFont="1" applyFill="1" applyBorder="1" applyAlignment="1">
      <alignment horizontal="center" vertical="center" shrinkToFit="1"/>
    </xf>
    <xf numFmtId="184" fontId="28" fillId="6" borderId="118" xfId="1" applyNumberFormat="1" applyFont="1" applyFill="1" applyBorder="1" applyAlignment="1">
      <alignment horizontal="center" vertical="center" shrinkToFit="1"/>
    </xf>
    <xf numFmtId="187" fontId="28" fillId="6" borderId="91" xfId="1" applyNumberFormat="1" applyFont="1" applyFill="1" applyBorder="1" applyAlignment="1">
      <alignment horizontal="center" vertical="center" shrinkToFit="1"/>
    </xf>
    <xf numFmtId="187" fontId="28" fillId="6" borderId="92" xfId="1" applyNumberFormat="1" applyFont="1" applyFill="1" applyBorder="1" applyAlignment="1">
      <alignment horizontal="center" vertical="center" shrinkToFit="1"/>
    </xf>
    <xf numFmtId="187" fontId="28" fillId="6" borderId="90" xfId="1" applyNumberFormat="1" applyFont="1" applyFill="1" applyBorder="1" applyAlignment="1">
      <alignment horizontal="center" vertical="center" shrinkToFit="1"/>
    </xf>
    <xf numFmtId="184" fontId="28" fillId="9" borderId="90" xfId="1" applyNumberFormat="1" applyFont="1" applyFill="1" applyBorder="1" applyAlignment="1">
      <alignment horizontal="center" vertical="center" shrinkToFit="1"/>
    </xf>
    <xf numFmtId="184" fontId="28" fillId="9" borderId="92" xfId="1" applyNumberFormat="1" applyFont="1" applyFill="1" applyBorder="1" applyAlignment="1">
      <alignment horizontal="center" vertical="center" shrinkToFit="1"/>
    </xf>
    <xf numFmtId="0" fontId="1" fillId="7" borderId="50" xfId="1" applyFill="1" applyBorder="1" applyAlignment="1">
      <alignment horizontal="center" vertical="center"/>
    </xf>
    <xf numFmtId="0" fontId="1" fillId="7" borderId="48" xfId="1" applyFill="1" applyBorder="1" applyAlignment="1">
      <alignment horizontal="center" vertical="center"/>
    </xf>
    <xf numFmtId="0" fontId="1" fillId="7" borderId="51" xfId="1" applyFill="1" applyBorder="1" applyAlignment="1">
      <alignment horizontal="center" vertical="center"/>
    </xf>
    <xf numFmtId="0" fontId="25" fillId="7" borderId="119" xfId="1" applyFont="1" applyFill="1" applyBorder="1" applyAlignment="1">
      <alignment horizontal="center" vertical="center" wrapText="1"/>
    </xf>
    <xf numFmtId="0" fontId="25" fillId="7" borderId="118" xfId="1" applyFont="1" applyFill="1" applyBorder="1" applyAlignment="1">
      <alignment horizontal="center" vertical="center" wrapText="1"/>
    </xf>
    <xf numFmtId="0" fontId="25" fillId="7" borderId="82" xfId="1" applyFont="1" applyFill="1" applyBorder="1" applyAlignment="1">
      <alignment horizontal="center" vertical="center" wrapText="1"/>
    </xf>
    <xf numFmtId="0" fontId="25" fillId="7" borderId="9" xfId="1" applyFont="1" applyFill="1" applyBorder="1" applyAlignment="1">
      <alignment horizontal="center" vertical="center" wrapText="1"/>
    </xf>
    <xf numFmtId="0" fontId="25" fillId="7" borderId="121" xfId="1" applyFont="1" applyFill="1" applyBorder="1" applyAlignment="1">
      <alignment horizontal="center" vertical="center" wrapText="1"/>
    </xf>
    <xf numFmtId="0" fontId="25" fillId="7" borderId="120" xfId="1" applyFont="1" applyFill="1" applyBorder="1" applyAlignment="1">
      <alignment horizontal="center" vertical="center" wrapText="1"/>
    </xf>
    <xf numFmtId="0" fontId="30" fillId="7" borderId="43" xfId="1" applyFont="1" applyFill="1" applyBorder="1" applyAlignment="1">
      <alignment horizontal="center" vertical="center" wrapText="1"/>
    </xf>
    <xf numFmtId="0" fontId="30" fillId="7" borderId="118" xfId="1" applyFont="1" applyFill="1" applyBorder="1" applyAlignment="1">
      <alignment horizontal="center" vertical="center" wrapText="1"/>
    </xf>
    <xf numFmtId="0" fontId="30" fillId="7" borderId="8" xfId="1" applyFont="1" applyFill="1" applyBorder="1" applyAlignment="1">
      <alignment horizontal="center" vertical="center" wrapText="1"/>
    </xf>
    <xf numFmtId="0" fontId="30" fillId="7" borderId="9" xfId="1" applyFont="1" applyFill="1" applyBorder="1" applyAlignment="1">
      <alignment horizontal="center" vertical="center" wrapText="1"/>
    </xf>
    <xf numFmtId="0" fontId="30" fillId="7" borderId="112" xfId="1" applyFont="1" applyFill="1" applyBorder="1" applyAlignment="1">
      <alignment horizontal="center" vertical="center" wrapText="1"/>
    </xf>
    <xf numFmtId="0" fontId="30" fillId="7" borderId="120" xfId="1" applyFont="1" applyFill="1" applyBorder="1" applyAlignment="1">
      <alignment horizontal="center" vertical="center" wrapText="1"/>
    </xf>
    <xf numFmtId="185" fontId="30" fillId="7" borderId="43" xfId="1" applyNumberFormat="1" applyFont="1" applyFill="1" applyBorder="1" applyAlignment="1">
      <alignment horizontal="center" vertical="center" wrapText="1"/>
    </xf>
    <xf numFmtId="185" fontId="30" fillId="7" borderId="118" xfId="1" applyNumberFormat="1" applyFont="1" applyFill="1" applyBorder="1" applyAlignment="1">
      <alignment horizontal="center" vertical="center" wrapText="1"/>
    </xf>
    <xf numFmtId="185" fontId="30" fillId="7" borderId="8" xfId="1" applyNumberFormat="1" applyFont="1" applyFill="1" applyBorder="1" applyAlignment="1">
      <alignment horizontal="center" vertical="center" wrapText="1"/>
    </xf>
    <xf numFmtId="185" fontId="30" fillId="7" borderId="9" xfId="1" applyNumberFormat="1" applyFont="1" applyFill="1" applyBorder="1" applyAlignment="1">
      <alignment horizontal="center" vertical="center" wrapText="1"/>
    </xf>
    <xf numFmtId="185" fontId="30" fillId="7" borderId="112" xfId="1" applyNumberFormat="1" applyFont="1" applyFill="1" applyBorder="1" applyAlignment="1">
      <alignment horizontal="center" vertical="center" wrapText="1"/>
    </xf>
    <xf numFmtId="185" fontId="30" fillId="7" borderId="120" xfId="1" applyNumberFormat="1" applyFont="1" applyFill="1" applyBorder="1" applyAlignment="1">
      <alignment horizontal="center" vertical="center" wrapText="1"/>
    </xf>
    <xf numFmtId="187" fontId="28" fillId="6" borderId="47" xfId="1" applyNumberFormat="1" applyFont="1" applyFill="1" applyBorder="1" applyAlignment="1">
      <alignment horizontal="center" vertical="center" shrinkToFit="1"/>
    </xf>
    <xf numFmtId="187" fontId="28" fillId="6" borderId="49" xfId="1" applyNumberFormat="1" applyFont="1" applyFill="1" applyBorder="1" applyAlignment="1">
      <alignment horizontal="center" vertical="center" shrinkToFit="1"/>
    </xf>
    <xf numFmtId="187" fontId="28" fillId="6" borderId="50" xfId="1" applyNumberFormat="1" applyFont="1" applyFill="1" applyBorder="1" applyAlignment="1">
      <alignment horizontal="center" vertical="center" shrinkToFit="1"/>
    </xf>
    <xf numFmtId="184" fontId="28" fillId="9" borderId="50" xfId="1" applyNumberFormat="1" applyFont="1" applyFill="1" applyBorder="1" applyAlignment="1">
      <alignment horizontal="center" vertical="center" shrinkToFit="1"/>
    </xf>
    <xf numFmtId="184" fontId="28" fillId="9" borderId="49" xfId="1" applyNumberFormat="1" applyFont="1" applyFill="1" applyBorder="1" applyAlignment="1">
      <alignment horizontal="center" vertical="center" shrinkToFit="1"/>
    </xf>
    <xf numFmtId="0" fontId="30" fillId="7" borderId="45" xfId="2" applyFont="1" applyFill="1" applyBorder="1" applyAlignment="1">
      <alignment horizontal="center" vertical="center" wrapText="1"/>
    </xf>
    <xf numFmtId="0" fontId="30" fillId="7" borderId="53" xfId="2" applyFont="1" applyFill="1" applyBorder="1" applyAlignment="1">
      <alignment horizontal="center" vertical="center" wrapText="1"/>
    </xf>
    <xf numFmtId="0" fontId="30" fillId="7" borderId="114" xfId="2" applyFont="1" applyFill="1" applyBorder="1" applyAlignment="1">
      <alignment horizontal="center" vertical="center" wrapText="1"/>
    </xf>
    <xf numFmtId="0" fontId="16" fillId="7" borderId="43" xfId="1" applyFont="1" applyFill="1" applyBorder="1" applyAlignment="1">
      <alignment horizontal="center" vertical="center" wrapText="1"/>
    </xf>
    <xf numFmtId="0" fontId="16" fillId="7" borderId="8" xfId="1" applyFont="1" applyFill="1" applyBorder="1" applyAlignment="1">
      <alignment horizontal="center" vertical="center" wrapText="1"/>
    </xf>
    <xf numFmtId="0" fontId="1" fillId="7" borderId="47" xfId="1" applyFont="1" applyFill="1" applyBorder="1" applyAlignment="1">
      <alignment horizontal="center" vertical="center"/>
    </xf>
    <xf numFmtId="0" fontId="1" fillId="7" borderId="49" xfId="1" applyFill="1" applyBorder="1" applyAlignment="1">
      <alignment horizontal="center" vertical="center"/>
    </xf>
    <xf numFmtId="0" fontId="1" fillId="7" borderId="50" xfId="1" applyFont="1" applyFill="1" applyBorder="1" applyAlignment="1">
      <alignment horizontal="center" vertical="center"/>
    </xf>
    <xf numFmtId="177" fontId="35" fillId="3" borderId="5" xfId="1" applyNumberFormat="1" applyFont="1" applyFill="1" applyBorder="1" applyAlignment="1">
      <alignment horizontal="center" vertical="center"/>
    </xf>
    <xf numFmtId="0" fontId="35" fillId="3" borderId="6" xfId="1" applyFont="1" applyFill="1" applyBorder="1" applyAlignment="1">
      <alignment horizontal="center" vertical="center"/>
    </xf>
    <xf numFmtId="0" fontId="35" fillId="3" borderId="7" xfId="1" applyFont="1" applyFill="1" applyBorder="1" applyAlignment="1">
      <alignment horizontal="center" vertical="center"/>
    </xf>
    <xf numFmtId="177" fontId="14" fillId="3" borderId="5" xfId="2" applyNumberFormat="1" applyFont="1" applyFill="1" applyBorder="1" applyAlignment="1">
      <alignment horizontal="center" vertical="center" shrinkToFit="1"/>
    </xf>
    <xf numFmtId="0" fontId="14" fillId="3" borderId="6" xfId="2" applyFont="1" applyFill="1" applyBorder="1" applyAlignment="1">
      <alignment horizontal="center" vertical="center" shrinkToFit="1"/>
    </xf>
    <xf numFmtId="0" fontId="14" fillId="3" borderId="7" xfId="2" applyFont="1" applyFill="1" applyBorder="1" applyAlignment="1">
      <alignment horizontal="center" vertical="center" shrinkToFit="1"/>
    </xf>
    <xf numFmtId="0" fontId="6" fillId="0" borderId="0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1" fontId="36" fillId="3" borderId="5" xfId="1" applyNumberFormat="1" applyFont="1" applyFill="1" applyBorder="1" applyAlignment="1">
      <alignment horizontal="center" vertical="center" shrinkToFit="1"/>
    </xf>
    <xf numFmtId="1" fontId="36" fillId="3" borderId="7" xfId="1" applyNumberFormat="1" applyFont="1" applyFill="1" applyBorder="1" applyAlignment="1">
      <alignment horizontal="center" vertical="center" shrinkToFit="1"/>
    </xf>
    <xf numFmtId="0" fontId="24" fillId="0" borderId="42" xfId="3" applyFont="1" applyBorder="1" applyAlignment="1">
      <alignment horizontal="left" vertical="center" shrinkToFit="1"/>
    </xf>
    <xf numFmtId="0" fontId="20" fillId="0" borderId="0" xfId="1" applyFont="1" applyBorder="1" applyAlignment="1">
      <alignment horizontal="left" vertical="center" shrinkToFit="1"/>
    </xf>
    <xf numFmtId="20" fontId="20" fillId="3" borderId="5" xfId="1" applyNumberFormat="1" applyFont="1" applyFill="1" applyBorder="1" applyAlignment="1">
      <alignment horizontal="center" vertical="center" shrinkToFit="1"/>
    </xf>
    <xf numFmtId="0" fontId="20" fillId="3" borderId="6" xfId="1" applyFont="1" applyFill="1" applyBorder="1" applyAlignment="1">
      <alignment horizontal="center" vertical="center" shrinkToFit="1"/>
    </xf>
    <xf numFmtId="0" fontId="20" fillId="3" borderId="7" xfId="1" applyFont="1" applyFill="1" applyBorder="1" applyAlignment="1">
      <alignment horizontal="center" vertical="center" shrinkToFit="1"/>
    </xf>
    <xf numFmtId="0" fontId="20" fillId="0" borderId="0" xfId="1" applyFont="1" applyAlignment="1">
      <alignment horizontal="left" vertical="center" shrinkToFit="1"/>
    </xf>
    <xf numFmtId="178" fontId="20" fillId="3" borderId="5" xfId="1" applyNumberFormat="1" applyFont="1" applyFill="1" applyBorder="1" applyAlignment="1">
      <alignment horizontal="center" vertical="center" shrinkToFit="1"/>
    </xf>
    <xf numFmtId="0" fontId="14" fillId="3" borderId="5" xfId="2" applyFont="1" applyFill="1" applyBorder="1" applyAlignment="1">
      <alignment horizontal="center" vertical="center" shrinkToFit="1"/>
    </xf>
    <xf numFmtId="181" fontId="1" fillId="3" borderId="5" xfId="2" applyNumberFormat="1" applyFill="1" applyBorder="1" applyAlignment="1">
      <alignment horizontal="center" vertical="center"/>
    </xf>
    <xf numFmtId="181" fontId="1" fillId="3" borderId="6" xfId="2" applyNumberFormat="1" applyFill="1" applyBorder="1" applyAlignment="1">
      <alignment horizontal="center" vertical="center"/>
    </xf>
    <xf numFmtId="181" fontId="1" fillId="3" borderId="7" xfId="2" applyNumberFormat="1" applyFill="1" applyBorder="1" applyAlignment="1">
      <alignment horizontal="center" vertical="center"/>
    </xf>
    <xf numFmtId="0" fontId="1" fillId="0" borderId="0" xfId="2" applyAlignment="1">
      <alignment horizontal="right" vertical="center"/>
    </xf>
    <xf numFmtId="0" fontId="17" fillId="6" borderId="0" xfId="3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8" fillId="3" borderId="0" xfId="2" applyFont="1" applyFill="1" applyBorder="1" applyAlignment="1">
      <alignment horizontal="left" vertical="center" shrinkToFit="1"/>
    </xf>
    <xf numFmtId="0" fontId="20" fillId="0" borderId="0" xfId="3" applyFont="1" applyBorder="1" applyAlignment="1">
      <alignment vertical="center" shrinkToFit="1"/>
    </xf>
    <xf numFmtId="0" fontId="14" fillId="0" borderId="0" xfId="2" applyFont="1" applyBorder="1" applyAlignment="1">
      <alignment horizontal="left" vertical="center" shrinkToFit="1"/>
    </xf>
    <xf numFmtId="184" fontId="32" fillId="6" borderId="101" xfId="1" applyNumberFormat="1" applyFont="1" applyFill="1" applyBorder="1" applyAlignment="1">
      <alignment horizontal="center" vertical="center" shrinkToFit="1"/>
    </xf>
    <xf numFmtId="184" fontId="32" fillId="6" borderId="60" xfId="1" applyNumberFormat="1" applyFont="1" applyFill="1" applyBorder="1" applyAlignment="1">
      <alignment horizontal="center" vertical="center" shrinkToFit="1"/>
    </xf>
    <xf numFmtId="184" fontId="25" fillId="6" borderId="61" xfId="2" applyNumberFormat="1" applyFont="1" applyFill="1" applyBorder="1" applyAlignment="1">
      <alignment horizontal="center" vertical="center" wrapText="1"/>
    </xf>
    <xf numFmtId="184" fontId="25" fillId="6" borderId="62" xfId="2" applyNumberFormat="1" applyFont="1" applyFill="1" applyBorder="1" applyAlignment="1">
      <alignment horizontal="center" vertical="center" wrapText="1"/>
    </xf>
    <xf numFmtId="184" fontId="25" fillId="6" borderId="63" xfId="2" applyNumberFormat="1" applyFont="1" applyFill="1" applyBorder="1" applyAlignment="1">
      <alignment horizontal="center" vertical="center" wrapText="1"/>
    </xf>
    <xf numFmtId="184" fontId="32" fillId="6" borderId="90" xfId="1" applyNumberFormat="1" applyFont="1" applyFill="1" applyBorder="1" applyAlignment="1">
      <alignment horizontal="center" vertical="center" shrinkToFit="1"/>
    </xf>
    <xf numFmtId="184" fontId="32" fillId="6" borderId="69" xfId="1" applyNumberFormat="1" applyFont="1" applyFill="1" applyBorder="1" applyAlignment="1">
      <alignment horizontal="center" vertical="center" shrinkToFit="1"/>
    </xf>
    <xf numFmtId="184" fontId="25" fillId="6" borderId="91" xfId="2" applyNumberFormat="1" applyFont="1" applyFill="1" applyBorder="1" applyAlignment="1">
      <alignment horizontal="center" vertical="center" wrapText="1"/>
    </xf>
    <xf numFmtId="184" fontId="25" fillId="6" borderId="68" xfId="2" applyNumberFormat="1" applyFont="1" applyFill="1" applyBorder="1" applyAlignment="1">
      <alignment horizontal="center" vertical="center" wrapText="1"/>
    </xf>
    <xf numFmtId="184" fontId="25" fillId="6" borderId="92" xfId="2" applyNumberFormat="1" applyFont="1" applyFill="1" applyBorder="1" applyAlignment="1">
      <alignment horizontal="center" vertical="center" wrapText="1"/>
    </xf>
    <xf numFmtId="184" fontId="25" fillId="6" borderId="71" xfId="2" applyNumberFormat="1" applyFont="1" applyFill="1" applyBorder="1" applyAlignment="1">
      <alignment horizontal="center" vertical="center" wrapText="1"/>
    </xf>
    <xf numFmtId="184" fontId="25" fillId="6" borderId="72" xfId="2" applyNumberFormat="1" applyFont="1" applyFill="1" applyBorder="1" applyAlignment="1">
      <alignment horizontal="center" vertical="center" wrapText="1"/>
    </xf>
    <xf numFmtId="184" fontId="25" fillId="6" borderId="73" xfId="2" applyNumberFormat="1" applyFont="1" applyFill="1" applyBorder="1" applyAlignment="1">
      <alignment horizontal="center" vertical="center" wrapText="1"/>
    </xf>
    <xf numFmtId="184" fontId="32" fillId="6" borderId="50" xfId="1" applyNumberFormat="1" applyFont="1" applyFill="1" applyBorder="1" applyAlignment="1">
      <alignment horizontal="center" vertical="center" shrinkToFit="1"/>
    </xf>
    <xf numFmtId="184" fontId="32" fillId="6" borderId="83" xfId="1" applyNumberFormat="1" applyFont="1" applyFill="1" applyBorder="1" applyAlignment="1">
      <alignment horizontal="center" vertical="center" shrinkToFit="1"/>
    </xf>
    <xf numFmtId="184" fontId="25" fillId="6" borderId="47" xfId="2" applyNumberFormat="1" applyFont="1" applyFill="1" applyBorder="1" applyAlignment="1">
      <alignment horizontal="center" vertical="center" wrapText="1"/>
    </xf>
    <xf numFmtId="184" fontId="25" fillId="6" borderId="48" xfId="2" applyNumberFormat="1" applyFont="1" applyFill="1" applyBorder="1" applyAlignment="1">
      <alignment horizontal="center" vertical="center" wrapText="1"/>
    </xf>
    <xf numFmtId="184" fontId="25" fillId="6" borderId="49" xfId="2" applyNumberFormat="1" applyFont="1" applyFill="1" applyBorder="1" applyAlignment="1">
      <alignment horizontal="center" vertical="center" wrapText="1"/>
    </xf>
    <xf numFmtId="184" fontId="25" fillId="6" borderId="99" xfId="2" applyNumberFormat="1" applyFont="1" applyFill="1" applyBorder="1" applyAlignment="1">
      <alignment horizontal="center" vertical="center" wrapText="1"/>
    </xf>
    <xf numFmtId="184" fontId="25" fillId="6" borderId="42" xfId="2" applyNumberFormat="1" applyFont="1" applyFill="1" applyBorder="1" applyAlignment="1">
      <alignment horizontal="center" vertical="center" wrapText="1"/>
    </xf>
    <xf numFmtId="184" fontId="25" fillId="6" borderId="100" xfId="2" applyNumberFormat="1" applyFont="1" applyFill="1" applyBorder="1" applyAlignment="1">
      <alignment horizontal="center" vertical="center" wrapText="1"/>
    </xf>
    <xf numFmtId="0" fontId="16" fillId="7" borderId="47" xfId="2" applyFont="1" applyFill="1" applyBorder="1" applyAlignment="1">
      <alignment horizontal="center" vertical="center"/>
    </xf>
    <xf numFmtId="0" fontId="16" fillId="7" borderId="48" xfId="2" applyFont="1" applyFill="1" applyBorder="1" applyAlignment="1">
      <alignment horizontal="center" vertical="center"/>
    </xf>
    <xf numFmtId="0" fontId="16" fillId="7" borderId="49" xfId="2" applyFont="1" applyFill="1" applyBorder="1" applyAlignment="1">
      <alignment horizontal="center" vertical="center"/>
    </xf>
    <xf numFmtId="0" fontId="16" fillId="7" borderId="61" xfId="2" applyFont="1" applyFill="1" applyBorder="1" applyAlignment="1">
      <alignment horizontal="center" vertical="center"/>
    </xf>
    <xf numFmtId="0" fontId="16" fillId="7" borderId="62" xfId="2" applyFont="1" applyFill="1" applyBorder="1" applyAlignment="1">
      <alignment horizontal="center" vertical="center"/>
    </xf>
    <xf numFmtId="0" fontId="16" fillId="7" borderId="63" xfId="2" applyFont="1" applyFill="1" applyBorder="1" applyAlignment="1">
      <alignment horizontal="center" vertical="center"/>
    </xf>
    <xf numFmtId="0" fontId="16" fillId="7" borderId="71" xfId="2" applyFont="1" applyFill="1" applyBorder="1" applyAlignment="1">
      <alignment horizontal="center" vertical="center"/>
    </xf>
    <xf numFmtId="0" fontId="16" fillId="7" borderId="72" xfId="2" applyFont="1" applyFill="1" applyBorder="1" applyAlignment="1">
      <alignment horizontal="center" vertical="center"/>
    </xf>
    <xf numFmtId="0" fontId="16" fillId="7" borderId="73" xfId="2" applyFont="1" applyFill="1" applyBorder="1" applyAlignment="1">
      <alignment horizontal="center" vertical="center"/>
    </xf>
    <xf numFmtId="20" fontId="20" fillId="10" borderId="5" xfId="1" applyNumberFormat="1" applyFont="1" applyFill="1" applyBorder="1" applyAlignment="1">
      <alignment horizontal="center" vertical="center" shrinkToFit="1"/>
    </xf>
    <xf numFmtId="0" fontId="20" fillId="10" borderId="6" xfId="1" applyFont="1" applyFill="1" applyBorder="1" applyAlignment="1">
      <alignment horizontal="center" vertical="center" shrinkToFit="1"/>
    </xf>
    <xf numFmtId="0" fontId="20" fillId="10" borderId="7" xfId="1" applyFont="1" applyFill="1" applyBorder="1" applyAlignment="1">
      <alignment horizontal="center" vertical="center" shrinkToFit="1"/>
    </xf>
    <xf numFmtId="178" fontId="20" fillId="10" borderId="5" xfId="1" applyNumberFormat="1" applyFont="1" applyFill="1" applyBorder="1" applyAlignment="1">
      <alignment horizontal="center" vertical="center" shrinkToFit="1"/>
    </xf>
    <xf numFmtId="0" fontId="14" fillId="3" borderId="42" xfId="2" applyFont="1" applyFill="1" applyBorder="1" applyAlignment="1">
      <alignment horizontal="center" vertical="center" shrinkToFit="1"/>
    </xf>
    <xf numFmtId="0" fontId="18" fillId="3" borderId="0" xfId="2" applyFont="1" applyFill="1" applyBorder="1" applyAlignment="1">
      <alignment horizontal="center" vertical="center" shrinkToFit="1"/>
    </xf>
    <xf numFmtId="0" fontId="27" fillId="0" borderId="101" xfId="1" applyFont="1" applyBorder="1" applyAlignment="1">
      <alignment horizontal="center" vertical="center" shrinkToFit="1"/>
    </xf>
    <xf numFmtId="0" fontId="27" fillId="0" borderId="60" xfId="1" applyFont="1" applyBorder="1" applyAlignment="1">
      <alignment horizontal="center" vertical="center" shrinkToFit="1"/>
    </xf>
    <xf numFmtId="0" fontId="25" fillId="0" borderId="61" xfId="2" applyFont="1" applyBorder="1" applyAlignment="1">
      <alignment horizontal="center" vertical="center" wrapText="1"/>
    </xf>
    <xf numFmtId="0" fontId="25" fillId="0" borderId="62" xfId="2" applyFont="1" applyBorder="1" applyAlignment="1">
      <alignment horizontal="center" vertical="center" wrapText="1"/>
    </xf>
    <xf numFmtId="0" fontId="25" fillId="0" borderId="63" xfId="2" applyFont="1" applyBorder="1" applyAlignment="1">
      <alignment horizontal="center" vertical="center" wrapText="1"/>
    </xf>
    <xf numFmtId="0" fontId="27" fillId="0" borderId="90" xfId="1" applyFont="1" applyBorder="1" applyAlignment="1">
      <alignment horizontal="center" vertical="center" shrinkToFit="1"/>
    </xf>
    <xf numFmtId="0" fontId="27" fillId="0" borderId="69" xfId="1" applyFont="1" applyBorder="1" applyAlignment="1">
      <alignment horizontal="center" vertical="center" shrinkToFit="1"/>
    </xf>
    <xf numFmtId="0" fontId="25" fillId="0" borderId="91" xfId="2" applyFont="1" applyBorder="1" applyAlignment="1">
      <alignment horizontal="center" vertical="center" wrapText="1"/>
    </xf>
    <xf numFmtId="0" fontId="25" fillId="0" borderId="68" xfId="2" applyFont="1" applyBorder="1" applyAlignment="1">
      <alignment horizontal="center" vertical="center" wrapText="1"/>
    </xf>
    <xf numFmtId="0" fontId="25" fillId="0" borderId="92" xfId="2" applyFont="1" applyBorder="1" applyAlignment="1">
      <alignment horizontal="center" vertical="center" wrapText="1"/>
    </xf>
    <xf numFmtId="0" fontId="27" fillId="0" borderId="93" xfId="1" applyFont="1" applyBorder="1" applyAlignment="1">
      <alignment horizontal="center" vertical="center" shrinkToFit="1"/>
    </xf>
    <xf numFmtId="0" fontId="27" fillId="0" borderId="94" xfId="1" applyFont="1" applyBorder="1" applyAlignment="1">
      <alignment horizontal="center" vertical="center" shrinkToFit="1"/>
    </xf>
    <xf numFmtId="0" fontId="25" fillId="0" borderId="99" xfId="2" applyFont="1" applyBorder="1" applyAlignment="1">
      <alignment horizontal="center" vertical="center" wrapText="1"/>
    </xf>
    <xf numFmtId="0" fontId="25" fillId="0" borderId="42" xfId="2" applyFont="1" applyBorder="1" applyAlignment="1">
      <alignment horizontal="center" vertical="center" wrapText="1"/>
    </xf>
    <xf numFmtId="0" fontId="25" fillId="0" borderId="100" xfId="2" applyFont="1" applyBorder="1" applyAlignment="1">
      <alignment horizontal="center" vertical="center" wrapText="1"/>
    </xf>
    <xf numFmtId="0" fontId="25" fillId="0" borderId="71" xfId="2" applyFont="1" applyBorder="1" applyAlignment="1">
      <alignment horizontal="center" vertical="center" wrapText="1"/>
    </xf>
    <xf numFmtId="0" fontId="25" fillId="0" borderId="72" xfId="2" applyFont="1" applyBorder="1" applyAlignment="1">
      <alignment horizontal="center" vertical="center" wrapText="1"/>
    </xf>
    <xf numFmtId="0" fontId="25" fillId="0" borderId="73" xfId="2" applyFont="1" applyBorder="1" applyAlignment="1">
      <alignment horizontal="center" vertical="center" wrapText="1"/>
    </xf>
    <xf numFmtId="0" fontId="25" fillId="0" borderId="47" xfId="2" applyFont="1" applyBorder="1" applyAlignment="1">
      <alignment horizontal="center" vertical="center" wrapText="1"/>
    </xf>
    <xf numFmtId="0" fontId="25" fillId="0" borderId="48" xfId="2" applyFont="1" applyBorder="1" applyAlignment="1">
      <alignment horizontal="center" vertical="center" wrapText="1"/>
    </xf>
    <xf numFmtId="0" fontId="25" fillId="0" borderId="49" xfId="2" applyFont="1" applyBorder="1" applyAlignment="1">
      <alignment horizontal="center" vertical="center" wrapText="1"/>
    </xf>
    <xf numFmtId="0" fontId="1" fillId="0" borderId="50" xfId="1" applyFont="1" applyFill="1" applyBorder="1" applyAlignment="1">
      <alignment horizontal="center" vertical="center"/>
    </xf>
    <xf numFmtId="0" fontId="1" fillId="0" borderId="83" xfId="1" applyFont="1" applyFill="1" applyBorder="1" applyAlignment="1">
      <alignment horizontal="center" vertical="center"/>
    </xf>
    <xf numFmtId="0" fontId="16" fillId="0" borderId="47" xfId="2" applyFont="1" applyFill="1" applyBorder="1" applyAlignment="1">
      <alignment horizontal="center" vertical="center"/>
    </xf>
    <xf numFmtId="0" fontId="16" fillId="0" borderId="48" xfId="2" applyFont="1" applyFill="1" applyBorder="1" applyAlignment="1">
      <alignment horizontal="center" vertical="center"/>
    </xf>
    <xf numFmtId="0" fontId="16" fillId="0" borderId="49" xfId="2" applyFont="1" applyFill="1" applyBorder="1" applyAlignment="1">
      <alignment horizontal="center" vertical="center"/>
    </xf>
    <xf numFmtId="0" fontId="1" fillId="0" borderId="90" xfId="1" applyFont="1" applyFill="1" applyBorder="1" applyAlignment="1">
      <alignment horizontal="center" vertical="center"/>
    </xf>
    <xf numFmtId="0" fontId="1" fillId="0" borderId="69" xfId="1" applyFont="1" applyFill="1" applyBorder="1" applyAlignment="1">
      <alignment horizontal="center" vertical="center"/>
    </xf>
    <xf numFmtId="0" fontId="16" fillId="0" borderId="91" xfId="2" applyFont="1" applyFill="1" applyBorder="1" applyAlignment="1">
      <alignment horizontal="center" vertical="center"/>
    </xf>
    <xf numFmtId="0" fontId="16" fillId="0" borderId="68" xfId="2" applyFont="1" applyFill="1" applyBorder="1" applyAlignment="1">
      <alignment horizontal="center" vertical="center"/>
    </xf>
    <xf numFmtId="0" fontId="16" fillId="0" borderId="92" xfId="2" applyFont="1" applyFill="1" applyBorder="1" applyAlignment="1">
      <alignment horizontal="center" vertical="center"/>
    </xf>
    <xf numFmtId="0" fontId="27" fillId="0" borderId="93" xfId="1" applyFont="1" applyFill="1" applyBorder="1" applyAlignment="1">
      <alignment horizontal="center" vertical="center" shrinkToFit="1"/>
    </xf>
    <xf numFmtId="0" fontId="27" fillId="0" borderId="94" xfId="1" applyFont="1" applyFill="1" applyBorder="1" applyAlignment="1">
      <alignment horizontal="center" vertical="center" shrinkToFit="1"/>
    </xf>
    <xf numFmtId="0" fontId="1" fillId="8" borderId="5" xfId="1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74" xfId="1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 shrinkToFit="1"/>
    </xf>
    <xf numFmtId="0" fontId="1" fillId="7" borderId="43" xfId="1" applyFont="1" applyFill="1" applyBorder="1" applyAlignment="1">
      <alignment horizontal="center" vertical="center"/>
    </xf>
    <xf numFmtId="0" fontId="1" fillId="7" borderId="44" xfId="1" applyFont="1" applyFill="1" applyBorder="1" applyAlignment="1">
      <alignment horizontal="center" vertical="center"/>
    </xf>
    <xf numFmtId="0" fontId="1" fillId="7" borderId="8" xfId="1" applyFont="1" applyFill="1" applyBorder="1" applyAlignment="1">
      <alignment horizontal="center" vertical="center"/>
    </xf>
    <xf numFmtId="0" fontId="1" fillId="7" borderId="52" xfId="1" applyFont="1" applyFill="1" applyBorder="1" applyAlignment="1">
      <alignment horizontal="center" vertical="center"/>
    </xf>
    <xf numFmtId="0" fontId="1" fillId="7" borderId="45" xfId="2" applyFont="1" applyFill="1" applyBorder="1" applyAlignment="1">
      <alignment horizontal="center" vertical="center" wrapText="1"/>
    </xf>
    <xf numFmtId="0" fontId="1" fillId="7" borderId="53" xfId="2" applyFont="1" applyFill="1" applyBorder="1" applyAlignment="1">
      <alignment horizontal="center" vertical="center" wrapText="1"/>
    </xf>
    <xf numFmtId="0" fontId="1" fillId="7" borderId="45" xfId="1" applyFont="1" applyFill="1" applyBorder="1" applyAlignment="1">
      <alignment horizontal="center" vertical="center" shrinkToFit="1"/>
    </xf>
    <xf numFmtId="0" fontId="1" fillId="7" borderId="53" xfId="1" applyFont="1" applyFill="1" applyBorder="1" applyAlignment="1">
      <alignment horizontal="center" vertical="center" shrinkToFit="1"/>
    </xf>
    <xf numFmtId="0" fontId="1" fillId="7" borderId="46" xfId="2" applyFont="1" applyFill="1" applyBorder="1" applyAlignment="1">
      <alignment horizontal="center" vertical="center"/>
    </xf>
    <xf numFmtId="0" fontId="1" fillId="7" borderId="54" xfId="2" applyFont="1" applyFill="1" applyBorder="1" applyAlignment="1">
      <alignment horizontal="center" vertical="center"/>
    </xf>
    <xf numFmtId="0" fontId="18" fillId="0" borderId="0" xfId="2" applyFont="1" applyBorder="1" applyAlignment="1">
      <alignment horizontal="left" vertical="center" shrinkToFit="1"/>
    </xf>
    <xf numFmtId="0" fontId="14" fillId="0" borderId="5" xfId="2" applyFont="1" applyFill="1" applyBorder="1" applyAlignment="1">
      <alignment horizontal="center" vertical="center" shrinkToFit="1"/>
    </xf>
    <xf numFmtId="0" fontId="14" fillId="0" borderId="7" xfId="2" applyFont="1" applyFill="1" applyBorder="1" applyAlignment="1">
      <alignment horizontal="center" vertical="center" shrinkToFit="1"/>
    </xf>
    <xf numFmtId="180" fontId="14" fillId="6" borderId="36" xfId="1" applyNumberFormat="1" applyFont="1" applyFill="1" applyBorder="1" applyAlignment="1">
      <alignment horizontal="right" vertical="center"/>
    </xf>
    <xf numFmtId="180" fontId="14" fillId="6" borderId="39" xfId="1" applyNumberFormat="1" applyFont="1" applyFill="1" applyBorder="1" applyAlignment="1">
      <alignment horizontal="right" vertical="center"/>
    </xf>
    <xf numFmtId="180" fontId="14" fillId="6" borderId="40" xfId="1" applyNumberFormat="1" applyFont="1" applyFill="1" applyBorder="1" applyAlignment="1">
      <alignment horizontal="right" vertical="center"/>
    </xf>
    <xf numFmtId="178" fontId="14" fillId="6" borderId="36" xfId="1" applyNumberFormat="1" applyFont="1" applyFill="1" applyBorder="1" applyAlignment="1">
      <alignment horizontal="center" vertical="center"/>
    </xf>
    <xf numFmtId="178" fontId="14" fillId="6" borderId="39" xfId="1" applyNumberFormat="1" applyFont="1" applyFill="1" applyBorder="1" applyAlignment="1">
      <alignment horizontal="center" vertical="center"/>
    </xf>
    <xf numFmtId="181" fontId="1" fillId="0" borderId="5" xfId="2" applyNumberFormat="1" applyBorder="1" applyAlignment="1">
      <alignment horizontal="center" vertical="center"/>
    </xf>
    <xf numFmtId="181" fontId="1" fillId="0" borderId="6" xfId="2" applyNumberFormat="1" applyBorder="1" applyAlignment="1">
      <alignment horizontal="center" vertical="center"/>
    </xf>
    <xf numFmtId="181" fontId="1" fillId="0" borderId="7" xfId="2" applyNumberFormat="1" applyBorder="1" applyAlignment="1">
      <alignment horizontal="center" vertical="center"/>
    </xf>
    <xf numFmtId="178" fontId="14" fillId="6" borderId="17" xfId="1" applyNumberFormat="1" applyFont="1" applyFill="1" applyBorder="1" applyAlignment="1">
      <alignment horizontal="center" vertical="center"/>
    </xf>
    <xf numFmtId="178" fontId="14" fillId="6" borderId="20" xfId="1" applyNumberFormat="1" applyFont="1" applyFill="1" applyBorder="1" applyAlignment="1">
      <alignment horizontal="center" vertical="center"/>
    </xf>
    <xf numFmtId="0" fontId="11" fillId="0" borderId="36" xfId="1" applyFont="1" applyBorder="1" applyAlignment="1">
      <alignment horizontal="center" vertical="center" shrinkToFit="1"/>
    </xf>
    <xf numFmtId="0" fontId="11" fillId="0" borderId="37" xfId="1" applyFont="1" applyBorder="1" applyAlignment="1">
      <alignment horizontal="center" vertical="center" shrinkToFit="1"/>
    </xf>
    <xf numFmtId="178" fontId="14" fillId="0" borderId="36" xfId="1" applyNumberFormat="1" applyFont="1" applyBorder="1" applyAlignment="1">
      <alignment horizontal="center" vertical="center" wrapText="1"/>
    </xf>
    <xf numFmtId="178" fontId="14" fillId="0" borderId="39" xfId="1" applyNumberFormat="1" applyFont="1" applyBorder="1" applyAlignment="1">
      <alignment horizontal="center" vertical="center" wrapText="1"/>
    </xf>
    <xf numFmtId="179" fontId="14" fillId="0" borderId="39" xfId="1" applyNumberFormat="1" applyFont="1" applyBorder="1" applyAlignment="1">
      <alignment horizontal="center" vertical="center" wrapText="1"/>
    </xf>
    <xf numFmtId="179" fontId="14" fillId="0" borderId="40" xfId="1" applyNumberFormat="1" applyFont="1" applyBorder="1" applyAlignment="1">
      <alignment horizontal="center" vertical="center" wrapText="1"/>
    </xf>
    <xf numFmtId="179" fontId="14" fillId="0" borderId="20" xfId="1" applyNumberFormat="1" applyFont="1" applyBorder="1" applyAlignment="1">
      <alignment horizontal="center" vertical="center" wrapText="1"/>
    </xf>
    <xf numFmtId="179" fontId="14" fillId="0" borderId="21" xfId="1" applyNumberFormat="1" applyFont="1" applyBorder="1" applyAlignment="1">
      <alignment horizontal="center" vertical="center" wrapText="1"/>
    </xf>
    <xf numFmtId="178" fontId="14" fillId="0" borderId="17" xfId="1" applyNumberFormat="1" applyFont="1" applyBorder="1" applyAlignment="1">
      <alignment horizontal="center" vertical="center" wrapText="1"/>
    </xf>
    <xf numFmtId="178" fontId="14" fillId="0" borderId="20" xfId="1" applyNumberFormat="1" applyFont="1" applyBorder="1" applyAlignment="1">
      <alignment horizontal="center" vertical="center" wrapText="1"/>
    </xf>
    <xf numFmtId="180" fontId="14" fillId="6" borderId="20" xfId="1" applyNumberFormat="1" applyFont="1" applyFill="1" applyBorder="1" applyAlignment="1">
      <alignment horizontal="right" vertical="center"/>
    </xf>
    <xf numFmtId="180" fontId="14" fillId="6" borderId="21" xfId="1" applyNumberFormat="1" applyFont="1" applyFill="1" applyBorder="1" applyAlignment="1">
      <alignment horizontal="right" vertical="center"/>
    </xf>
    <xf numFmtId="0" fontId="11" fillId="0" borderId="17" xfId="1" applyFont="1" applyBorder="1" applyAlignment="1">
      <alignment horizontal="center" vertical="center" shrinkToFit="1"/>
    </xf>
    <xf numFmtId="0" fontId="11" fillId="0" borderId="18" xfId="1" applyFont="1" applyBorder="1" applyAlignment="1">
      <alignment horizontal="center" vertical="center" shrinkToFit="1"/>
    </xf>
    <xf numFmtId="0" fontId="11" fillId="0" borderId="29" xfId="1" applyFont="1" applyBorder="1" applyAlignment="1">
      <alignment horizontal="center" vertical="center" shrinkToFit="1"/>
    </xf>
    <xf numFmtId="0" fontId="11" fillId="0" borderId="30" xfId="1" applyFont="1" applyBorder="1" applyAlignment="1">
      <alignment horizontal="center" vertical="center" shrinkToFit="1"/>
    </xf>
    <xf numFmtId="178" fontId="14" fillId="0" borderId="32" xfId="1" applyNumberFormat="1" applyFont="1" applyBorder="1" applyAlignment="1">
      <alignment horizontal="center" vertical="center" wrapText="1"/>
    </xf>
    <xf numFmtId="178" fontId="14" fillId="0" borderId="33" xfId="1" applyNumberFormat="1" applyFont="1" applyBorder="1" applyAlignment="1">
      <alignment horizontal="center" vertical="center" wrapText="1"/>
    </xf>
    <xf numFmtId="179" fontId="14" fillId="0" borderId="33" xfId="1" applyNumberFormat="1" applyFont="1" applyBorder="1" applyAlignment="1">
      <alignment horizontal="center" vertical="center" wrapText="1"/>
    </xf>
    <xf numFmtId="179" fontId="14" fillId="0" borderId="34" xfId="1" applyNumberFormat="1" applyFont="1" applyBorder="1" applyAlignment="1">
      <alignment horizontal="center" vertical="center" wrapText="1"/>
    </xf>
    <xf numFmtId="179" fontId="14" fillId="0" borderId="26" xfId="1" applyNumberFormat="1" applyFont="1" applyBorder="1" applyAlignment="1">
      <alignment horizontal="center" vertical="center" wrapText="1"/>
    </xf>
    <xf numFmtId="179" fontId="14" fillId="0" borderId="27" xfId="1" applyNumberFormat="1" applyFont="1" applyBorder="1" applyAlignment="1">
      <alignment horizontal="center" vertical="center" wrapText="1"/>
    </xf>
    <xf numFmtId="178" fontId="14" fillId="0" borderId="23" xfId="1" applyNumberFormat="1" applyFont="1" applyBorder="1" applyAlignment="1">
      <alignment horizontal="center" vertical="center" wrapText="1"/>
    </xf>
    <xf numFmtId="178" fontId="14" fillId="0" borderId="26" xfId="1" applyNumberFormat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11" fillId="5" borderId="11" xfId="1" applyFont="1" applyFill="1" applyBorder="1" applyAlignment="1">
      <alignment horizontal="center" vertical="center"/>
    </xf>
    <xf numFmtId="0" fontId="11" fillId="5" borderId="14" xfId="1" applyFont="1" applyFill="1" applyBorder="1" applyAlignment="1">
      <alignment horizontal="center" vertical="center"/>
    </xf>
    <xf numFmtId="0" fontId="11" fillId="5" borderId="15" xfId="1" applyFont="1" applyFill="1" applyBorder="1" applyAlignment="1">
      <alignment horizontal="center" vertical="center"/>
    </xf>
    <xf numFmtId="0" fontId="11" fillId="5" borderId="12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178" fontId="7" fillId="0" borderId="5" xfId="1" applyNumberFormat="1" applyFont="1" applyBorder="1" applyAlignment="1">
      <alignment horizontal="center" vertical="center" shrinkToFit="1"/>
    </xf>
    <xf numFmtId="178" fontId="7" fillId="0" borderId="6" xfId="1" applyNumberFormat="1" applyFont="1" applyBorder="1" applyAlignment="1">
      <alignment horizontal="center" vertical="center" shrinkToFit="1"/>
    </xf>
    <xf numFmtId="178" fontId="7" fillId="0" borderId="7" xfId="1" applyNumberFormat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20" fontId="7" fillId="0" borderId="5" xfId="1" applyNumberFormat="1" applyFont="1" applyBorder="1" applyAlignment="1">
      <alignment horizontal="center" vertical="center" shrinkToFit="1"/>
    </xf>
    <xf numFmtId="20" fontId="7" fillId="0" borderId="6" xfId="1" applyNumberFormat="1" applyFont="1" applyBorder="1" applyAlignment="1">
      <alignment horizontal="center" vertical="center" shrinkToFit="1"/>
    </xf>
    <xf numFmtId="20" fontId="7" fillId="0" borderId="7" xfId="1" applyNumberFormat="1" applyFont="1" applyBorder="1" applyAlignment="1">
      <alignment horizontal="center" vertical="center" shrinkToFit="1"/>
    </xf>
    <xf numFmtId="20" fontId="7" fillId="3" borderId="5" xfId="1" applyNumberFormat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20" fontId="7" fillId="3" borderId="6" xfId="1" applyNumberFormat="1" applyFont="1" applyFill="1" applyBorder="1" applyAlignment="1">
      <alignment horizontal="center" vertical="center"/>
    </xf>
    <xf numFmtId="20" fontId="7" fillId="3" borderId="7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177" fontId="8" fillId="2" borderId="3" xfId="1" applyNumberFormat="1" applyFont="1" applyFill="1" applyBorder="1" applyAlignment="1">
      <alignment horizontal="center" vertical="center"/>
    </xf>
    <xf numFmtId="177" fontId="8" fillId="2" borderId="4" xfId="1" applyNumberFormat="1" applyFont="1" applyFill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44" fillId="0" borderId="5" xfId="1" applyFont="1" applyBorder="1" applyAlignment="1">
      <alignment horizontal="center" vertical="center"/>
    </xf>
    <xf numFmtId="0" fontId="44" fillId="0" borderId="6" xfId="1" applyFont="1" applyBorder="1" applyAlignment="1">
      <alignment horizontal="center" vertical="center"/>
    </xf>
    <xf numFmtId="0" fontId="44" fillId="0" borderId="7" xfId="1" applyFont="1" applyBorder="1" applyAlignment="1">
      <alignment horizontal="center" vertical="center"/>
    </xf>
    <xf numFmtId="177" fontId="8" fillId="3" borderId="3" xfId="1" applyNumberFormat="1" applyFont="1" applyFill="1" applyBorder="1" applyAlignment="1">
      <alignment horizontal="center" vertical="center"/>
    </xf>
    <xf numFmtId="177" fontId="8" fillId="3" borderId="4" xfId="1" applyNumberFormat="1" applyFont="1" applyFill="1" applyBorder="1" applyAlignment="1">
      <alignment horizontal="center" vertical="center"/>
    </xf>
  </cellXfs>
  <cellStyles count="5">
    <cellStyle name="標準" xfId="0" builtinId="0"/>
    <cellStyle name="標準 4" xfId="3"/>
    <cellStyle name="標準_（参考様式1）勤務形態一覧表※GH" xfId="2"/>
    <cellStyle name="標準_（参考様式1）勤務形態一覧表※介護予防支援事業" xfId="4"/>
    <cellStyle name="標準_21-sanko_yosiki1_gh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190500</xdr:colOff>
      <xdr:row>55</xdr:row>
      <xdr:rowOff>177800</xdr:rowOff>
    </xdr:from>
    <xdr:to>
      <xdr:col>43</xdr:col>
      <xdr:colOff>279400</xdr:colOff>
      <xdr:row>57</xdr:row>
      <xdr:rowOff>215900</xdr:rowOff>
    </xdr:to>
    <xdr:sp macro="" textlink="">
      <xdr:nvSpPr>
        <xdr:cNvPr id="2" name="四角形吹き出し 1"/>
        <xdr:cNvSpPr/>
      </xdr:nvSpPr>
      <xdr:spPr>
        <a:xfrm>
          <a:off x="14182725" y="13989050"/>
          <a:ext cx="1127125" cy="800100"/>
        </a:xfrm>
        <a:prstGeom prst="wedgeRectCallout">
          <a:avLst>
            <a:gd name="adj1" fmla="val -192424"/>
            <a:gd name="adj2" fmla="val -15951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第</a:t>
          </a:r>
          <a:r>
            <a:rPr kumimoji="1" lang="en-US" altLang="ja-JP" sz="1100"/>
            <a:t>1</a:t>
          </a:r>
          <a:r>
            <a:rPr kumimoji="1" lang="ja-JP" altLang="en-US" sz="1100"/>
            <a:t>表のコード番号を入力してください。</a:t>
          </a:r>
        </a:p>
      </xdr:txBody>
    </xdr:sp>
    <xdr:clientData/>
  </xdr:twoCellAnchor>
  <xdr:twoCellAnchor>
    <xdr:from>
      <xdr:col>40</xdr:col>
      <xdr:colOff>165100</xdr:colOff>
      <xdr:row>48</xdr:row>
      <xdr:rowOff>76200</xdr:rowOff>
    </xdr:from>
    <xdr:to>
      <xdr:col>43</xdr:col>
      <xdr:colOff>254000</xdr:colOff>
      <xdr:row>52</xdr:row>
      <xdr:rowOff>203200</xdr:rowOff>
    </xdr:to>
    <xdr:sp macro="" textlink="">
      <xdr:nvSpPr>
        <xdr:cNvPr id="3" name="四角形吹き出し 2"/>
        <xdr:cNvSpPr/>
      </xdr:nvSpPr>
      <xdr:spPr>
        <a:xfrm>
          <a:off x="14157325" y="11925300"/>
          <a:ext cx="1127125" cy="1041400"/>
        </a:xfrm>
        <a:prstGeom prst="wedgeRectCallout">
          <a:avLst>
            <a:gd name="adj1" fmla="val -186741"/>
            <a:gd name="adj2" fmla="val 1682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当日の利用者数又は利用予定者数を入力して下さい。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T191"/>
  <sheetViews>
    <sheetView tabSelected="1" view="pageBreakPreview" zoomScale="75" zoomScaleNormal="100" zoomScaleSheetLayoutView="75" workbookViewId="0">
      <selection activeCell="V109" sqref="V109"/>
    </sheetView>
  </sheetViews>
  <sheetFormatPr defaultRowHeight="14.25" x14ac:dyDescent="0.15"/>
  <cols>
    <col min="1" max="1" width="3.75" style="1" customWidth="1"/>
    <col min="2" max="2" width="11.625" style="1" customWidth="1"/>
    <col min="3" max="3" width="5" style="1" customWidth="1"/>
    <col min="4" max="4" width="6.375" style="1" customWidth="1"/>
    <col min="5" max="5" width="10.5" style="1" customWidth="1"/>
    <col min="6" max="6" width="12.625" style="1" customWidth="1"/>
    <col min="7" max="36" width="3.875" style="1" customWidth="1"/>
    <col min="37" max="37" width="4.75" style="1" bestFit="1" customWidth="1"/>
    <col min="38" max="38" width="3.75" style="1" customWidth="1"/>
    <col min="39" max="39" width="4.375" style="1" customWidth="1"/>
    <col min="40" max="40" width="4.625" style="1" customWidth="1"/>
    <col min="41" max="41" width="4.875" style="1" customWidth="1"/>
    <col min="42" max="43" width="4.375" style="1" customWidth="1"/>
    <col min="44" max="45" width="4" style="1" customWidth="1"/>
    <col min="46" max="256" width="9" style="1"/>
    <col min="257" max="257" width="3.75" style="1" customWidth="1"/>
    <col min="258" max="258" width="11.625" style="1" customWidth="1"/>
    <col min="259" max="259" width="5" style="1" customWidth="1"/>
    <col min="260" max="260" width="6.375" style="1" customWidth="1"/>
    <col min="261" max="261" width="10.5" style="1" customWidth="1"/>
    <col min="262" max="262" width="12.625" style="1" customWidth="1"/>
    <col min="263" max="292" width="3.875" style="1" customWidth="1"/>
    <col min="293" max="293" width="4.75" style="1" bestFit="1" customWidth="1"/>
    <col min="294" max="294" width="3.75" style="1" customWidth="1"/>
    <col min="295" max="295" width="4.375" style="1" customWidth="1"/>
    <col min="296" max="296" width="4.625" style="1" customWidth="1"/>
    <col min="297" max="297" width="4.875" style="1" customWidth="1"/>
    <col min="298" max="299" width="4.375" style="1" customWidth="1"/>
    <col min="300" max="301" width="4" style="1" customWidth="1"/>
    <col min="302" max="512" width="9" style="1"/>
    <col min="513" max="513" width="3.75" style="1" customWidth="1"/>
    <col min="514" max="514" width="11.625" style="1" customWidth="1"/>
    <col min="515" max="515" width="5" style="1" customWidth="1"/>
    <col min="516" max="516" width="6.375" style="1" customWidth="1"/>
    <col min="517" max="517" width="10.5" style="1" customWidth="1"/>
    <col min="518" max="518" width="12.625" style="1" customWidth="1"/>
    <col min="519" max="548" width="3.875" style="1" customWidth="1"/>
    <col min="549" max="549" width="4.75" style="1" bestFit="1" customWidth="1"/>
    <col min="550" max="550" width="3.75" style="1" customWidth="1"/>
    <col min="551" max="551" width="4.375" style="1" customWidth="1"/>
    <col min="552" max="552" width="4.625" style="1" customWidth="1"/>
    <col min="553" max="553" width="4.875" style="1" customWidth="1"/>
    <col min="554" max="555" width="4.375" style="1" customWidth="1"/>
    <col min="556" max="557" width="4" style="1" customWidth="1"/>
    <col min="558" max="768" width="9" style="1"/>
    <col min="769" max="769" width="3.75" style="1" customWidth="1"/>
    <col min="770" max="770" width="11.625" style="1" customWidth="1"/>
    <col min="771" max="771" width="5" style="1" customWidth="1"/>
    <col min="772" max="772" width="6.375" style="1" customWidth="1"/>
    <col min="773" max="773" width="10.5" style="1" customWidth="1"/>
    <col min="774" max="774" width="12.625" style="1" customWidth="1"/>
    <col min="775" max="804" width="3.875" style="1" customWidth="1"/>
    <col min="805" max="805" width="4.75" style="1" bestFit="1" customWidth="1"/>
    <col min="806" max="806" width="3.75" style="1" customWidth="1"/>
    <col min="807" max="807" width="4.375" style="1" customWidth="1"/>
    <col min="808" max="808" width="4.625" style="1" customWidth="1"/>
    <col min="809" max="809" width="4.875" style="1" customWidth="1"/>
    <col min="810" max="811" width="4.375" style="1" customWidth="1"/>
    <col min="812" max="813" width="4" style="1" customWidth="1"/>
    <col min="814" max="1024" width="9" style="1"/>
    <col min="1025" max="1025" width="3.75" style="1" customWidth="1"/>
    <col min="1026" max="1026" width="11.625" style="1" customWidth="1"/>
    <col min="1027" max="1027" width="5" style="1" customWidth="1"/>
    <col min="1028" max="1028" width="6.375" style="1" customWidth="1"/>
    <col min="1029" max="1029" width="10.5" style="1" customWidth="1"/>
    <col min="1030" max="1030" width="12.625" style="1" customWidth="1"/>
    <col min="1031" max="1060" width="3.875" style="1" customWidth="1"/>
    <col min="1061" max="1061" width="4.75" style="1" bestFit="1" customWidth="1"/>
    <col min="1062" max="1062" width="3.75" style="1" customWidth="1"/>
    <col min="1063" max="1063" width="4.375" style="1" customWidth="1"/>
    <col min="1064" max="1064" width="4.625" style="1" customWidth="1"/>
    <col min="1065" max="1065" width="4.875" style="1" customWidth="1"/>
    <col min="1066" max="1067" width="4.375" style="1" customWidth="1"/>
    <col min="1068" max="1069" width="4" style="1" customWidth="1"/>
    <col min="1070" max="1280" width="9" style="1"/>
    <col min="1281" max="1281" width="3.75" style="1" customWidth="1"/>
    <col min="1282" max="1282" width="11.625" style="1" customWidth="1"/>
    <col min="1283" max="1283" width="5" style="1" customWidth="1"/>
    <col min="1284" max="1284" width="6.375" style="1" customWidth="1"/>
    <col min="1285" max="1285" width="10.5" style="1" customWidth="1"/>
    <col min="1286" max="1286" width="12.625" style="1" customWidth="1"/>
    <col min="1287" max="1316" width="3.875" style="1" customWidth="1"/>
    <col min="1317" max="1317" width="4.75" style="1" bestFit="1" customWidth="1"/>
    <col min="1318" max="1318" width="3.75" style="1" customWidth="1"/>
    <col min="1319" max="1319" width="4.375" style="1" customWidth="1"/>
    <col min="1320" max="1320" width="4.625" style="1" customWidth="1"/>
    <col min="1321" max="1321" width="4.875" style="1" customWidth="1"/>
    <col min="1322" max="1323" width="4.375" style="1" customWidth="1"/>
    <col min="1324" max="1325" width="4" style="1" customWidth="1"/>
    <col min="1326" max="1536" width="9" style="1"/>
    <col min="1537" max="1537" width="3.75" style="1" customWidth="1"/>
    <col min="1538" max="1538" width="11.625" style="1" customWidth="1"/>
    <col min="1539" max="1539" width="5" style="1" customWidth="1"/>
    <col min="1540" max="1540" width="6.375" style="1" customWidth="1"/>
    <col min="1541" max="1541" width="10.5" style="1" customWidth="1"/>
    <col min="1542" max="1542" width="12.625" style="1" customWidth="1"/>
    <col min="1543" max="1572" width="3.875" style="1" customWidth="1"/>
    <col min="1573" max="1573" width="4.75" style="1" bestFit="1" customWidth="1"/>
    <col min="1574" max="1574" width="3.75" style="1" customWidth="1"/>
    <col min="1575" max="1575" width="4.375" style="1" customWidth="1"/>
    <col min="1576" max="1576" width="4.625" style="1" customWidth="1"/>
    <col min="1577" max="1577" width="4.875" style="1" customWidth="1"/>
    <col min="1578" max="1579" width="4.375" style="1" customWidth="1"/>
    <col min="1580" max="1581" width="4" style="1" customWidth="1"/>
    <col min="1582" max="1792" width="9" style="1"/>
    <col min="1793" max="1793" width="3.75" style="1" customWidth="1"/>
    <col min="1794" max="1794" width="11.625" style="1" customWidth="1"/>
    <col min="1795" max="1795" width="5" style="1" customWidth="1"/>
    <col min="1796" max="1796" width="6.375" style="1" customWidth="1"/>
    <col min="1797" max="1797" width="10.5" style="1" customWidth="1"/>
    <col min="1798" max="1798" width="12.625" style="1" customWidth="1"/>
    <col min="1799" max="1828" width="3.875" style="1" customWidth="1"/>
    <col min="1829" max="1829" width="4.75" style="1" bestFit="1" customWidth="1"/>
    <col min="1830" max="1830" width="3.75" style="1" customWidth="1"/>
    <col min="1831" max="1831" width="4.375" style="1" customWidth="1"/>
    <col min="1832" max="1832" width="4.625" style="1" customWidth="1"/>
    <col min="1833" max="1833" width="4.875" style="1" customWidth="1"/>
    <col min="1834" max="1835" width="4.375" style="1" customWidth="1"/>
    <col min="1836" max="1837" width="4" style="1" customWidth="1"/>
    <col min="1838" max="2048" width="9" style="1"/>
    <col min="2049" max="2049" width="3.75" style="1" customWidth="1"/>
    <col min="2050" max="2050" width="11.625" style="1" customWidth="1"/>
    <col min="2051" max="2051" width="5" style="1" customWidth="1"/>
    <col min="2052" max="2052" width="6.375" style="1" customWidth="1"/>
    <col min="2053" max="2053" width="10.5" style="1" customWidth="1"/>
    <col min="2054" max="2054" width="12.625" style="1" customWidth="1"/>
    <col min="2055" max="2084" width="3.875" style="1" customWidth="1"/>
    <col min="2085" max="2085" width="4.75" style="1" bestFit="1" customWidth="1"/>
    <col min="2086" max="2086" width="3.75" style="1" customWidth="1"/>
    <col min="2087" max="2087" width="4.375" style="1" customWidth="1"/>
    <col min="2088" max="2088" width="4.625" style="1" customWidth="1"/>
    <col min="2089" max="2089" width="4.875" style="1" customWidth="1"/>
    <col min="2090" max="2091" width="4.375" style="1" customWidth="1"/>
    <col min="2092" max="2093" width="4" style="1" customWidth="1"/>
    <col min="2094" max="2304" width="9" style="1"/>
    <col min="2305" max="2305" width="3.75" style="1" customWidth="1"/>
    <col min="2306" max="2306" width="11.625" style="1" customWidth="1"/>
    <col min="2307" max="2307" width="5" style="1" customWidth="1"/>
    <col min="2308" max="2308" width="6.375" style="1" customWidth="1"/>
    <col min="2309" max="2309" width="10.5" style="1" customWidth="1"/>
    <col min="2310" max="2310" width="12.625" style="1" customWidth="1"/>
    <col min="2311" max="2340" width="3.875" style="1" customWidth="1"/>
    <col min="2341" max="2341" width="4.75" style="1" bestFit="1" customWidth="1"/>
    <col min="2342" max="2342" width="3.75" style="1" customWidth="1"/>
    <col min="2343" max="2343" width="4.375" style="1" customWidth="1"/>
    <col min="2344" max="2344" width="4.625" style="1" customWidth="1"/>
    <col min="2345" max="2345" width="4.875" style="1" customWidth="1"/>
    <col min="2346" max="2347" width="4.375" style="1" customWidth="1"/>
    <col min="2348" max="2349" width="4" style="1" customWidth="1"/>
    <col min="2350" max="2560" width="9" style="1"/>
    <col min="2561" max="2561" width="3.75" style="1" customWidth="1"/>
    <col min="2562" max="2562" width="11.625" style="1" customWidth="1"/>
    <col min="2563" max="2563" width="5" style="1" customWidth="1"/>
    <col min="2564" max="2564" width="6.375" style="1" customWidth="1"/>
    <col min="2565" max="2565" width="10.5" style="1" customWidth="1"/>
    <col min="2566" max="2566" width="12.625" style="1" customWidth="1"/>
    <col min="2567" max="2596" width="3.875" style="1" customWidth="1"/>
    <col min="2597" max="2597" width="4.75" style="1" bestFit="1" customWidth="1"/>
    <col min="2598" max="2598" width="3.75" style="1" customWidth="1"/>
    <col min="2599" max="2599" width="4.375" style="1" customWidth="1"/>
    <col min="2600" max="2600" width="4.625" style="1" customWidth="1"/>
    <col min="2601" max="2601" width="4.875" style="1" customWidth="1"/>
    <col min="2602" max="2603" width="4.375" style="1" customWidth="1"/>
    <col min="2604" max="2605" width="4" style="1" customWidth="1"/>
    <col min="2606" max="2816" width="9" style="1"/>
    <col min="2817" max="2817" width="3.75" style="1" customWidth="1"/>
    <col min="2818" max="2818" width="11.625" style="1" customWidth="1"/>
    <col min="2819" max="2819" width="5" style="1" customWidth="1"/>
    <col min="2820" max="2820" width="6.375" style="1" customWidth="1"/>
    <col min="2821" max="2821" width="10.5" style="1" customWidth="1"/>
    <col min="2822" max="2822" width="12.625" style="1" customWidth="1"/>
    <col min="2823" max="2852" width="3.875" style="1" customWidth="1"/>
    <col min="2853" max="2853" width="4.75" style="1" bestFit="1" customWidth="1"/>
    <col min="2854" max="2854" width="3.75" style="1" customWidth="1"/>
    <col min="2855" max="2855" width="4.375" style="1" customWidth="1"/>
    <col min="2856" max="2856" width="4.625" style="1" customWidth="1"/>
    <col min="2857" max="2857" width="4.875" style="1" customWidth="1"/>
    <col min="2858" max="2859" width="4.375" style="1" customWidth="1"/>
    <col min="2860" max="2861" width="4" style="1" customWidth="1"/>
    <col min="2862" max="3072" width="9" style="1"/>
    <col min="3073" max="3073" width="3.75" style="1" customWidth="1"/>
    <col min="3074" max="3074" width="11.625" style="1" customWidth="1"/>
    <col min="3075" max="3075" width="5" style="1" customWidth="1"/>
    <col min="3076" max="3076" width="6.375" style="1" customWidth="1"/>
    <col min="3077" max="3077" width="10.5" style="1" customWidth="1"/>
    <col min="3078" max="3078" width="12.625" style="1" customWidth="1"/>
    <col min="3079" max="3108" width="3.875" style="1" customWidth="1"/>
    <col min="3109" max="3109" width="4.75" style="1" bestFit="1" customWidth="1"/>
    <col min="3110" max="3110" width="3.75" style="1" customWidth="1"/>
    <col min="3111" max="3111" width="4.375" style="1" customWidth="1"/>
    <col min="3112" max="3112" width="4.625" style="1" customWidth="1"/>
    <col min="3113" max="3113" width="4.875" style="1" customWidth="1"/>
    <col min="3114" max="3115" width="4.375" style="1" customWidth="1"/>
    <col min="3116" max="3117" width="4" style="1" customWidth="1"/>
    <col min="3118" max="3328" width="9" style="1"/>
    <col min="3329" max="3329" width="3.75" style="1" customWidth="1"/>
    <col min="3330" max="3330" width="11.625" style="1" customWidth="1"/>
    <col min="3331" max="3331" width="5" style="1" customWidth="1"/>
    <col min="3332" max="3332" width="6.375" style="1" customWidth="1"/>
    <col min="3333" max="3333" width="10.5" style="1" customWidth="1"/>
    <col min="3334" max="3334" width="12.625" style="1" customWidth="1"/>
    <col min="3335" max="3364" width="3.875" style="1" customWidth="1"/>
    <col min="3365" max="3365" width="4.75" style="1" bestFit="1" customWidth="1"/>
    <col min="3366" max="3366" width="3.75" style="1" customWidth="1"/>
    <col min="3367" max="3367" width="4.375" style="1" customWidth="1"/>
    <col min="3368" max="3368" width="4.625" style="1" customWidth="1"/>
    <col min="3369" max="3369" width="4.875" style="1" customWidth="1"/>
    <col min="3370" max="3371" width="4.375" style="1" customWidth="1"/>
    <col min="3372" max="3373" width="4" style="1" customWidth="1"/>
    <col min="3374" max="3584" width="9" style="1"/>
    <col min="3585" max="3585" width="3.75" style="1" customWidth="1"/>
    <col min="3586" max="3586" width="11.625" style="1" customWidth="1"/>
    <col min="3587" max="3587" width="5" style="1" customWidth="1"/>
    <col min="3588" max="3588" width="6.375" style="1" customWidth="1"/>
    <col min="3589" max="3589" width="10.5" style="1" customWidth="1"/>
    <col min="3590" max="3590" width="12.625" style="1" customWidth="1"/>
    <col min="3591" max="3620" width="3.875" style="1" customWidth="1"/>
    <col min="3621" max="3621" width="4.75" style="1" bestFit="1" customWidth="1"/>
    <col min="3622" max="3622" width="3.75" style="1" customWidth="1"/>
    <col min="3623" max="3623" width="4.375" style="1" customWidth="1"/>
    <col min="3624" max="3624" width="4.625" style="1" customWidth="1"/>
    <col min="3625" max="3625" width="4.875" style="1" customWidth="1"/>
    <col min="3626" max="3627" width="4.375" style="1" customWidth="1"/>
    <col min="3628" max="3629" width="4" style="1" customWidth="1"/>
    <col min="3630" max="3840" width="9" style="1"/>
    <col min="3841" max="3841" width="3.75" style="1" customWidth="1"/>
    <col min="3842" max="3842" width="11.625" style="1" customWidth="1"/>
    <col min="3843" max="3843" width="5" style="1" customWidth="1"/>
    <col min="3844" max="3844" width="6.375" style="1" customWidth="1"/>
    <col min="3845" max="3845" width="10.5" style="1" customWidth="1"/>
    <col min="3846" max="3846" width="12.625" style="1" customWidth="1"/>
    <col min="3847" max="3876" width="3.875" style="1" customWidth="1"/>
    <col min="3877" max="3877" width="4.75" style="1" bestFit="1" customWidth="1"/>
    <col min="3878" max="3878" width="3.75" style="1" customWidth="1"/>
    <col min="3879" max="3879" width="4.375" style="1" customWidth="1"/>
    <col min="3880" max="3880" width="4.625" style="1" customWidth="1"/>
    <col min="3881" max="3881" width="4.875" style="1" customWidth="1"/>
    <col min="3882" max="3883" width="4.375" style="1" customWidth="1"/>
    <col min="3884" max="3885" width="4" style="1" customWidth="1"/>
    <col min="3886" max="4096" width="9" style="1"/>
    <col min="4097" max="4097" width="3.75" style="1" customWidth="1"/>
    <col min="4098" max="4098" width="11.625" style="1" customWidth="1"/>
    <col min="4099" max="4099" width="5" style="1" customWidth="1"/>
    <col min="4100" max="4100" width="6.375" style="1" customWidth="1"/>
    <col min="4101" max="4101" width="10.5" style="1" customWidth="1"/>
    <col min="4102" max="4102" width="12.625" style="1" customWidth="1"/>
    <col min="4103" max="4132" width="3.875" style="1" customWidth="1"/>
    <col min="4133" max="4133" width="4.75" style="1" bestFit="1" customWidth="1"/>
    <col min="4134" max="4134" width="3.75" style="1" customWidth="1"/>
    <col min="4135" max="4135" width="4.375" style="1" customWidth="1"/>
    <col min="4136" max="4136" width="4.625" style="1" customWidth="1"/>
    <col min="4137" max="4137" width="4.875" style="1" customWidth="1"/>
    <col min="4138" max="4139" width="4.375" style="1" customWidth="1"/>
    <col min="4140" max="4141" width="4" style="1" customWidth="1"/>
    <col min="4142" max="4352" width="9" style="1"/>
    <col min="4353" max="4353" width="3.75" style="1" customWidth="1"/>
    <col min="4354" max="4354" width="11.625" style="1" customWidth="1"/>
    <col min="4355" max="4355" width="5" style="1" customWidth="1"/>
    <col min="4356" max="4356" width="6.375" style="1" customWidth="1"/>
    <col min="4357" max="4357" width="10.5" style="1" customWidth="1"/>
    <col min="4358" max="4358" width="12.625" style="1" customWidth="1"/>
    <col min="4359" max="4388" width="3.875" style="1" customWidth="1"/>
    <col min="4389" max="4389" width="4.75" style="1" bestFit="1" customWidth="1"/>
    <col min="4390" max="4390" width="3.75" style="1" customWidth="1"/>
    <col min="4391" max="4391" width="4.375" style="1" customWidth="1"/>
    <col min="4392" max="4392" width="4.625" style="1" customWidth="1"/>
    <col min="4393" max="4393" width="4.875" style="1" customWidth="1"/>
    <col min="4394" max="4395" width="4.375" style="1" customWidth="1"/>
    <col min="4396" max="4397" width="4" style="1" customWidth="1"/>
    <col min="4398" max="4608" width="9" style="1"/>
    <col min="4609" max="4609" width="3.75" style="1" customWidth="1"/>
    <col min="4610" max="4610" width="11.625" style="1" customWidth="1"/>
    <col min="4611" max="4611" width="5" style="1" customWidth="1"/>
    <col min="4612" max="4612" width="6.375" style="1" customWidth="1"/>
    <col min="4613" max="4613" width="10.5" style="1" customWidth="1"/>
    <col min="4614" max="4614" width="12.625" style="1" customWidth="1"/>
    <col min="4615" max="4644" width="3.875" style="1" customWidth="1"/>
    <col min="4645" max="4645" width="4.75" style="1" bestFit="1" customWidth="1"/>
    <col min="4646" max="4646" width="3.75" style="1" customWidth="1"/>
    <col min="4647" max="4647" width="4.375" style="1" customWidth="1"/>
    <col min="4648" max="4648" width="4.625" style="1" customWidth="1"/>
    <col min="4649" max="4649" width="4.875" style="1" customWidth="1"/>
    <col min="4650" max="4651" width="4.375" style="1" customWidth="1"/>
    <col min="4652" max="4653" width="4" style="1" customWidth="1"/>
    <col min="4654" max="4864" width="9" style="1"/>
    <col min="4865" max="4865" width="3.75" style="1" customWidth="1"/>
    <col min="4866" max="4866" width="11.625" style="1" customWidth="1"/>
    <col min="4867" max="4867" width="5" style="1" customWidth="1"/>
    <col min="4868" max="4868" width="6.375" style="1" customWidth="1"/>
    <col min="4869" max="4869" width="10.5" style="1" customWidth="1"/>
    <col min="4870" max="4870" width="12.625" style="1" customWidth="1"/>
    <col min="4871" max="4900" width="3.875" style="1" customWidth="1"/>
    <col min="4901" max="4901" width="4.75" style="1" bestFit="1" customWidth="1"/>
    <col min="4902" max="4902" width="3.75" style="1" customWidth="1"/>
    <col min="4903" max="4903" width="4.375" style="1" customWidth="1"/>
    <col min="4904" max="4904" width="4.625" style="1" customWidth="1"/>
    <col min="4905" max="4905" width="4.875" style="1" customWidth="1"/>
    <col min="4906" max="4907" width="4.375" style="1" customWidth="1"/>
    <col min="4908" max="4909" width="4" style="1" customWidth="1"/>
    <col min="4910" max="5120" width="9" style="1"/>
    <col min="5121" max="5121" width="3.75" style="1" customWidth="1"/>
    <col min="5122" max="5122" width="11.625" style="1" customWidth="1"/>
    <col min="5123" max="5123" width="5" style="1" customWidth="1"/>
    <col min="5124" max="5124" width="6.375" style="1" customWidth="1"/>
    <col min="5125" max="5125" width="10.5" style="1" customWidth="1"/>
    <col min="5126" max="5126" width="12.625" style="1" customWidth="1"/>
    <col min="5127" max="5156" width="3.875" style="1" customWidth="1"/>
    <col min="5157" max="5157" width="4.75" style="1" bestFit="1" customWidth="1"/>
    <col min="5158" max="5158" width="3.75" style="1" customWidth="1"/>
    <col min="5159" max="5159" width="4.375" style="1" customWidth="1"/>
    <col min="5160" max="5160" width="4.625" style="1" customWidth="1"/>
    <col min="5161" max="5161" width="4.875" style="1" customWidth="1"/>
    <col min="5162" max="5163" width="4.375" style="1" customWidth="1"/>
    <col min="5164" max="5165" width="4" style="1" customWidth="1"/>
    <col min="5166" max="5376" width="9" style="1"/>
    <col min="5377" max="5377" width="3.75" style="1" customWidth="1"/>
    <col min="5378" max="5378" width="11.625" style="1" customWidth="1"/>
    <col min="5379" max="5379" width="5" style="1" customWidth="1"/>
    <col min="5380" max="5380" width="6.375" style="1" customWidth="1"/>
    <col min="5381" max="5381" width="10.5" style="1" customWidth="1"/>
    <col min="5382" max="5382" width="12.625" style="1" customWidth="1"/>
    <col min="5383" max="5412" width="3.875" style="1" customWidth="1"/>
    <col min="5413" max="5413" width="4.75" style="1" bestFit="1" customWidth="1"/>
    <col min="5414" max="5414" width="3.75" style="1" customWidth="1"/>
    <col min="5415" max="5415" width="4.375" style="1" customWidth="1"/>
    <col min="5416" max="5416" width="4.625" style="1" customWidth="1"/>
    <col min="5417" max="5417" width="4.875" style="1" customWidth="1"/>
    <col min="5418" max="5419" width="4.375" style="1" customWidth="1"/>
    <col min="5420" max="5421" width="4" style="1" customWidth="1"/>
    <col min="5422" max="5632" width="9" style="1"/>
    <col min="5633" max="5633" width="3.75" style="1" customWidth="1"/>
    <col min="5634" max="5634" width="11.625" style="1" customWidth="1"/>
    <col min="5635" max="5635" width="5" style="1" customWidth="1"/>
    <col min="5636" max="5636" width="6.375" style="1" customWidth="1"/>
    <col min="5637" max="5637" width="10.5" style="1" customWidth="1"/>
    <col min="5638" max="5638" width="12.625" style="1" customWidth="1"/>
    <col min="5639" max="5668" width="3.875" style="1" customWidth="1"/>
    <col min="5669" max="5669" width="4.75" style="1" bestFit="1" customWidth="1"/>
    <col min="5670" max="5670" width="3.75" style="1" customWidth="1"/>
    <col min="5671" max="5671" width="4.375" style="1" customWidth="1"/>
    <col min="5672" max="5672" width="4.625" style="1" customWidth="1"/>
    <col min="5673" max="5673" width="4.875" style="1" customWidth="1"/>
    <col min="5674" max="5675" width="4.375" style="1" customWidth="1"/>
    <col min="5676" max="5677" width="4" style="1" customWidth="1"/>
    <col min="5678" max="5888" width="9" style="1"/>
    <col min="5889" max="5889" width="3.75" style="1" customWidth="1"/>
    <col min="5890" max="5890" width="11.625" style="1" customWidth="1"/>
    <col min="5891" max="5891" width="5" style="1" customWidth="1"/>
    <col min="5892" max="5892" width="6.375" style="1" customWidth="1"/>
    <col min="5893" max="5893" width="10.5" style="1" customWidth="1"/>
    <col min="5894" max="5894" width="12.625" style="1" customWidth="1"/>
    <col min="5895" max="5924" width="3.875" style="1" customWidth="1"/>
    <col min="5925" max="5925" width="4.75" style="1" bestFit="1" customWidth="1"/>
    <col min="5926" max="5926" width="3.75" style="1" customWidth="1"/>
    <col min="5927" max="5927" width="4.375" style="1" customWidth="1"/>
    <col min="5928" max="5928" width="4.625" style="1" customWidth="1"/>
    <col min="5929" max="5929" width="4.875" style="1" customWidth="1"/>
    <col min="5930" max="5931" width="4.375" style="1" customWidth="1"/>
    <col min="5932" max="5933" width="4" style="1" customWidth="1"/>
    <col min="5934" max="6144" width="9" style="1"/>
    <col min="6145" max="6145" width="3.75" style="1" customWidth="1"/>
    <col min="6146" max="6146" width="11.625" style="1" customWidth="1"/>
    <col min="6147" max="6147" width="5" style="1" customWidth="1"/>
    <col min="6148" max="6148" width="6.375" style="1" customWidth="1"/>
    <col min="6149" max="6149" width="10.5" style="1" customWidth="1"/>
    <col min="6150" max="6150" width="12.625" style="1" customWidth="1"/>
    <col min="6151" max="6180" width="3.875" style="1" customWidth="1"/>
    <col min="6181" max="6181" width="4.75" style="1" bestFit="1" customWidth="1"/>
    <col min="6182" max="6182" width="3.75" style="1" customWidth="1"/>
    <col min="6183" max="6183" width="4.375" style="1" customWidth="1"/>
    <col min="6184" max="6184" width="4.625" style="1" customWidth="1"/>
    <col min="6185" max="6185" width="4.875" style="1" customWidth="1"/>
    <col min="6186" max="6187" width="4.375" style="1" customWidth="1"/>
    <col min="6188" max="6189" width="4" style="1" customWidth="1"/>
    <col min="6190" max="6400" width="9" style="1"/>
    <col min="6401" max="6401" width="3.75" style="1" customWidth="1"/>
    <col min="6402" max="6402" width="11.625" style="1" customWidth="1"/>
    <col min="6403" max="6403" width="5" style="1" customWidth="1"/>
    <col min="6404" max="6404" width="6.375" style="1" customWidth="1"/>
    <col min="6405" max="6405" width="10.5" style="1" customWidth="1"/>
    <col min="6406" max="6406" width="12.625" style="1" customWidth="1"/>
    <col min="6407" max="6436" width="3.875" style="1" customWidth="1"/>
    <col min="6437" max="6437" width="4.75" style="1" bestFit="1" customWidth="1"/>
    <col min="6438" max="6438" width="3.75" style="1" customWidth="1"/>
    <col min="6439" max="6439" width="4.375" style="1" customWidth="1"/>
    <col min="6440" max="6440" width="4.625" style="1" customWidth="1"/>
    <col min="6441" max="6441" width="4.875" style="1" customWidth="1"/>
    <col min="6442" max="6443" width="4.375" style="1" customWidth="1"/>
    <col min="6444" max="6445" width="4" style="1" customWidth="1"/>
    <col min="6446" max="6656" width="9" style="1"/>
    <col min="6657" max="6657" width="3.75" style="1" customWidth="1"/>
    <col min="6658" max="6658" width="11.625" style="1" customWidth="1"/>
    <col min="6659" max="6659" width="5" style="1" customWidth="1"/>
    <col min="6660" max="6660" width="6.375" style="1" customWidth="1"/>
    <col min="6661" max="6661" width="10.5" style="1" customWidth="1"/>
    <col min="6662" max="6662" width="12.625" style="1" customWidth="1"/>
    <col min="6663" max="6692" width="3.875" style="1" customWidth="1"/>
    <col min="6693" max="6693" width="4.75" style="1" bestFit="1" customWidth="1"/>
    <col min="6694" max="6694" width="3.75" style="1" customWidth="1"/>
    <col min="6695" max="6695" width="4.375" style="1" customWidth="1"/>
    <col min="6696" max="6696" width="4.625" style="1" customWidth="1"/>
    <col min="6697" max="6697" width="4.875" style="1" customWidth="1"/>
    <col min="6698" max="6699" width="4.375" style="1" customWidth="1"/>
    <col min="6700" max="6701" width="4" style="1" customWidth="1"/>
    <col min="6702" max="6912" width="9" style="1"/>
    <col min="6913" max="6913" width="3.75" style="1" customWidth="1"/>
    <col min="6914" max="6914" width="11.625" style="1" customWidth="1"/>
    <col min="6915" max="6915" width="5" style="1" customWidth="1"/>
    <col min="6916" max="6916" width="6.375" style="1" customWidth="1"/>
    <col min="6917" max="6917" width="10.5" style="1" customWidth="1"/>
    <col min="6918" max="6918" width="12.625" style="1" customWidth="1"/>
    <col min="6919" max="6948" width="3.875" style="1" customWidth="1"/>
    <col min="6949" max="6949" width="4.75" style="1" bestFit="1" customWidth="1"/>
    <col min="6950" max="6950" width="3.75" style="1" customWidth="1"/>
    <col min="6951" max="6951" width="4.375" style="1" customWidth="1"/>
    <col min="6952" max="6952" width="4.625" style="1" customWidth="1"/>
    <col min="6953" max="6953" width="4.875" style="1" customWidth="1"/>
    <col min="6954" max="6955" width="4.375" style="1" customWidth="1"/>
    <col min="6956" max="6957" width="4" style="1" customWidth="1"/>
    <col min="6958" max="7168" width="9" style="1"/>
    <col min="7169" max="7169" width="3.75" style="1" customWidth="1"/>
    <col min="7170" max="7170" width="11.625" style="1" customWidth="1"/>
    <col min="7171" max="7171" width="5" style="1" customWidth="1"/>
    <col min="7172" max="7172" width="6.375" style="1" customWidth="1"/>
    <col min="7173" max="7173" width="10.5" style="1" customWidth="1"/>
    <col min="7174" max="7174" width="12.625" style="1" customWidth="1"/>
    <col min="7175" max="7204" width="3.875" style="1" customWidth="1"/>
    <col min="7205" max="7205" width="4.75" style="1" bestFit="1" customWidth="1"/>
    <col min="7206" max="7206" width="3.75" style="1" customWidth="1"/>
    <col min="7207" max="7207" width="4.375" style="1" customWidth="1"/>
    <col min="7208" max="7208" width="4.625" style="1" customWidth="1"/>
    <col min="7209" max="7209" width="4.875" style="1" customWidth="1"/>
    <col min="7210" max="7211" width="4.375" style="1" customWidth="1"/>
    <col min="7212" max="7213" width="4" style="1" customWidth="1"/>
    <col min="7214" max="7424" width="9" style="1"/>
    <col min="7425" max="7425" width="3.75" style="1" customWidth="1"/>
    <col min="7426" max="7426" width="11.625" style="1" customWidth="1"/>
    <col min="7427" max="7427" width="5" style="1" customWidth="1"/>
    <col min="7428" max="7428" width="6.375" style="1" customWidth="1"/>
    <col min="7429" max="7429" width="10.5" style="1" customWidth="1"/>
    <col min="7430" max="7430" width="12.625" style="1" customWidth="1"/>
    <col min="7431" max="7460" width="3.875" style="1" customWidth="1"/>
    <col min="7461" max="7461" width="4.75" style="1" bestFit="1" customWidth="1"/>
    <col min="7462" max="7462" width="3.75" style="1" customWidth="1"/>
    <col min="7463" max="7463" width="4.375" style="1" customWidth="1"/>
    <col min="7464" max="7464" width="4.625" style="1" customWidth="1"/>
    <col min="7465" max="7465" width="4.875" style="1" customWidth="1"/>
    <col min="7466" max="7467" width="4.375" style="1" customWidth="1"/>
    <col min="7468" max="7469" width="4" style="1" customWidth="1"/>
    <col min="7470" max="7680" width="9" style="1"/>
    <col min="7681" max="7681" width="3.75" style="1" customWidth="1"/>
    <col min="7682" max="7682" width="11.625" style="1" customWidth="1"/>
    <col min="7683" max="7683" width="5" style="1" customWidth="1"/>
    <col min="7684" max="7684" width="6.375" style="1" customWidth="1"/>
    <col min="7685" max="7685" width="10.5" style="1" customWidth="1"/>
    <col min="7686" max="7686" width="12.625" style="1" customWidth="1"/>
    <col min="7687" max="7716" width="3.875" style="1" customWidth="1"/>
    <col min="7717" max="7717" width="4.75" style="1" bestFit="1" customWidth="1"/>
    <col min="7718" max="7718" width="3.75" style="1" customWidth="1"/>
    <col min="7719" max="7719" width="4.375" style="1" customWidth="1"/>
    <col min="7720" max="7720" width="4.625" style="1" customWidth="1"/>
    <col min="7721" max="7721" width="4.875" style="1" customWidth="1"/>
    <col min="7722" max="7723" width="4.375" style="1" customWidth="1"/>
    <col min="7724" max="7725" width="4" style="1" customWidth="1"/>
    <col min="7726" max="7936" width="9" style="1"/>
    <col min="7937" max="7937" width="3.75" style="1" customWidth="1"/>
    <col min="7938" max="7938" width="11.625" style="1" customWidth="1"/>
    <col min="7939" max="7939" width="5" style="1" customWidth="1"/>
    <col min="7940" max="7940" width="6.375" style="1" customWidth="1"/>
    <col min="7941" max="7941" width="10.5" style="1" customWidth="1"/>
    <col min="7942" max="7942" width="12.625" style="1" customWidth="1"/>
    <col min="7943" max="7972" width="3.875" style="1" customWidth="1"/>
    <col min="7973" max="7973" width="4.75" style="1" bestFit="1" customWidth="1"/>
    <col min="7974" max="7974" width="3.75" style="1" customWidth="1"/>
    <col min="7975" max="7975" width="4.375" style="1" customWidth="1"/>
    <col min="7976" max="7976" width="4.625" style="1" customWidth="1"/>
    <col min="7977" max="7977" width="4.875" style="1" customWidth="1"/>
    <col min="7978" max="7979" width="4.375" style="1" customWidth="1"/>
    <col min="7980" max="7981" width="4" style="1" customWidth="1"/>
    <col min="7982" max="8192" width="9" style="1"/>
    <col min="8193" max="8193" width="3.75" style="1" customWidth="1"/>
    <col min="8194" max="8194" width="11.625" style="1" customWidth="1"/>
    <col min="8195" max="8195" width="5" style="1" customWidth="1"/>
    <col min="8196" max="8196" width="6.375" style="1" customWidth="1"/>
    <col min="8197" max="8197" width="10.5" style="1" customWidth="1"/>
    <col min="8198" max="8198" width="12.625" style="1" customWidth="1"/>
    <col min="8199" max="8228" width="3.875" style="1" customWidth="1"/>
    <col min="8229" max="8229" width="4.75" style="1" bestFit="1" customWidth="1"/>
    <col min="8230" max="8230" width="3.75" style="1" customWidth="1"/>
    <col min="8231" max="8231" width="4.375" style="1" customWidth="1"/>
    <col min="8232" max="8232" width="4.625" style="1" customWidth="1"/>
    <col min="8233" max="8233" width="4.875" style="1" customWidth="1"/>
    <col min="8234" max="8235" width="4.375" style="1" customWidth="1"/>
    <col min="8236" max="8237" width="4" style="1" customWidth="1"/>
    <col min="8238" max="8448" width="9" style="1"/>
    <col min="8449" max="8449" width="3.75" style="1" customWidth="1"/>
    <col min="8450" max="8450" width="11.625" style="1" customWidth="1"/>
    <col min="8451" max="8451" width="5" style="1" customWidth="1"/>
    <col min="8452" max="8452" width="6.375" style="1" customWidth="1"/>
    <col min="8453" max="8453" width="10.5" style="1" customWidth="1"/>
    <col min="8454" max="8454" width="12.625" style="1" customWidth="1"/>
    <col min="8455" max="8484" width="3.875" style="1" customWidth="1"/>
    <col min="8485" max="8485" width="4.75" style="1" bestFit="1" customWidth="1"/>
    <col min="8486" max="8486" width="3.75" style="1" customWidth="1"/>
    <col min="8487" max="8487" width="4.375" style="1" customWidth="1"/>
    <col min="8488" max="8488" width="4.625" style="1" customWidth="1"/>
    <col min="8489" max="8489" width="4.875" style="1" customWidth="1"/>
    <col min="8490" max="8491" width="4.375" style="1" customWidth="1"/>
    <col min="8492" max="8493" width="4" style="1" customWidth="1"/>
    <col min="8494" max="8704" width="9" style="1"/>
    <col min="8705" max="8705" width="3.75" style="1" customWidth="1"/>
    <col min="8706" max="8706" width="11.625" style="1" customWidth="1"/>
    <col min="8707" max="8707" width="5" style="1" customWidth="1"/>
    <col min="8708" max="8708" width="6.375" style="1" customWidth="1"/>
    <col min="8709" max="8709" width="10.5" style="1" customWidth="1"/>
    <col min="8710" max="8710" width="12.625" style="1" customWidth="1"/>
    <col min="8711" max="8740" width="3.875" style="1" customWidth="1"/>
    <col min="8741" max="8741" width="4.75" style="1" bestFit="1" customWidth="1"/>
    <col min="8742" max="8742" width="3.75" style="1" customWidth="1"/>
    <col min="8743" max="8743" width="4.375" style="1" customWidth="1"/>
    <col min="8744" max="8744" width="4.625" style="1" customWidth="1"/>
    <col min="8745" max="8745" width="4.875" style="1" customWidth="1"/>
    <col min="8746" max="8747" width="4.375" style="1" customWidth="1"/>
    <col min="8748" max="8749" width="4" style="1" customWidth="1"/>
    <col min="8750" max="8960" width="9" style="1"/>
    <col min="8961" max="8961" width="3.75" style="1" customWidth="1"/>
    <col min="8962" max="8962" width="11.625" style="1" customWidth="1"/>
    <col min="8963" max="8963" width="5" style="1" customWidth="1"/>
    <col min="8964" max="8964" width="6.375" style="1" customWidth="1"/>
    <col min="8965" max="8965" width="10.5" style="1" customWidth="1"/>
    <col min="8966" max="8966" width="12.625" style="1" customWidth="1"/>
    <col min="8967" max="8996" width="3.875" style="1" customWidth="1"/>
    <col min="8997" max="8997" width="4.75" style="1" bestFit="1" customWidth="1"/>
    <col min="8998" max="8998" width="3.75" style="1" customWidth="1"/>
    <col min="8999" max="8999" width="4.375" style="1" customWidth="1"/>
    <col min="9000" max="9000" width="4.625" style="1" customWidth="1"/>
    <col min="9001" max="9001" width="4.875" style="1" customWidth="1"/>
    <col min="9002" max="9003" width="4.375" style="1" customWidth="1"/>
    <col min="9004" max="9005" width="4" style="1" customWidth="1"/>
    <col min="9006" max="9216" width="9" style="1"/>
    <col min="9217" max="9217" width="3.75" style="1" customWidth="1"/>
    <col min="9218" max="9218" width="11.625" style="1" customWidth="1"/>
    <col min="9219" max="9219" width="5" style="1" customWidth="1"/>
    <col min="9220" max="9220" width="6.375" style="1" customWidth="1"/>
    <col min="9221" max="9221" width="10.5" style="1" customWidth="1"/>
    <col min="9222" max="9222" width="12.625" style="1" customWidth="1"/>
    <col min="9223" max="9252" width="3.875" style="1" customWidth="1"/>
    <col min="9253" max="9253" width="4.75" style="1" bestFit="1" customWidth="1"/>
    <col min="9254" max="9254" width="3.75" style="1" customWidth="1"/>
    <col min="9255" max="9255" width="4.375" style="1" customWidth="1"/>
    <col min="9256" max="9256" width="4.625" style="1" customWidth="1"/>
    <col min="9257" max="9257" width="4.875" style="1" customWidth="1"/>
    <col min="9258" max="9259" width="4.375" style="1" customWidth="1"/>
    <col min="9260" max="9261" width="4" style="1" customWidth="1"/>
    <col min="9262" max="9472" width="9" style="1"/>
    <col min="9473" max="9473" width="3.75" style="1" customWidth="1"/>
    <col min="9474" max="9474" width="11.625" style="1" customWidth="1"/>
    <col min="9475" max="9475" width="5" style="1" customWidth="1"/>
    <col min="9476" max="9476" width="6.375" style="1" customWidth="1"/>
    <col min="9477" max="9477" width="10.5" style="1" customWidth="1"/>
    <col min="9478" max="9478" width="12.625" style="1" customWidth="1"/>
    <col min="9479" max="9508" width="3.875" style="1" customWidth="1"/>
    <col min="9509" max="9509" width="4.75" style="1" bestFit="1" customWidth="1"/>
    <col min="9510" max="9510" width="3.75" style="1" customWidth="1"/>
    <col min="9511" max="9511" width="4.375" style="1" customWidth="1"/>
    <col min="9512" max="9512" width="4.625" style="1" customWidth="1"/>
    <col min="9513" max="9513" width="4.875" style="1" customWidth="1"/>
    <col min="9514" max="9515" width="4.375" style="1" customWidth="1"/>
    <col min="9516" max="9517" width="4" style="1" customWidth="1"/>
    <col min="9518" max="9728" width="9" style="1"/>
    <col min="9729" max="9729" width="3.75" style="1" customWidth="1"/>
    <col min="9730" max="9730" width="11.625" style="1" customWidth="1"/>
    <col min="9731" max="9731" width="5" style="1" customWidth="1"/>
    <col min="9732" max="9732" width="6.375" style="1" customWidth="1"/>
    <col min="9733" max="9733" width="10.5" style="1" customWidth="1"/>
    <col min="9734" max="9734" width="12.625" style="1" customWidth="1"/>
    <col min="9735" max="9764" width="3.875" style="1" customWidth="1"/>
    <col min="9765" max="9765" width="4.75" style="1" bestFit="1" customWidth="1"/>
    <col min="9766" max="9766" width="3.75" style="1" customWidth="1"/>
    <col min="9767" max="9767" width="4.375" style="1" customWidth="1"/>
    <col min="9768" max="9768" width="4.625" style="1" customWidth="1"/>
    <col min="9769" max="9769" width="4.875" style="1" customWidth="1"/>
    <col min="9770" max="9771" width="4.375" style="1" customWidth="1"/>
    <col min="9772" max="9773" width="4" style="1" customWidth="1"/>
    <col min="9774" max="9984" width="9" style="1"/>
    <col min="9985" max="9985" width="3.75" style="1" customWidth="1"/>
    <col min="9986" max="9986" width="11.625" style="1" customWidth="1"/>
    <col min="9987" max="9987" width="5" style="1" customWidth="1"/>
    <col min="9988" max="9988" width="6.375" style="1" customWidth="1"/>
    <col min="9989" max="9989" width="10.5" style="1" customWidth="1"/>
    <col min="9990" max="9990" width="12.625" style="1" customWidth="1"/>
    <col min="9991" max="10020" width="3.875" style="1" customWidth="1"/>
    <col min="10021" max="10021" width="4.75" style="1" bestFit="1" customWidth="1"/>
    <col min="10022" max="10022" width="3.75" style="1" customWidth="1"/>
    <col min="10023" max="10023" width="4.375" style="1" customWidth="1"/>
    <col min="10024" max="10024" width="4.625" style="1" customWidth="1"/>
    <col min="10025" max="10025" width="4.875" style="1" customWidth="1"/>
    <col min="10026" max="10027" width="4.375" style="1" customWidth="1"/>
    <col min="10028" max="10029" width="4" style="1" customWidth="1"/>
    <col min="10030" max="10240" width="9" style="1"/>
    <col min="10241" max="10241" width="3.75" style="1" customWidth="1"/>
    <col min="10242" max="10242" width="11.625" style="1" customWidth="1"/>
    <col min="10243" max="10243" width="5" style="1" customWidth="1"/>
    <col min="10244" max="10244" width="6.375" style="1" customWidth="1"/>
    <col min="10245" max="10245" width="10.5" style="1" customWidth="1"/>
    <col min="10246" max="10246" width="12.625" style="1" customWidth="1"/>
    <col min="10247" max="10276" width="3.875" style="1" customWidth="1"/>
    <col min="10277" max="10277" width="4.75" style="1" bestFit="1" customWidth="1"/>
    <col min="10278" max="10278" width="3.75" style="1" customWidth="1"/>
    <col min="10279" max="10279" width="4.375" style="1" customWidth="1"/>
    <col min="10280" max="10280" width="4.625" style="1" customWidth="1"/>
    <col min="10281" max="10281" width="4.875" style="1" customWidth="1"/>
    <col min="10282" max="10283" width="4.375" style="1" customWidth="1"/>
    <col min="10284" max="10285" width="4" style="1" customWidth="1"/>
    <col min="10286" max="10496" width="9" style="1"/>
    <col min="10497" max="10497" width="3.75" style="1" customWidth="1"/>
    <col min="10498" max="10498" width="11.625" style="1" customWidth="1"/>
    <col min="10499" max="10499" width="5" style="1" customWidth="1"/>
    <col min="10500" max="10500" width="6.375" style="1" customWidth="1"/>
    <col min="10501" max="10501" width="10.5" style="1" customWidth="1"/>
    <col min="10502" max="10502" width="12.625" style="1" customWidth="1"/>
    <col min="10503" max="10532" width="3.875" style="1" customWidth="1"/>
    <col min="10533" max="10533" width="4.75" style="1" bestFit="1" customWidth="1"/>
    <col min="10534" max="10534" width="3.75" style="1" customWidth="1"/>
    <col min="10535" max="10535" width="4.375" style="1" customWidth="1"/>
    <col min="10536" max="10536" width="4.625" style="1" customWidth="1"/>
    <col min="10537" max="10537" width="4.875" style="1" customWidth="1"/>
    <col min="10538" max="10539" width="4.375" style="1" customWidth="1"/>
    <col min="10540" max="10541" width="4" style="1" customWidth="1"/>
    <col min="10542" max="10752" width="9" style="1"/>
    <col min="10753" max="10753" width="3.75" style="1" customWidth="1"/>
    <col min="10754" max="10754" width="11.625" style="1" customWidth="1"/>
    <col min="10755" max="10755" width="5" style="1" customWidth="1"/>
    <col min="10756" max="10756" width="6.375" style="1" customWidth="1"/>
    <col min="10757" max="10757" width="10.5" style="1" customWidth="1"/>
    <col min="10758" max="10758" width="12.625" style="1" customWidth="1"/>
    <col min="10759" max="10788" width="3.875" style="1" customWidth="1"/>
    <col min="10789" max="10789" width="4.75" style="1" bestFit="1" customWidth="1"/>
    <col min="10790" max="10790" width="3.75" style="1" customWidth="1"/>
    <col min="10791" max="10791" width="4.375" style="1" customWidth="1"/>
    <col min="10792" max="10792" width="4.625" style="1" customWidth="1"/>
    <col min="10793" max="10793" width="4.875" style="1" customWidth="1"/>
    <col min="10794" max="10795" width="4.375" style="1" customWidth="1"/>
    <col min="10796" max="10797" width="4" style="1" customWidth="1"/>
    <col min="10798" max="11008" width="9" style="1"/>
    <col min="11009" max="11009" width="3.75" style="1" customWidth="1"/>
    <col min="11010" max="11010" width="11.625" style="1" customWidth="1"/>
    <col min="11011" max="11011" width="5" style="1" customWidth="1"/>
    <col min="11012" max="11012" width="6.375" style="1" customWidth="1"/>
    <col min="11013" max="11013" width="10.5" style="1" customWidth="1"/>
    <col min="11014" max="11014" width="12.625" style="1" customWidth="1"/>
    <col min="11015" max="11044" width="3.875" style="1" customWidth="1"/>
    <col min="11045" max="11045" width="4.75" style="1" bestFit="1" customWidth="1"/>
    <col min="11046" max="11046" width="3.75" style="1" customWidth="1"/>
    <col min="11047" max="11047" width="4.375" style="1" customWidth="1"/>
    <col min="11048" max="11048" width="4.625" style="1" customWidth="1"/>
    <col min="11049" max="11049" width="4.875" style="1" customWidth="1"/>
    <col min="11050" max="11051" width="4.375" style="1" customWidth="1"/>
    <col min="11052" max="11053" width="4" style="1" customWidth="1"/>
    <col min="11054" max="11264" width="9" style="1"/>
    <col min="11265" max="11265" width="3.75" style="1" customWidth="1"/>
    <col min="11266" max="11266" width="11.625" style="1" customWidth="1"/>
    <col min="11267" max="11267" width="5" style="1" customWidth="1"/>
    <col min="11268" max="11268" width="6.375" style="1" customWidth="1"/>
    <col min="11269" max="11269" width="10.5" style="1" customWidth="1"/>
    <col min="11270" max="11270" width="12.625" style="1" customWidth="1"/>
    <col min="11271" max="11300" width="3.875" style="1" customWidth="1"/>
    <col min="11301" max="11301" width="4.75" style="1" bestFit="1" customWidth="1"/>
    <col min="11302" max="11302" width="3.75" style="1" customWidth="1"/>
    <col min="11303" max="11303" width="4.375" style="1" customWidth="1"/>
    <col min="11304" max="11304" width="4.625" style="1" customWidth="1"/>
    <col min="11305" max="11305" width="4.875" style="1" customWidth="1"/>
    <col min="11306" max="11307" width="4.375" style="1" customWidth="1"/>
    <col min="11308" max="11309" width="4" style="1" customWidth="1"/>
    <col min="11310" max="11520" width="9" style="1"/>
    <col min="11521" max="11521" width="3.75" style="1" customWidth="1"/>
    <col min="11522" max="11522" width="11.625" style="1" customWidth="1"/>
    <col min="11523" max="11523" width="5" style="1" customWidth="1"/>
    <col min="11524" max="11524" width="6.375" style="1" customWidth="1"/>
    <col min="11525" max="11525" width="10.5" style="1" customWidth="1"/>
    <col min="11526" max="11526" width="12.625" style="1" customWidth="1"/>
    <col min="11527" max="11556" width="3.875" style="1" customWidth="1"/>
    <col min="11557" max="11557" width="4.75" style="1" bestFit="1" customWidth="1"/>
    <col min="11558" max="11558" width="3.75" style="1" customWidth="1"/>
    <col min="11559" max="11559" width="4.375" style="1" customWidth="1"/>
    <col min="11560" max="11560" width="4.625" style="1" customWidth="1"/>
    <col min="11561" max="11561" width="4.875" style="1" customWidth="1"/>
    <col min="11562" max="11563" width="4.375" style="1" customWidth="1"/>
    <col min="11564" max="11565" width="4" style="1" customWidth="1"/>
    <col min="11566" max="11776" width="9" style="1"/>
    <col min="11777" max="11777" width="3.75" style="1" customWidth="1"/>
    <col min="11778" max="11778" width="11.625" style="1" customWidth="1"/>
    <col min="11779" max="11779" width="5" style="1" customWidth="1"/>
    <col min="11780" max="11780" width="6.375" style="1" customWidth="1"/>
    <col min="11781" max="11781" width="10.5" style="1" customWidth="1"/>
    <col min="11782" max="11782" width="12.625" style="1" customWidth="1"/>
    <col min="11783" max="11812" width="3.875" style="1" customWidth="1"/>
    <col min="11813" max="11813" width="4.75" style="1" bestFit="1" customWidth="1"/>
    <col min="11814" max="11814" width="3.75" style="1" customWidth="1"/>
    <col min="11815" max="11815" width="4.375" style="1" customWidth="1"/>
    <col min="11816" max="11816" width="4.625" style="1" customWidth="1"/>
    <col min="11817" max="11817" width="4.875" style="1" customWidth="1"/>
    <col min="11818" max="11819" width="4.375" style="1" customWidth="1"/>
    <col min="11820" max="11821" width="4" style="1" customWidth="1"/>
    <col min="11822" max="12032" width="9" style="1"/>
    <col min="12033" max="12033" width="3.75" style="1" customWidth="1"/>
    <col min="12034" max="12034" width="11.625" style="1" customWidth="1"/>
    <col min="12035" max="12035" width="5" style="1" customWidth="1"/>
    <col min="12036" max="12036" width="6.375" style="1" customWidth="1"/>
    <col min="12037" max="12037" width="10.5" style="1" customWidth="1"/>
    <col min="12038" max="12038" width="12.625" style="1" customWidth="1"/>
    <col min="12039" max="12068" width="3.875" style="1" customWidth="1"/>
    <col min="12069" max="12069" width="4.75" style="1" bestFit="1" customWidth="1"/>
    <col min="12070" max="12070" width="3.75" style="1" customWidth="1"/>
    <col min="12071" max="12071" width="4.375" style="1" customWidth="1"/>
    <col min="12072" max="12072" width="4.625" style="1" customWidth="1"/>
    <col min="12073" max="12073" width="4.875" style="1" customWidth="1"/>
    <col min="12074" max="12075" width="4.375" style="1" customWidth="1"/>
    <col min="12076" max="12077" width="4" style="1" customWidth="1"/>
    <col min="12078" max="12288" width="9" style="1"/>
    <col min="12289" max="12289" width="3.75" style="1" customWidth="1"/>
    <col min="12290" max="12290" width="11.625" style="1" customWidth="1"/>
    <col min="12291" max="12291" width="5" style="1" customWidth="1"/>
    <col min="12292" max="12292" width="6.375" style="1" customWidth="1"/>
    <col min="12293" max="12293" width="10.5" style="1" customWidth="1"/>
    <col min="12294" max="12294" width="12.625" style="1" customWidth="1"/>
    <col min="12295" max="12324" width="3.875" style="1" customWidth="1"/>
    <col min="12325" max="12325" width="4.75" style="1" bestFit="1" customWidth="1"/>
    <col min="12326" max="12326" width="3.75" style="1" customWidth="1"/>
    <col min="12327" max="12327" width="4.375" style="1" customWidth="1"/>
    <col min="12328" max="12328" width="4.625" style="1" customWidth="1"/>
    <col min="12329" max="12329" width="4.875" style="1" customWidth="1"/>
    <col min="12330" max="12331" width="4.375" style="1" customWidth="1"/>
    <col min="12332" max="12333" width="4" style="1" customWidth="1"/>
    <col min="12334" max="12544" width="9" style="1"/>
    <col min="12545" max="12545" width="3.75" style="1" customWidth="1"/>
    <col min="12546" max="12546" width="11.625" style="1" customWidth="1"/>
    <col min="12547" max="12547" width="5" style="1" customWidth="1"/>
    <col min="12548" max="12548" width="6.375" style="1" customWidth="1"/>
    <col min="12549" max="12549" width="10.5" style="1" customWidth="1"/>
    <col min="12550" max="12550" width="12.625" style="1" customWidth="1"/>
    <col min="12551" max="12580" width="3.875" style="1" customWidth="1"/>
    <col min="12581" max="12581" width="4.75" style="1" bestFit="1" customWidth="1"/>
    <col min="12582" max="12582" width="3.75" style="1" customWidth="1"/>
    <col min="12583" max="12583" width="4.375" style="1" customWidth="1"/>
    <col min="12584" max="12584" width="4.625" style="1" customWidth="1"/>
    <col min="12585" max="12585" width="4.875" style="1" customWidth="1"/>
    <col min="12586" max="12587" width="4.375" style="1" customWidth="1"/>
    <col min="12588" max="12589" width="4" style="1" customWidth="1"/>
    <col min="12590" max="12800" width="9" style="1"/>
    <col min="12801" max="12801" width="3.75" style="1" customWidth="1"/>
    <col min="12802" max="12802" width="11.625" style="1" customWidth="1"/>
    <col min="12803" max="12803" width="5" style="1" customWidth="1"/>
    <col min="12804" max="12804" width="6.375" style="1" customWidth="1"/>
    <col min="12805" max="12805" width="10.5" style="1" customWidth="1"/>
    <col min="12806" max="12806" width="12.625" style="1" customWidth="1"/>
    <col min="12807" max="12836" width="3.875" style="1" customWidth="1"/>
    <col min="12837" max="12837" width="4.75" style="1" bestFit="1" customWidth="1"/>
    <col min="12838" max="12838" width="3.75" style="1" customWidth="1"/>
    <col min="12839" max="12839" width="4.375" style="1" customWidth="1"/>
    <col min="12840" max="12840" width="4.625" style="1" customWidth="1"/>
    <col min="12841" max="12841" width="4.875" style="1" customWidth="1"/>
    <col min="12842" max="12843" width="4.375" style="1" customWidth="1"/>
    <col min="12844" max="12845" width="4" style="1" customWidth="1"/>
    <col min="12846" max="13056" width="9" style="1"/>
    <col min="13057" max="13057" width="3.75" style="1" customWidth="1"/>
    <col min="13058" max="13058" width="11.625" style="1" customWidth="1"/>
    <col min="13059" max="13059" width="5" style="1" customWidth="1"/>
    <col min="13060" max="13060" width="6.375" style="1" customWidth="1"/>
    <col min="13061" max="13061" width="10.5" style="1" customWidth="1"/>
    <col min="13062" max="13062" width="12.625" style="1" customWidth="1"/>
    <col min="13063" max="13092" width="3.875" style="1" customWidth="1"/>
    <col min="13093" max="13093" width="4.75" style="1" bestFit="1" customWidth="1"/>
    <col min="13094" max="13094" width="3.75" style="1" customWidth="1"/>
    <col min="13095" max="13095" width="4.375" style="1" customWidth="1"/>
    <col min="13096" max="13096" width="4.625" style="1" customWidth="1"/>
    <col min="13097" max="13097" width="4.875" style="1" customWidth="1"/>
    <col min="13098" max="13099" width="4.375" style="1" customWidth="1"/>
    <col min="13100" max="13101" width="4" style="1" customWidth="1"/>
    <col min="13102" max="13312" width="9" style="1"/>
    <col min="13313" max="13313" width="3.75" style="1" customWidth="1"/>
    <col min="13314" max="13314" width="11.625" style="1" customWidth="1"/>
    <col min="13315" max="13315" width="5" style="1" customWidth="1"/>
    <col min="13316" max="13316" width="6.375" style="1" customWidth="1"/>
    <col min="13317" max="13317" width="10.5" style="1" customWidth="1"/>
    <col min="13318" max="13318" width="12.625" style="1" customWidth="1"/>
    <col min="13319" max="13348" width="3.875" style="1" customWidth="1"/>
    <col min="13349" max="13349" width="4.75" style="1" bestFit="1" customWidth="1"/>
    <col min="13350" max="13350" width="3.75" style="1" customWidth="1"/>
    <col min="13351" max="13351" width="4.375" style="1" customWidth="1"/>
    <col min="13352" max="13352" width="4.625" style="1" customWidth="1"/>
    <col min="13353" max="13353" width="4.875" style="1" customWidth="1"/>
    <col min="13354" max="13355" width="4.375" style="1" customWidth="1"/>
    <col min="13356" max="13357" width="4" style="1" customWidth="1"/>
    <col min="13358" max="13568" width="9" style="1"/>
    <col min="13569" max="13569" width="3.75" style="1" customWidth="1"/>
    <col min="13570" max="13570" width="11.625" style="1" customWidth="1"/>
    <col min="13571" max="13571" width="5" style="1" customWidth="1"/>
    <col min="13572" max="13572" width="6.375" style="1" customWidth="1"/>
    <col min="13573" max="13573" width="10.5" style="1" customWidth="1"/>
    <col min="13574" max="13574" width="12.625" style="1" customWidth="1"/>
    <col min="13575" max="13604" width="3.875" style="1" customWidth="1"/>
    <col min="13605" max="13605" width="4.75" style="1" bestFit="1" customWidth="1"/>
    <col min="13606" max="13606" width="3.75" style="1" customWidth="1"/>
    <col min="13607" max="13607" width="4.375" style="1" customWidth="1"/>
    <col min="13608" max="13608" width="4.625" style="1" customWidth="1"/>
    <col min="13609" max="13609" width="4.875" style="1" customWidth="1"/>
    <col min="13610" max="13611" width="4.375" style="1" customWidth="1"/>
    <col min="13612" max="13613" width="4" style="1" customWidth="1"/>
    <col min="13614" max="13824" width="9" style="1"/>
    <col min="13825" max="13825" width="3.75" style="1" customWidth="1"/>
    <col min="13826" max="13826" width="11.625" style="1" customWidth="1"/>
    <col min="13827" max="13827" width="5" style="1" customWidth="1"/>
    <col min="13828" max="13828" width="6.375" style="1" customWidth="1"/>
    <col min="13829" max="13829" width="10.5" style="1" customWidth="1"/>
    <col min="13830" max="13830" width="12.625" style="1" customWidth="1"/>
    <col min="13831" max="13860" width="3.875" style="1" customWidth="1"/>
    <col min="13861" max="13861" width="4.75" style="1" bestFit="1" customWidth="1"/>
    <col min="13862" max="13862" width="3.75" style="1" customWidth="1"/>
    <col min="13863" max="13863" width="4.375" style="1" customWidth="1"/>
    <col min="13864" max="13864" width="4.625" style="1" customWidth="1"/>
    <col min="13865" max="13865" width="4.875" style="1" customWidth="1"/>
    <col min="13866" max="13867" width="4.375" style="1" customWidth="1"/>
    <col min="13868" max="13869" width="4" style="1" customWidth="1"/>
    <col min="13870" max="14080" width="9" style="1"/>
    <col min="14081" max="14081" width="3.75" style="1" customWidth="1"/>
    <col min="14082" max="14082" width="11.625" style="1" customWidth="1"/>
    <col min="14083" max="14083" width="5" style="1" customWidth="1"/>
    <col min="14084" max="14084" width="6.375" style="1" customWidth="1"/>
    <col min="14085" max="14085" width="10.5" style="1" customWidth="1"/>
    <col min="14086" max="14086" width="12.625" style="1" customWidth="1"/>
    <col min="14087" max="14116" width="3.875" style="1" customWidth="1"/>
    <col min="14117" max="14117" width="4.75" style="1" bestFit="1" customWidth="1"/>
    <col min="14118" max="14118" width="3.75" style="1" customWidth="1"/>
    <col min="14119" max="14119" width="4.375" style="1" customWidth="1"/>
    <col min="14120" max="14120" width="4.625" style="1" customWidth="1"/>
    <col min="14121" max="14121" width="4.875" style="1" customWidth="1"/>
    <col min="14122" max="14123" width="4.375" style="1" customWidth="1"/>
    <col min="14124" max="14125" width="4" style="1" customWidth="1"/>
    <col min="14126" max="14336" width="9" style="1"/>
    <col min="14337" max="14337" width="3.75" style="1" customWidth="1"/>
    <col min="14338" max="14338" width="11.625" style="1" customWidth="1"/>
    <col min="14339" max="14339" width="5" style="1" customWidth="1"/>
    <col min="14340" max="14340" width="6.375" style="1" customWidth="1"/>
    <col min="14341" max="14341" width="10.5" style="1" customWidth="1"/>
    <col min="14342" max="14342" width="12.625" style="1" customWidth="1"/>
    <col min="14343" max="14372" width="3.875" style="1" customWidth="1"/>
    <col min="14373" max="14373" width="4.75" style="1" bestFit="1" customWidth="1"/>
    <col min="14374" max="14374" width="3.75" style="1" customWidth="1"/>
    <col min="14375" max="14375" width="4.375" style="1" customWidth="1"/>
    <col min="14376" max="14376" width="4.625" style="1" customWidth="1"/>
    <col min="14377" max="14377" width="4.875" style="1" customWidth="1"/>
    <col min="14378" max="14379" width="4.375" style="1" customWidth="1"/>
    <col min="14380" max="14381" width="4" style="1" customWidth="1"/>
    <col min="14382" max="14592" width="9" style="1"/>
    <col min="14593" max="14593" width="3.75" style="1" customWidth="1"/>
    <col min="14594" max="14594" width="11.625" style="1" customWidth="1"/>
    <col min="14595" max="14595" width="5" style="1" customWidth="1"/>
    <col min="14596" max="14596" width="6.375" style="1" customWidth="1"/>
    <col min="14597" max="14597" width="10.5" style="1" customWidth="1"/>
    <col min="14598" max="14598" width="12.625" style="1" customWidth="1"/>
    <col min="14599" max="14628" width="3.875" style="1" customWidth="1"/>
    <col min="14629" max="14629" width="4.75" style="1" bestFit="1" customWidth="1"/>
    <col min="14630" max="14630" width="3.75" style="1" customWidth="1"/>
    <col min="14631" max="14631" width="4.375" style="1" customWidth="1"/>
    <col min="14632" max="14632" width="4.625" style="1" customWidth="1"/>
    <col min="14633" max="14633" width="4.875" style="1" customWidth="1"/>
    <col min="14634" max="14635" width="4.375" style="1" customWidth="1"/>
    <col min="14636" max="14637" width="4" style="1" customWidth="1"/>
    <col min="14638" max="14848" width="9" style="1"/>
    <col min="14849" max="14849" width="3.75" style="1" customWidth="1"/>
    <col min="14850" max="14850" width="11.625" style="1" customWidth="1"/>
    <col min="14851" max="14851" width="5" style="1" customWidth="1"/>
    <col min="14852" max="14852" width="6.375" style="1" customWidth="1"/>
    <col min="14853" max="14853" width="10.5" style="1" customWidth="1"/>
    <col min="14854" max="14854" width="12.625" style="1" customWidth="1"/>
    <col min="14855" max="14884" width="3.875" style="1" customWidth="1"/>
    <col min="14885" max="14885" width="4.75" style="1" bestFit="1" customWidth="1"/>
    <col min="14886" max="14886" width="3.75" style="1" customWidth="1"/>
    <col min="14887" max="14887" width="4.375" style="1" customWidth="1"/>
    <col min="14888" max="14888" width="4.625" style="1" customWidth="1"/>
    <col min="14889" max="14889" width="4.875" style="1" customWidth="1"/>
    <col min="14890" max="14891" width="4.375" style="1" customWidth="1"/>
    <col min="14892" max="14893" width="4" style="1" customWidth="1"/>
    <col min="14894" max="15104" width="9" style="1"/>
    <col min="15105" max="15105" width="3.75" style="1" customWidth="1"/>
    <col min="15106" max="15106" width="11.625" style="1" customWidth="1"/>
    <col min="15107" max="15107" width="5" style="1" customWidth="1"/>
    <col min="15108" max="15108" width="6.375" style="1" customWidth="1"/>
    <col min="15109" max="15109" width="10.5" style="1" customWidth="1"/>
    <col min="15110" max="15110" width="12.625" style="1" customWidth="1"/>
    <col min="15111" max="15140" width="3.875" style="1" customWidth="1"/>
    <col min="15141" max="15141" width="4.75" style="1" bestFit="1" customWidth="1"/>
    <col min="15142" max="15142" width="3.75" style="1" customWidth="1"/>
    <col min="15143" max="15143" width="4.375" style="1" customWidth="1"/>
    <col min="15144" max="15144" width="4.625" style="1" customWidth="1"/>
    <col min="15145" max="15145" width="4.875" style="1" customWidth="1"/>
    <col min="15146" max="15147" width="4.375" style="1" customWidth="1"/>
    <col min="15148" max="15149" width="4" style="1" customWidth="1"/>
    <col min="15150" max="15360" width="9" style="1"/>
    <col min="15361" max="15361" width="3.75" style="1" customWidth="1"/>
    <col min="15362" max="15362" width="11.625" style="1" customWidth="1"/>
    <col min="15363" max="15363" width="5" style="1" customWidth="1"/>
    <col min="15364" max="15364" width="6.375" style="1" customWidth="1"/>
    <col min="15365" max="15365" width="10.5" style="1" customWidth="1"/>
    <col min="15366" max="15366" width="12.625" style="1" customWidth="1"/>
    <col min="15367" max="15396" width="3.875" style="1" customWidth="1"/>
    <col min="15397" max="15397" width="4.75" style="1" bestFit="1" customWidth="1"/>
    <col min="15398" max="15398" width="3.75" style="1" customWidth="1"/>
    <col min="15399" max="15399" width="4.375" style="1" customWidth="1"/>
    <col min="15400" max="15400" width="4.625" style="1" customWidth="1"/>
    <col min="15401" max="15401" width="4.875" style="1" customWidth="1"/>
    <col min="15402" max="15403" width="4.375" style="1" customWidth="1"/>
    <col min="15404" max="15405" width="4" style="1" customWidth="1"/>
    <col min="15406" max="15616" width="9" style="1"/>
    <col min="15617" max="15617" width="3.75" style="1" customWidth="1"/>
    <col min="15618" max="15618" width="11.625" style="1" customWidth="1"/>
    <col min="15619" max="15619" width="5" style="1" customWidth="1"/>
    <col min="15620" max="15620" width="6.375" style="1" customWidth="1"/>
    <col min="15621" max="15621" width="10.5" style="1" customWidth="1"/>
    <col min="15622" max="15622" width="12.625" style="1" customWidth="1"/>
    <col min="15623" max="15652" width="3.875" style="1" customWidth="1"/>
    <col min="15653" max="15653" width="4.75" style="1" bestFit="1" customWidth="1"/>
    <col min="15654" max="15654" width="3.75" style="1" customWidth="1"/>
    <col min="15655" max="15655" width="4.375" style="1" customWidth="1"/>
    <col min="15656" max="15656" width="4.625" style="1" customWidth="1"/>
    <col min="15657" max="15657" width="4.875" style="1" customWidth="1"/>
    <col min="15658" max="15659" width="4.375" style="1" customWidth="1"/>
    <col min="15660" max="15661" width="4" style="1" customWidth="1"/>
    <col min="15662" max="15872" width="9" style="1"/>
    <col min="15873" max="15873" width="3.75" style="1" customWidth="1"/>
    <col min="15874" max="15874" width="11.625" style="1" customWidth="1"/>
    <col min="15875" max="15875" width="5" style="1" customWidth="1"/>
    <col min="15876" max="15876" width="6.375" style="1" customWidth="1"/>
    <col min="15877" max="15877" width="10.5" style="1" customWidth="1"/>
    <col min="15878" max="15878" width="12.625" style="1" customWidth="1"/>
    <col min="15879" max="15908" width="3.875" style="1" customWidth="1"/>
    <col min="15909" max="15909" width="4.75" style="1" bestFit="1" customWidth="1"/>
    <col min="15910" max="15910" width="3.75" style="1" customWidth="1"/>
    <col min="15911" max="15911" width="4.375" style="1" customWidth="1"/>
    <col min="15912" max="15912" width="4.625" style="1" customWidth="1"/>
    <col min="15913" max="15913" width="4.875" style="1" customWidth="1"/>
    <col min="15914" max="15915" width="4.375" style="1" customWidth="1"/>
    <col min="15916" max="15917" width="4" style="1" customWidth="1"/>
    <col min="15918" max="16128" width="9" style="1"/>
    <col min="16129" max="16129" width="3.75" style="1" customWidth="1"/>
    <col min="16130" max="16130" width="11.625" style="1" customWidth="1"/>
    <col min="16131" max="16131" width="5" style="1" customWidth="1"/>
    <col min="16132" max="16132" width="6.375" style="1" customWidth="1"/>
    <col min="16133" max="16133" width="10.5" style="1" customWidth="1"/>
    <col min="16134" max="16134" width="12.625" style="1" customWidth="1"/>
    <col min="16135" max="16164" width="3.875" style="1" customWidth="1"/>
    <col min="16165" max="16165" width="4.75" style="1" bestFit="1" customWidth="1"/>
    <col min="16166" max="16166" width="3.75" style="1" customWidth="1"/>
    <col min="16167" max="16167" width="4.375" style="1" customWidth="1"/>
    <col min="16168" max="16168" width="4.625" style="1" customWidth="1"/>
    <col min="16169" max="16169" width="4.875" style="1" customWidth="1"/>
    <col min="16170" max="16171" width="4.375" style="1" customWidth="1"/>
    <col min="16172" max="16173" width="4" style="1" customWidth="1"/>
    <col min="16174" max="16384" width="9" style="1"/>
  </cols>
  <sheetData>
    <row r="1" spans="1:46" ht="25.5" customHeight="1" thickBot="1" x14ac:dyDescent="0.2">
      <c r="B1" s="2" t="s">
        <v>0</v>
      </c>
      <c r="C1" s="2"/>
      <c r="D1" s="3"/>
      <c r="E1" s="3"/>
      <c r="F1" s="3"/>
    </row>
    <row r="2" spans="1:46" s="5" customFormat="1" ht="27.95" customHeight="1" thickTop="1" thickBot="1" x14ac:dyDescent="0.2">
      <c r="A2" s="4"/>
      <c r="B2" s="624" t="s">
        <v>1</v>
      </c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  <c r="O2" s="624"/>
      <c r="P2" s="624"/>
      <c r="Q2" s="624"/>
      <c r="R2" s="624"/>
      <c r="S2" s="624"/>
      <c r="T2" s="624"/>
      <c r="V2" s="641"/>
      <c r="W2" s="642"/>
      <c r="X2" s="6" t="s">
        <v>2</v>
      </c>
      <c r="Z2" s="643"/>
      <c r="AA2" s="644"/>
      <c r="AB2" s="7" t="s">
        <v>3</v>
      </c>
      <c r="AC2" s="4"/>
      <c r="AD2" s="6" t="s">
        <v>4</v>
      </c>
      <c r="AE2" s="4"/>
      <c r="AF2" s="4"/>
      <c r="AG2" s="4"/>
      <c r="AH2" s="4"/>
      <c r="AI2" s="8"/>
      <c r="AJ2" s="645">
        <f>V2+Z2/60</f>
        <v>0</v>
      </c>
      <c r="AK2" s="646"/>
      <c r="AL2" s="9" t="s">
        <v>5</v>
      </c>
      <c r="AM2" s="4"/>
      <c r="AN2" s="10"/>
    </row>
    <row r="3" spans="1:46" s="5" customFormat="1" ht="30" customHeight="1" thickTop="1" thickBot="1" x14ac:dyDescent="0.2">
      <c r="A3" s="4"/>
      <c r="B3" s="624" t="s">
        <v>6</v>
      </c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624"/>
      <c r="Q3" s="624"/>
      <c r="R3" s="624"/>
      <c r="S3" s="624"/>
      <c r="T3" s="624"/>
      <c r="V3" s="641"/>
      <c r="W3" s="642"/>
      <c r="X3" s="6" t="s">
        <v>2</v>
      </c>
      <c r="Z3" s="643"/>
      <c r="AA3" s="644"/>
      <c r="AB3" s="7" t="s">
        <v>3</v>
      </c>
      <c r="AC3" s="4"/>
      <c r="AD3" s="6" t="s">
        <v>7</v>
      </c>
      <c r="AE3" s="4"/>
      <c r="AF3" s="4"/>
      <c r="AG3" s="4"/>
      <c r="AH3" s="4"/>
      <c r="AI3" s="4"/>
      <c r="AJ3" s="645">
        <f>V3+Z3/60</f>
        <v>0</v>
      </c>
      <c r="AK3" s="646"/>
      <c r="AL3" s="9" t="s">
        <v>5</v>
      </c>
      <c r="AM3" s="4"/>
      <c r="AN3" s="10"/>
    </row>
    <row r="4" spans="1:46" s="5" customFormat="1" ht="6" customHeight="1" thickBot="1" x14ac:dyDescent="0.2">
      <c r="A4" s="4"/>
      <c r="B4" s="11"/>
      <c r="C4" s="11"/>
      <c r="D4" s="4"/>
      <c r="E4" s="4"/>
      <c r="F4" s="4"/>
      <c r="G4" s="4"/>
      <c r="H4" s="4"/>
      <c r="I4" s="4"/>
      <c r="J4" s="12"/>
      <c r="K4" s="4"/>
      <c r="L4" s="4"/>
      <c r="M4" s="4"/>
      <c r="N4" s="4"/>
      <c r="O4" s="4"/>
      <c r="P4" s="4"/>
      <c r="Q4" s="4"/>
      <c r="R4" s="9"/>
      <c r="S4" s="9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10"/>
    </row>
    <row r="5" spans="1:46" s="5" customFormat="1" ht="27.95" customHeight="1" thickBot="1" x14ac:dyDescent="0.2">
      <c r="A5" s="4"/>
      <c r="B5" s="624" t="s">
        <v>8</v>
      </c>
      <c r="C5" s="624"/>
      <c r="D5" s="624"/>
      <c r="E5" s="624"/>
      <c r="F5" s="9"/>
      <c r="G5" s="625"/>
      <c r="H5" s="626"/>
      <c r="I5" s="626"/>
      <c r="J5" s="626"/>
      <c r="K5" s="627"/>
      <c r="L5" s="628" t="s">
        <v>9</v>
      </c>
      <c r="M5" s="629"/>
      <c r="N5" s="630"/>
      <c r="O5" s="631"/>
      <c r="P5" s="631"/>
      <c r="Q5" s="631"/>
      <c r="R5" s="632"/>
      <c r="S5" s="13"/>
      <c r="T5" s="14" t="s">
        <v>10</v>
      </c>
      <c r="U5" s="633">
        <f>N5-G5</f>
        <v>0</v>
      </c>
      <c r="V5" s="639"/>
      <c r="W5" s="640"/>
      <c r="X5" s="4" t="s">
        <v>5</v>
      </c>
      <c r="Y5" s="4"/>
      <c r="Z5" s="4"/>
      <c r="AA5" s="15"/>
      <c r="AB5" s="4"/>
      <c r="AC5" s="4"/>
      <c r="AD5" s="15" t="s">
        <v>11</v>
      </c>
      <c r="AE5" s="4"/>
      <c r="AF5" s="4"/>
      <c r="AG5" s="4"/>
      <c r="AH5" s="4"/>
      <c r="AI5" s="636"/>
      <c r="AJ5" s="637"/>
      <c r="AK5" s="638"/>
      <c r="AL5" s="7" t="s">
        <v>12</v>
      </c>
      <c r="AM5" s="4"/>
      <c r="AN5" s="10"/>
    </row>
    <row r="6" spans="1:46" s="5" customFormat="1" ht="9.75" customHeight="1" thickBot="1" x14ac:dyDescent="0.2">
      <c r="A6" s="4"/>
      <c r="B6" s="16"/>
      <c r="C6" s="16"/>
      <c r="D6" s="16"/>
      <c r="E6" s="16"/>
      <c r="F6" s="9"/>
      <c r="G6" s="14"/>
      <c r="H6" s="14"/>
      <c r="I6" s="13"/>
      <c r="J6" s="14"/>
      <c r="K6" s="12"/>
      <c r="L6" s="17"/>
      <c r="M6" s="12"/>
      <c r="N6" s="12"/>
      <c r="O6" s="12"/>
      <c r="P6" s="17"/>
      <c r="Q6" s="14"/>
      <c r="R6" s="14"/>
      <c r="S6" s="13"/>
      <c r="T6" s="1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10"/>
    </row>
    <row r="7" spans="1:46" s="5" customFormat="1" ht="27.95" customHeight="1" thickBot="1" x14ac:dyDescent="0.2">
      <c r="A7" s="4"/>
      <c r="B7" s="624" t="s">
        <v>13</v>
      </c>
      <c r="C7" s="624"/>
      <c r="D7" s="624"/>
      <c r="E7" s="624"/>
      <c r="F7" s="7"/>
      <c r="G7" s="625"/>
      <c r="H7" s="626"/>
      <c r="I7" s="626"/>
      <c r="J7" s="626"/>
      <c r="K7" s="627"/>
      <c r="L7" s="628" t="s">
        <v>14</v>
      </c>
      <c r="M7" s="629"/>
      <c r="N7" s="630"/>
      <c r="O7" s="631"/>
      <c r="P7" s="631"/>
      <c r="Q7" s="631"/>
      <c r="R7" s="632"/>
      <c r="S7" s="13"/>
      <c r="T7" s="14" t="s">
        <v>15</v>
      </c>
      <c r="U7" s="633">
        <f>N7-G7</f>
        <v>0</v>
      </c>
      <c r="V7" s="634"/>
      <c r="W7" s="635"/>
      <c r="X7" s="4" t="s">
        <v>5</v>
      </c>
      <c r="Y7" s="4"/>
      <c r="Z7" s="4"/>
      <c r="AB7" s="4"/>
      <c r="AC7" s="4"/>
      <c r="AD7" s="15" t="s">
        <v>16</v>
      </c>
      <c r="AE7" s="4"/>
      <c r="AF7" s="4"/>
      <c r="AG7" s="4"/>
      <c r="AH7" s="4"/>
      <c r="AI7" s="636"/>
      <c r="AJ7" s="637"/>
      <c r="AK7" s="638"/>
      <c r="AL7" s="7" t="s">
        <v>12</v>
      </c>
      <c r="AM7" s="4"/>
      <c r="AN7" s="10"/>
    </row>
    <row r="8" spans="1:46" s="5" customFormat="1" ht="9.75" customHeight="1" thickBot="1" x14ac:dyDescent="0.2">
      <c r="A8" s="4"/>
      <c r="B8" s="11"/>
      <c r="C8" s="11"/>
      <c r="D8" s="4"/>
      <c r="E8" s="4"/>
      <c r="F8" s="9"/>
      <c r="G8" s="18"/>
      <c r="H8" s="4"/>
      <c r="I8" s="4"/>
      <c r="J8" s="19"/>
      <c r="K8" s="19"/>
      <c r="L8" s="19"/>
      <c r="M8" s="19"/>
      <c r="N8" s="19"/>
      <c r="O8" s="4"/>
      <c r="P8" s="4"/>
      <c r="Q8" s="4"/>
      <c r="R8" s="4"/>
      <c r="S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10"/>
    </row>
    <row r="9" spans="1:46" s="5" customFormat="1" ht="23.25" customHeight="1" x14ac:dyDescent="0.15">
      <c r="A9" s="4"/>
      <c r="B9" s="20"/>
      <c r="C9" s="21" t="s">
        <v>17</v>
      </c>
      <c r="D9" s="620" t="s">
        <v>18</v>
      </c>
      <c r="E9" s="623"/>
      <c r="F9" s="22" t="s">
        <v>19</v>
      </c>
      <c r="G9" s="620" t="s">
        <v>20</v>
      </c>
      <c r="H9" s="621"/>
      <c r="I9" s="621"/>
      <c r="J9" s="621"/>
      <c r="K9" s="622"/>
      <c r="L9" s="620" t="s">
        <v>21</v>
      </c>
      <c r="M9" s="621"/>
      <c r="N9" s="621"/>
      <c r="O9" s="621"/>
      <c r="P9" s="622"/>
      <c r="Q9" s="620" t="s">
        <v>22</v>
      </c>
      <c r="R9" s="621"/>
      <c r="S9" s="621"/>
      <c r="T9" s="621"/>
      <c r="U9" s="622"/>
      <c r="V9" s="620" t="s">
        <v>23</v>
      </c>
      <c r="W9" s="621"/>
      <c r="X9" s="621"/>
      <c r="Y9" s="621"/>
      <c r="Z9" s="622"/>
      <c r="AA9" s="620" t="s">
        <v>24</v>
      </c>
      <c r="AB9" s="621"/>
      <c r="AC9" s="621"/>
      <c r="AD9" s="622"/>
      <c r="AE9" s="620" t="s">
        <v>25</v>
      </c>
      <c r="AF9" s="621"/>
      <c r="AG9" s="622"/>
      <c r="AH9" s="620" t="s">
        <v>26</v>
      </c>
      <c r="AI9" s="621"/>
      <c r="AJ9" s="622"/>
      <c r="AK9" s="620" t="s">
        <v>27</v>
      </c>
      <c r="AL9" s="621"/>
      <c r="AM9" s="622"/>
      <c r="AN9" s="10"/>
    </row>
    <row r="10" spans="1:46" s="5" customFormat="1" ht="18.75" customHeight="1" x14ac:dyDescent="0.15">
      <c r="A10" s="4"/>
      <c r="B10" s="12"/>
      <c r="C10" s="23">
        <v>1</v>
      </c>
      <c r="D10" s="618"/>
      <c r="E10" s="619"/>
      <c r="F10" s="24"/>
      <c r="G10" s="600"/>
      <c r="H10" s="601"/>
      <c r="I10" s="25" t="s">
        <v>28</v>
      </c>
      <c r="J10" s="598"/>
      <c r="K10" s="599"/>
      <c r="L10" s="600"/>
      <c r="M10" s="601"/>
      <c r="N10" s="25" t="s">
        <v>29</v>
      </c>
      <c r="O10" s="598"/>
      <c r="P10" s="599"/>
      <c r="Q10" s="600"/>
      <c r="R10" s="601"/>
      <c r="S10" s="25" t="s">
        <v>29</v>
      </c>
      <c r="T10" s="598"/>
      <c r="U10" s="599"/>
      <c r="V10" s="600"/>
      <c r="W10" s="601"/>
      <c r="X10" s="25" t="s">
        <v>29</v>
      </c>
      <c r="Y10" s="598"/>
      <c r="Z10" s="599"/>
      <c r="AA10" s="602">
        <f>AE10+AH10+AK10</f>
        <v>0</v>
      </c>
      <c r="AB10" s="602"/>
      <c r="AC10" s="602"/>
      <c r="AD10" s="603"/>
      <c r="AE10" s="590">
        <f>IF(OR(J10&lt;=$G$5,G10&gt;=$N$5),0,IF(AND(G10&gt;=$G$5,J10&lt;=$N$5),J10-G10,IF(AND(G10&lt;=$G$5,J10&gt;=$N$5),$N$5-$G$5,IF(AND(G10&lt;=$G$5,J10&lt;=$N$5),J10-$G$5,IF(AND(G10&gt;=$G$5,J10&gt;=$N$5),$N$5-G10,"")))))-IF(OR(O10&lt;=$G$5,L10&gt;=$N$5),0,IF(AND(L10&gt;=$G$5,O10&lt;=$N$5),O10-L10,IF(AND(L10&lt;=$G$5,O10&gt;=$N$5),$N$5-$G$5,IF(AND(L10&lt;=$G$5,O10&lt;=$N$5),O10-$G$5,IF(AND(L10&gt;=$G$5,O10&gt;=$N$5),$N$5-L10,"")))))+(IF(OR(T10&lt;=$G$5,Q10&gt;=$N$5),0,IF(AND(Q10&gt;=$G$5,T10&lt;=$N$5),T10-Q10,IF(AND(Q10&lt;=$G$5,T10&gt;=$N$5),$N$5-$G$5,IF(AND(Q10&lt;=$G$5,T10&lt;=$N$5),T10-$G$5,IF(AND(Q10&gt;=$G$5,T10&gt;=$N$5),$N$5-Q10,"")))))-IF(OR(Y10&lt;=$G$5,V10&gt;=$N$5),0,IF(AND(V10&gt;=$G$5,Y10&lt;=$N$5),Y10-V10,IF(AND(V10&lt;=$G$5,Y10&gt;=$N$5),$N$5-$G$5,IF(AND(V10&lt;=$G$5,Y10&lt;=$N$5),Y10-$G$5,IF(AND(V10&gt;=$G$5,Y10&gt;=$N$5),$N$5-V10,""))))))</f>
        <v>0</v>
      </c>
      <c r="AF10" s="591"/>
      <c r="AG10" s="26" t="s">
        <v>2</v>
      </c>
      <c r="AH10" s="590">
        <f>IF(OR(J10&lt;=$G$7,G10&gt;=$N$7),0,IF(AND(G10&gt;=$G$7,J10&lt;=$N$7),J10-G10,IF(AND(G10&lt;=$G$7,J10&gt;=$N$7),$N$7-$G$7,IF(AND(G10&lt;=$G$7,J10&lt;=$N$7),J10-$G$7,IF(AND(G10&gt;=$G$7,J10&gt;=$N$7),$N$7-G10,"")))))-IF(OR(O10&lt;=$G$7,L10&gt;=$N$7),0,IF(AND(L10&gt;=$G$7,O10&lt;=$N$7),O10-L10,IF(AND(L10&lt;=$G$7,O10&gt;=$N$7),$N$7-$G$7,IF(AND(L10&lt;=$G$7,O10&lt;=$N$7),O10-$G$7,IF(AND(L10&gt;=$G$7,O10&gt;=$N$7),$N$7-L10,"")))))+(IF(OR(T10&lt;=$G$7,Q10&gt;=$N$7),0,IF(AND(Q10&gt;=$G$7,T10&lt;=$N$7),T10-Q10,IF(AND(Q10&lt;=$G$7,T10&gt;=$N$7),$N$7-$G$7,IF(AND(Q10&lt;=$G$7,T10&lt;=$N$7),T10-$G$7,IF(AND(Q10&gt;=$G$7,T10&gt;=$N$7),$N$7-Q10,"")))))-IF(OR(Y10&lt;=$G$7,V10&gt;=$N$7),0,IF(AND(V10&gt;=$G$7,Y10&lt;=$N$7),Y10-V10,IF(AND(V10&lt;=$G$7,Y10&gt;=$N$7),$N$7-$G$7,IF(AND(V10&lt;=$G$7,Y10&lt;=$N$7),Y10-$G$7,IF(AND(V10&gt;=$G$7,Y10&gt;=$N$7),$N$7-V10,""))))))</f>
        <v>0</v>
      </c>
      <c r="AI10" s="591"/>
      <c r="AJ10" s="26" t="s">
        <v>2</v>
      </c>
      <c r="AK10" s="590">
        <f>IF($G$5-G10&lt;=0,0,IF(J10&lt;$G$5,J10,$G$5)-G10)+IF(J10&lt;=$N$5,0,J10-IF(G10&gt;=$N$5,G10,$N$5))-(IF($G$5-L10&lt;=0,0,IF(O10&lt;$G$5,O10,$G$5)-L10)+IF(O10&lt;=$N$5,0,O10-IF(L10&gt;=$N$5,L10,$N$5)))+(IF($G$5-Q10&lt;=0,0,IF(T10&lt;$G$5,T10,$G$5)-Q10)+IF(T10&lt;=$N$5,0,T10-IF(Q10&gt;=$N$5,Q10,$N$5))-(IF($G$5-V10&lt;=0,0,IF(Y10&lt;$G$5,Y10,$G$5)-V10)+IF(Y10&lt;=$N$5,0,Y10-IF(V10&gt;=$N$5,V10,$N$5))))-AH10</f>
        <v>0</v>
      </c>
      <c r="AL10" s="591"/>
      <c r="AM10" s="26" t="s">
        <v>2</v>
      </c>
      <c r="AN10" s="10"/>
      <c r="AO10" s="27"/>
      <c r="AP10" s="27"/>
      <c r="AQ10" s="27"/>
      <c r="AR10" s="4"/>
      <c r="AS10" s="27"/>
      <c r="AT10" s="27"/>
    </row>
    <row r="11" spans="1:46" s="5" customFormat="1" ht="18.75" customHeight="1" x14ac:dyDescent="0.15">
      <c r="A11" s="4"/>
      <c r="B11" s="12"/>
      <c r="C11" s="23">
        <v>2</v>
      </c>
      <c r="D11" s="618"/>
      <c r="E11" s="619"/>
      <c r="F11" s="24"/>
      <c r="G11" s="600"/>
      <c r="H11" s="601"/>
      <c r="I11" s="25" t="s">
        <v>30</v>
      </c>
      <c r="J11" s="598"/>
      <c r="K11" s="599"/>
      <c r="L11" s="600"/>
      <c r="M11" s="601"/>
      <c r="N11" s="25" t="s">
        <v>31</v>
      </c>
      <c r="O11" s="598"/>
      <c r="P11" s="599"/>
      <c r="Q11" s="600"/>
      <c r="R11" s="601"/>
      <c r="S11" s="25" t="s">
        <v>31</v>
      </c>
      <c r="T11" s="598"/>
      <c r="U11" s="599"/>
      <c r="V11" s="600"/>
      <c r="W11" s="601"/>
      <c r="X11" s="25" t="s">
        <v>31</v>
      </c>
      <c r="Y11" s="598"/>
      <c r="Z11" s="599"/>
      <c r="AA11" s="602">
        <f t="shared" ref="AA11:AA34" si="0">AE11+AH11+AK11</f>
        <v>0</v>
      </c>
      <c r="AB11" s="602"/>
      <c r="AC11" s="602"/>
      <c r="AD11" s="603"/>
      <c r="AE11" s="590">
        <f t="shared" ref="AE11:AE34" si="1">IF(OR(J11&lt;=$G$5,G11&gt;=$N$5),0,IF(AND(G11&gt;=$G$5,J11&lt;=$N$5),J11-G11,IF(AND(G11&lt;=$G$5,J11&gt;=$N$5),$N$5-$G$5,IF(AND(G11&lt;=$G$5,J11&lt;=$N$5),J11-$G$5,IF(AND(G11&gt;=$G$5,J11&gt;=$N$5),$N$5-G11,"")))))-IF(OR(O11&lt;=$G$5,L11&gt;=$N$5),0,IF(AND(L11&gt;=$G$5,O11&lt;=$N$5),O11-L11,IF(AND(L11&lt;=$G$5,O11&gt;=$N$5),$N$5-$G$5,IF(AND(L11&lt;=$G$5,O11&lt;=$N$5),O11-$G$5,IF(AND(L11&gt;=$G$5,O11&gt;=$N$5),$N$5-L11,"")))))+(IF(OR(T11&lt;=$G$5,Q11&gt;=$N$5),0,IF(AND(Q11&gt;=$G$5,T11&lt;=$N$5),T11-Q11,IF(AND(Q11&lt;=$G$5,T11&gt;=$N$5),$N$5-$G$5,IF(AND(Q11&lt;=$G$5,T11&lt;=$N$5),T11-$G$5,IF(AND(Q11&gt;=$G$5,T11&gt;=$N$5),$N$5-Q11,"")))))-IF(OR(Y11&lt;=$G$5,V11&gt;=$N$5),0,IF(AND(V11&gt;=$G$5,Y11&lt;=$N$5),Y11-V11,IF(AND(V11&lt;=$G$5,Y11&gt;=$N$5),$N$5-$G$5,IF(AND(V11&lt;=$G$5,Y11&lt;=$N$5),Y11-$G$5,IF(AND(V11&gt;=$G$5,Y11&gt;=$N$5),$N$5-V11,""))))))</f>
        <v>0</v>
      </c>
      <c r="AF11" s="591"/>
      <c r="AG11" s="26" t="s">
        <v>32</v>
      </c>
      <c r="AH11" s="590">
        <f t="shared" ref="AH11:AH34" si="2">IF(OR(J11&lt;=$G$7,G11&gt;=$N$7),0,IF(AND(G11&gt;=$G$7,J11&lt;=$N$7),J11-G11,IF(AND(G11&lt;=$G$7,J11&gt;=$N$7),$N$7-$G$7,IF(AND(G11&lt;=$G$7,J11&lt;=$N$7),J11-$G$7,IF(AND(G11&gt;=$G$7,J11&gt;=$N$7),$N$7-G11,"")))))-IF(OR(O11&lt;=$G$7,L11&gt;=$N$7),0,IF(AND(L11&gt;=$G$7,O11&lt;=$N$7),O11-L11,IF(AND(L11&lt;=$G$7,O11&gt;=$N$7),$N$7-$G$7,IF(AND(L11&lt;=$G$7,O11&lt;=$N$7),O11-$G$7,IF(AND(L11&gt;=$G$7,O11&gt;=$N$7),$N$7-L11,"")))))+(IF(OR(T11&lt;=$G$7,Q11&gt;=$N$7),0,IF(AND(Q11&gt;=$G$7,T11&lt;=$N$7),T11-Q11,IF(AND(Q11&lt;=$G$7,T11&gt;=$N$7),$N$7-$G$7,IF(AND(Q11&lt;=$G$7,T11&lt;=$N$7),T11-$G$7,IF(AND(Q11&gt;=$G$7,T11&gt;=$N$7),$N$7-Q11,"")))))-IF(OR(Y11&lt;=$G$7,V11&gt;=$N$7),0,IF(AND(V11&gt;=$G$7,Y11&lt;=$N$7),Y11-V11,IF(AND(V11&lt;=$G$7,Y11&gt;=$N$7),$N$7-$G$7,IF(AND(V11&lt;=$G$7,Y11&lt;=$N$7),Y11-$G$7,IF(AND(V11&gt;=$G$7,Y11&gt;=$N$7),$N$7-V11,""))))))</f>
        <v>0</v>
      </c>
      <c r="AI11" s="591"/>
      <c r="AJ11" s="26" t="s">
        <v>32</v>
      </c>
      <c r="AK11" s="590">
        <f t="shared" ref="AK11:AK34" si="3">IF($G$5-G11&lt;=0,0,IF(J11&lt;$G$5,J11,$G$5)-G11)+IF(J11&lt;=$N$5,0,J11-IF(G11&gt;=$N$5,G11,$N$5))-(IF($G$5-L11&lt;=0,0,IF(O11&lt;$G$5,O11,$G$5)-L11)+IF(O11&lt;=$N$5,0,O11-IF(L11&gt;=$N$5,L11,$N$5)))+(IF($G$5-Q11&lt;=0,0,IF(T11&lt;$G$5,T11,$G$5)-Q11)+IF(T11&lt;=$N$5,0,T11-IF(Q11&gt;=$N$5,Q11,$N$5))-(IF($G$5-V11&lt;=0,0,IF(Y11&lt;$G$5,Y11,$G$5)-V11)+IF(Y11&lt;=$N$5,0,Y11-IF(V11&gt;=$N$5,V11,$N$5))))-AH11</f>
        <v>0</v>
      </c>
      <c r="AL11" s="591"/>
      <c r="AM11" s="26" t="s">
        <v>32</v>
      </c>
      <c r="AN11" s="10"/>
    </row>
    <row r="12" spans="1:46" s="5" customFormat="1" ht="18.75" customHeight="1" x14ac:dyDescent="0.15">
      <c r="A12" s="4"/>
      <c r="B12" s="12"/>
      <c r="C12" s="23">
        <v>3</v>
      </c>
      <c r="D12" s="618"/>
      <c r="E12" s="619"/>
      <c r="F12" s="24"/>
      <c r="G12" s="600"/>
      <c r="H12" s="601"/>
      <c r="I12" s="25" t="s">
        <v>31</v>
      </c>
      <c r="J12" s="598"/>
      <c r="K12" s="599"/>
      <c r="L12" s="600"/>
      <c r="M12" s="601"/>
      <c r="N12" s="25" t="s">
        <v>31</v>
      </c>
      <c r="O12" s="598"/>
      <c r="P12" s="599"/>
      <c r="Q12" s="600"/>
      <c r="R12" s="601"/>
      <c r="S12" s="25" t="s">
        <v>31</v>
      </c>
      <c r="T12" s="598"/>
      <c r="U12" s="599"/>
      <c r="V12" s="600"/>
      <c r="W12" s="601"/>
      <c r="X12" s="25" t="s">
        <v>31</v>
      </c>
      <c r="Y12" s="598"/>
      <c r="Z12" s="599"/>
      <c r="AA12" s="602">
        <f t="shared" si="0"/>
        <v>0</v>
      </c>
      <c r="AB12" s="602"/>
      <c r="AC12" s="602"/>
      <c r="AD12" s="603"/>
      <c r="AE12" s="590">
        <f t="shared" si="1"/>
        <v>0</v>
      </c>
      <c r="AF12" s="591"/>
      <c r="AG12" s="26" t="s">
        <v>32</v>
      </c>
      <c r="AH12" s="590">
        <f t="shared" si="2"/>
        <v>0</v>
      </c>
      <c r="AI12" s="591"/>
      <c r="AJ12" s="26" t="s">
        <v>32</v>
      </c>
      <c r="AK12" s="590">
        <f t="shared" si="3"/>
        <v>0</v>
      </c>
      <c r="AL12" s="591"/>
      <c r="AM12" s="26" t="s">
        <v>32</v>
      </c>
      <c r="AN12" s="10"/>
    </row>
    <row r="13" spans="1:46" s="5" customFormat="1" ht="18.75" customHeight="1" x14ac:dyDescent="0.15">
      <c r="A13" s="4"/>
      <c r="B13" s="12"/>
      <c r="C13" s="23">
        <v>4</v>
      </c>
      <c r="D13" s="618"/>
      <c r="E13" s="619"/>
      <c r="F13" s="28"/>
      <c r="G13" s="600"/>
      <c r="H13" s="601"/>
      <c r="I13" s="25" t="s">
        <v>31</v>
      </c>
      <c r="J13" s="598"/>
      <c r="K13" s="599"/>
      <c r="L13" s="600"/>
      <c r="M13" s="601"/>
      <c r="N13" s="25" t="s">
        <v>31</v>
      </c>
      <c r="O13" s="598"/>
      <c r="P13" s="599"/>
      <c r="Q13" s="600"/>
      <c r="R13" s="601"/>
      <c r="S13" s="25" t="s">
        <v>31</v>
      </c>
      <c r="T13" s="598"/>
      <c r="U13" s="599"/>
      <c r="V13" s="600"/>
      <c r="W13" s="601"/>
      <c r="X13" s="25" t="s">
        <v>31</v>
      </c>
      <c r="Y13" s="598"/>
      <c r="Z13" s="599"/>
      <c r="AA13" s="602">
        <f t="shared" si="0"/>
        <v>0</v>
      </c>
      <c r="AB13" s="602"/>
      <c r="AC13" s="602"/>
      <c r="AD13" s="603"/>
      <c r="AE13" s="590">
        <f t="shared" si="1"/>
        <v>0</v>
      </c>
      <c r="AF13" s="591"/>
      <c r="AG13" s="26" t="s">
        <v>32</v>
      </c>
      <c r="AH13" s="590">
        <f t="shared" si="2"/>
        <v>0</v>
      </c>
      <c r="AI13" s="591"/>
      <c r="AJ13" s="26" t="s">
        <v>32</v>
      </c>
      <c r="AK13" s="590">
        <f t="shared" si="3"/>
        <v>0</v>
      </c>
      <c r="AL13" s="591"/>
      <c r="AM13" s="26" t="s">
        <v>32</v>
      </c>
      <c r="AN13" s="10"/>
    </row>
    <row r="14" spans="1:46" s="5" customFormat="1" ht="18.75" customHeight="1" x14ac:dyDescent="0.15">
      <c r="A14" s="4"/>
      <c r="B14" s="12"/>
      <c r="C14" s="23">
        <v>5</v>
      </c>
      <c r="D14" s="618"/>
      <c r="E14" s="619"/>
      <c r="F14" s="24"/>
      <c r="G14" s="600"/>
      <c r="H14" s="601"/>
      <c r="I14" s="25" t="s">
        <v>31</v>
      </c>
      <c r="J14" s="598"/>
      <c r="K14" s="599"/>
      <c r="L14" s="600"/>
      <c r="M14" s="601"/>
      <c r="N14" s="25" t="s">
        <v>31</v>
      </c>
      <c r="O14" s="598"/>
      <c r="P14" s="599"/>
      <c r="Q14" s="600"/>
      <c r="R14" s="601"/>
      <c r="S14" s="25" t="s">
        <v>31</v>
      </c>
      <c r="T14" s="598"/>
      <c r="U14" s="599"/>
      <c r="V14" s="600"/>
      <c r="W14" s="601"/>
      <c r="X14" s="25" t="s">
        <v>31</v>
      </c>
      <c r="Y14" s="598"/>
      <c r="Z14" s="599"/>
      <c r="AA14" s="602">
        <f t="shared" si="0"/>
        <v>0</v>
      </c>
      <c r="AB14" s="602"/>
      <c r="AC14" s="602"/>
      <c r="AD14" s="603"/>
      <c r="AE14" s="590">
        <f t="shared" si="1"/>
        <v>0</v>
      </c>
      <c r="AF14" s="591"/>
      <c r="AG14" s="26" t="s">
        <v>32</v>
      </c>
      <c r="AH14" s="590">
        <f t="shared" si="2"/>
        <v>0</v>
      </c>
      <c r="AI14" s="591"/>
      <c r="AJ14" s="26" t="s">
        <v>32</v>
      </c>
      <c r="AK14" s="590">
        <f t="shared" si="3"/>
        <v>0</v>
      </c>
      <c r="AL14" s="591"/>
      <c r="AM14" s="26" t="s">
        <v>32</v>
      </c>
      <c r="AN14" s="10"/>
    </row>
    <row r="15" spans="1:46" s="5" customFormat="1" ht="18.75" customHeight="1" x14ac:dyDescent="0.15">
      <c r="A15" s="4"/>
      <c r="B15" s="12"/>
      <c r="C15" s="23">
        <v>6</v>
      </c>
      <c r="D15" s="618"/>
      <c r="E15" s="619"/>
      <c r="F15" s="24"/>
      <c r="G15" s="600"/>
      <c r="H15" s="601"/>
      <c r="I15" s="25" t="s">
        <v>31</v>
      </c>
      <c r="J15" s="598"/>
      <c r="K15" s="599"/>
      <c r="L15" s="600"/>
      <c r="M15" s="601"/>
      <c r="N15" s="25" t="s">
        <v>31</v>
      </c>
      <c r="O15" s="598"/>
      <c r="P15" s="599"/>
      <c r="Q15" s="600"/>
      <c r="R15" s="601"/>
      <c r="S15" s="25" t="s">
        <v>31</v>
      </c>
      <c r="T15" s="598"/>
      <c r="U15" s="599"/>
      <c r="V15" s="600"/>
      <c r="W15" s="601"/>
      <c r="X15" s="25" t="s">
        <v>31</v>
      </c>
      <c r="Y15" s="598"/>
      <c r="Z15" s="599"/>
      <c r="AA15" s="602">
        <f t="shared" si="0"/>
        <v>0</v>
      </c>
      <c r="AB15" s="602"/>
      <c r="AC15" s="602"/>
      <c r="AD15" s="603"/>
      <c r="AE15" s="590">
        <f t="shared" si="1"/>
        <v>0</v>
      </c>
      <c r="AF15" s="591"/>
      <c r="AG15" s="26" t="s">
        <v>32</v>
      </c>
      <c r="AH15" s="590">
        <f t="shared" si="2"/>
        <v>0</v>
      </c>
      <c r="AI15" s="591"/>
      <c r="AJ15" s="26" t="s">
        <v>32</v>
      </c>
      <c r="AK15" s="590">
        <f t="shared" si="3"/>
        <v>0</v>
      </c>
      <c r="AL15" s="591"/>
      <c r="AM15" s="26" t="s">
        <v>32</v>
      </c>
      <c r="AN15" s="10"/>
    </row>
    <row r="16" spans="1:46" s="5" customFormat="1" ht="18.75" customHeight="1" x14ac:dyDescent="0.15">
      <c r="A16" s="4"/>
      <c r="B16" s="12"/>
      <c r="C16" s="23">
        <v>7</v>
      </c>
      <c r="D16" s="618"/>
      <c r="E16" s="619"/>
      <c r="F16" s="24"/>
      <c r="G16" s="600"/>
      <c r="H16" s="601"/>
      <c r="I16" s="25" t="s">
        <v>31</v>
      </c>
      <c r="J16" s="598"/>
      <c r="K16" s="599"/>
      <c r="L16" s="600"/>
      <c r="M16" s="601"/>
      <c r="N16" s="25" t="s">
        <v>31</v>
      </c>
      <c r="O16" s="598"/>
      <c r="P16" s="599"/>
      <c r="Q16" s="600"/>
      <c r="R16" s="601"/>
      <c r="S16" s="25" t="s">
        <v>31</v>
      </c>
      <c r="T16" s="598"/>
      <c r="U16" s="599"/>
      <c r="V16" s="600"/>
      <c r="W16" s="601"/>
      <c r="X16" s="25" t="s">
        <v>31</v>
      </c>
      <c r="Y16" s="598"/>
      <c r="Z16" s="599"/>
      <c r="AA16" s="602">
        <f t="shared" si="0"/>
        <v>0</v>
      </c>
      <c r="AB16" s="602"/>
      <c r="AC16" s="602"/>
      <c r="AD16" s="603"/>
      <c r="AE16" s="590">
        <f t="shared" si="1"/>
        <v>0</v>
      </c>
      <c r="AF16" s="591"/>
      <c r="AG16" s="26" t="s">
        <v>32</v>
      </c>
      <c r="AH16" s="590">
        <f t="shared" si="2"/>
        <v>0</v>
      </c>
      <c r="AI16" s="591"/>
      <c r="AJ16" s="26" t="s">
        <v>32</v>
      </c>
      <c r="AK16" s="590">
        <f t="shared" si="3"/>
        <v>0</v>
      </c>
      <c r="AL16" s="591"/>
      <c r="AM16" s="26" t="s">
        <v>32</v>
      </c>
      <c r="AN16" s="10"/>
    </row>
    <row r="17" spans="1:40" s="5" customFormat="1" ht="18.75" customHeight="1" x14ac:dyDescent="0.15">
      <c r="A17" s="4"/>
      <c r="B17" s="12"/>
      <c r="C17" s="23">
        <v>8</v>
      </c>
      <c r="D17" s="618"/>
      <c r="E17" s="619"/>
      <c r="F17" s="24"/>
      <c r="G17" s="600"/>
      <c r="H17" s="601"/>
      <c r="I17" s="25" t="s">
        <v>31</v>
      </c>
      <c r="J17" s="598"/>
      <c r="K17" s="599"/>
      <c r="L17" s="600"/>
      <c r="M17" s="601"/>
      <c r="N17" s="25" t="s">
        <v>31</v>
      </c>
      <c r="O17" s="598"/>
      <c r="P17" s="599"/>
      <c r="Q17" s="600"/>
      <c r="R17" s="601"/>
      <c r="S17" s="25" t="s">
        <v>31</v>
      </c>
      <c r="T17" s="598"/>
      <c r="U17" s="599"/>
      <c r="V17" s="600"/>
      <c r="W17" s="601"/>
      <c r="X17" s="25" t="s">
        <v>31</v>
      </c>
      <c r="Y17" s="598"/>
      <c r="Z17" s="599"/>
      <c r="AA17" s="602">
        <f t="shared" si="0"/>
        <v>0</v>
      </c>
      <c r="AB17" s="602"/>
      <c r="AC17" s="602"/>
      <c r="AD17" s="603"/>
      <c r="AE17" s="590">
        <f t="shared" si="1"/>
        <v>0</v>
      </c>
      <c r="AF17" s="591"/>
      <c r="AG17" s="26" t="s">
        <v>32</v>
      </c>
      <c r="AH17" s="590">
        <f t="shared" si="2"/>
        <v>0</v>
      </c>
      <c r="AI17" s="591"/>
      <c r="AJ17" s="26" t="s">
        <v>32</v>
      </c>
      <c r="AK17" s="590">
        <f t="shared" si="3"/>
        <v>0</v>
      </c>
      <c r="AL17" s="591"/>
      <c r="AM17" s="26" t="s">
        <v>32</v>
      </c>
      <c r="AN17" s="10"/>
    </row>
    <row r="18" spans="1:40" s="5" customFormat="1" ht="18.75" customHeight="1" x14ac:dyDescent="0.15">
      <c r="A18" s="4"/>
      <c r="B18" s="12"/>
      <c r="C18" s="23">
        <v>9</v>
      </c>
      <c r="D18" s="618"/>
      <c r="E18" s="619"/>
      <c r="F18" s="24"/>
      <c r="G18" s="600"/>
      <c r="H18" s="601"/>
      <c r="I18" s="25" t="s">
        <v>31</v>
      </c>
      <c r="J18" s="598"/>
      <c r="K18" s="599"/>
      <c r="L18" s="600"/>
      <c r="M18" s="601"/>
      <c r="N18" s="25" t="s">
        <v>31</v>
      </c>
      <c r="O18" s="598"/>
      <c r="P18" s="599"/>
      <c r="Q18" s="600"/>
      <c r="R18" s="601"/>
      <c r="S18" s="25" t="s">
        <v>31</v>
      </c>
      <c r="T18" s="598"/>
      <c r="U18" s="599"/>
      <c r="V18" s="600"/>
      <c r="W18" s="601"/>
      <c r="X18" s="25" t="s">
        <v>31</v>
      </c>
      <c r="Y18" s="598"/>
      <c r="Z18" s="599"/>
      <c r="AA18" s="602">
        <f t="shared" si="0"/>
        <v>0</v>
      </c>
      <c r="AB18" s="602"/>
      <c r="AC18" s="602"/>
      <c r="AD18" s="603"/>
      <c r="AE18" s="590">
        <f t="shared" si="1"/>
        <v>0</v>
      </c>
      <c r="AF18" s="591"/>
      <c r="AG18" s="26" t="s">
        <v>32</v>
      </c>
      <c r="AH18" s="590">
        <f t="shared" si="2"/>
        <v>0</v>
      </c>
      <c r="AI18" s="591"/>
      <c r="AJ18" s="26" t="s">
        <v>32</v>
      </c>
      <c r="AK18" s="590">
        <f t="shared" si="3"/>
        <v>0</v>
      </c>
      <c r="AL18" s="591"/>
      <c r="AM18" s="26" t="s">
        <v>32</v>
      </c>
      <c r="AN18" s="10"/>
    </row>
    <row r="19" spans="1:40" s="5" customFormat="1" ht="18.75" customHeight="1" x14ac:dyDescent="0.15">
      <c r="A19" s="4"/>
      <c r="B19" s="12"/>
      <c r="C19" s="23">
        <v>10</v>
      </c>
      <c r="D19" s="618"/>
      <c r="E19" s="619"/>
      <c r="F19" s="24"/>
      <c r="G19" s="600"/>
      <c r="H19" s="601"/>
      <c r="I19" s="25" t="s">
        <v>31</v>
      </c>
      <c r="J19" s="598"/>
      <c r="K19" s="599"/>
      <c r="L19" s="600"/>
      <c r="M19" s="601"/>
      <c r="N19" s="25" t="s">
        <v>31</v>
      </c>
      <c r="O19" s="598"/>
      <c r="P19" s="599"/>
      <c r="Q19" s="600"/>
      <c r="R19" s="601"/>
      <c r="S19" s="25" t="s">
        <v>31</v>
      </c>
      <c r="T19" s="598"/>
      <c r="U19" s="599"/>
      <c r="V19" s="600"/>
      <c r="W19" s="601"/>
      <c r="X19" s="25" t="s">
        <v>31</v>
      </c>
      <c r="Y19" s="598"/>
      <c r="Z19" s="599"/>
      <c r="AA19" s="602">
        <f t="shared" si="0"/>
        <v>0</v>
      </c>
      <c r="AB19" s="602"/>
      <c r="AC19" s="602"/>
      <c r="AD19" s="603"/>
      <c r="AE19" s="590">
        <f t="shared" si="1"/>
        <v>0</v>
      </c>
      <c r="AF19" s="591"/>
      <c r="AG19" s="26" t="s">
        <v>32</v>
      </c>
      <c r="AH19" s="590">
        <f t="shared" si="2"/>
        <v>0</v>
      </c>
      <c r="AI19" s="591"/>
      <c r="AJ19" s="26" t="s">
        <v>32</v>
      </c>
      <c r="AK19" s="590">
        <f t="shared" si="3"/>
        <v>0</v>
      </c>
      <c r="AL19" s="591"/>
      <c r="AM19" s="26" t="s">
        <v>32</v>
      </c>
      <c r="AN19" s="10"/>
    </row>
    <row r="20" spans="1:40" s="5" customFormat="1" ht="18.75" customHeight="1" x14ac:dyDescent="0.15">
      <c r="A20" s="4"/>
      <c r="B20" s="12"/>
      <c r="C20" s="23">
        <v>11</v>
      </c>
      <c r="D20" s="618"/>
      <c r="E20" s="619"/>
      <c r="F20" s="24"/>
      <c r="G20" s="600"/>
      <c r="H20" s="601"/>
      <c r="I20" s="25" t="s">
        <v>31</v>
      </c>
      <c r="J20" s="598"/>
      <c r="K20" s="599"/>
      <c r="L20" s="600"/>
      <c r="M20" s="601"/>
      <c r="N20" s="25" t="s">
        <v>31</v>
      </c>
      <c r="O20" s="598"/>
      <c r="P20" s="599"/>
      <c r="Q20" s="600"/>
      <c r="R20" s="601"/>
      <c r="S20" s="25" t="s">
        <v>31</v>
      </c>
      <c r="T20" s="598"/>
      <c r="U20" s="599"/>
      <c r="V20" s="600"/>
      <c r="W20" s="601"/>
      <c r="X20" s="25" t="s">
        <v>31</v>
      </c>
      <c r="Y20" s="598"/>
      <c r="Z20" s="599"/>
      <c r="AA20" s="602">
        <f t="shared" si="0"/>
        <v>0</v>
      </c>
      <c r="AB20" s="602"/>
      <c r="AC20" s="602"/>
      <c r="AD20" s="603"/>
      <c r="AE20" s="590">
        <f t="shared" si="1"/>
        <v>0</v>
      </c>
      <c r="AF20" s="591"/>
      <c r="AG20" s="26" t="s">
        <v>32</v>
      </c>
      <c r="AH20" s="590">
        <f t="shared" si="2"/>
        <v>0</v>
      </c>
      <c r="AI20" s="591"/>
      <c r="AJ20" s="26" t="s">
        <v>32</v>
      </c>
      <c r="AK20" s="590">
        <f t="shared" si="3"/>
        <v>0</v>
      </c>
      <c r="AL20" s="591"/>
      <c r="AM20" s="26" t="s">
        <v>32</v>
      </c>
      <c r="AN20" s="10"/>
    </row>
    <row r="21" spans="1:40" s="5" customFormat="1" ht="18.75" customHeight="1" x14ac:dyDescent="0.15">
      <c r="A21" s="4"/>
      <c r="B21" s="12"/>
      <c r="C21" s="23">
        <v>12</v>
      </c>
      <c r="D21" s="618"/>
      <c r="E21" s="619"/>
      <c r="F21" s="24"/>
      <c r="G21" s="600"/>
      <c r="H21" s="601"/>
      <c r="I21" s="25" t="s">
        <v>31</v>
      </c>
      <c r="J21" s="598"/>
      <c r="K21" s="599"/>
      <c r="L21" s="600"/>
      <c r="M21" s="601"/>
      <c r="N21" s="25" t="s">
        <v>31</v>
      </c>
      <c r="O21" s="598"/>
      <c r="P21" s="599"/>
      <c r="Q21" s="600"/>
      <c r="R21" s="601"/>
      <c r="S21" s="25" t="s">
        <v>31</v>
      </c>
      <c r="T21" s="598"/>
      <c r="U21" s="599"/>
      <c r="V21" s="600"/>
      <c r="W21" s="601"/>
      <c r="X21" s="25" t="s">
        <v>31</v>
      </c>
      <c r="Y21" s="598"/>
      <c r="Z21" s="599"/>
      <c r="AA21" s="602">
        <f t="shared" si="0"/>
        <v>0</v>
      </c>
      <c r="AB21" s="602"/>
      <c r="AC21" s="602"/>
      <c r="AD21" s="603"/>
      <c r="AE21" s="590">
        <f t="shared" si="1"/>
        <v>0</v>
      </c>
      <c r="AF21" s="591"/>
      <c r="AG21" s="26" t="s">
        <v>32</v>
      </c>
      <c r="AH21" s="590">
        <f t="shared" si="2"/>
        <v>0</v>
      </c>
      <c r="AI21" s="591"/>
      <c r="AJ21" s="26" t="s">
        <v>32</v>
      </c>
      <c r="AK21" s="590">
        <f t="shared" si="3"/>
        <v>0</v>
      </c>
      <c r="AL21" s="591"/>
      <c r="AM21" s="26" t="s">
        <v>32</v>
      </c>
      <c r="AN21" s="10"/>
    </row>
    <row r="22" spans="1:40" s="5" customFormat="1" ht="18.75" customHeight="1" x14ac:dyDescent="0.15">
      <c r="A22" s="4"/>
      <c r="B22" s="12"/>
      <c r="C22" s="23">
        <v>13</v>
      </c>
      <c r="D22" s="618"/>
      <c r="E22" s="619"/>
      <c r="F22" s="24"/>
      <c r="G22" s="600"/>
      <c r="H22" s="601"/>
      <c r="I22" s="25" t="s">
        <v>31</v>
      </c>
      <c r="J22" s="598"/>
      <c r="K22" s="599"/>
      <c r="L22" s="600"/>
      <c r="M22" s="601"/>
      <c r="N22" s="25" t="s">
        <v>31</v>
      </c>
      <c r="O22" s="598"/>
      <c r="P22" s="599"/>
      <c r="Q22" s="600"/>
      <c r="R22" s="601"/>
      <c r="S22" s="25" t="s">
        <v>31</v>
      </c>
      <c r="T22" s="598"/>
      <c r="U22" s="599"/>
      <c r="V22" s="600"/>
      <c r="W22" s="601"/>
      <c r="X22" s="25" t="s">
        <v>31</v>
      </c>
      <c r="Y22" s="598"/>
      <c r="Z22" s="599"/>
      <c r="AA22" s="602">
        <f t="shared" si="0"/>
        <v>0</v>
      </c>
      <c r="AB22" s="602"/>
      <c r="AC22" s="602"/>
      <c r="AD22" s="603"/>
      <c r="AE22" s="590">
        <f t="shared" si="1"/>
        <v>0</v>
      </c>
      <c r="AF22" s="591"/>
      <c r="AG22" s="26" t="s">
        <v>32</v>
      </c>
      <c r="AH22" s="590">
        <f t="shared" si="2"/>
        <v>0</v>
      </c>
      <c r="AI22" s="591"/>
      <c r="AJ22" s="26" t="s">
        <v>32</v>
      </c>
      <c r="AK22" s="590">
        <f t="shared" si="3"/>
        <v>0</v>
      </c>
      <c r="AL22" s="591"/>
      <c r="AM22" s="26" t="s">
        <v>32</v>
      </c>
      <c r="AN22" s="10"/>
    </row>
    <row r="23" spans="1:40" s="5" customFormat="1" ht="18.75" customHeight="1" x14ac:dyDescent="0.15">
      <c r="A23" s="4"/>
      <c r="B23" s="12"/>
      <c r="C23" s="23">
        <v>14</v>
      </c>
      <c r="D23" s="618"/>
      <c r="E23" s="619"/>
      <c r="F23" s="24"/>
      <c r="G23" s="600"/>
      <c r="H23" s="601"/>
      <c r="I23" s="25" t="s">
        <v>31</v>
      </c>
      <c r="J23" s="598"/>
      <c r="K23" s="599"/>
      <c r="L23" s="600"/>
      <c r="M23" s="601"/>
      <c r="N23" s="25" t="s">
        <v>31</v>
      </c>
      <c r="O23" s="598"/>
      <c r="P23" s="599"/>
      <c r="Q23" s="600"/>
      <c r="R23" s="601"/>
      <c r="S23" s="25" t="s">
        <v>31</v>
      </c>
      <c r="T23" s="598"/>
      <c r="U23" s="599"/>
      <c r="V23" s="600"/>
      <c r="W23" s="601"/>
      <c r="X23" s="25" t="s">
        <v>31</v>
      </c>
      <c r="Y23" s="598"/>
      <c r="Z23" s="599"/>
      <c r="AA23" s="602">
        <f t="shared" si="0"/>
        <v>0</v>
      </c>
      <c r="AB23" s="602"/>
      <c r="AC23" s="602"/>
      <c r="AD23" s="603"/>
      <c r="AE23" s="590">
        <f t="shared" si="1"/>
        <v>0</v>
      </c>
      <c r="AF23" s="591"/>
      <c r="AG23" s="26" t="s">
        <v>32</v>
      </c>
      <c r="AH23" s="590">
        <f t="shared" si="2"/>
        <v>0</v>
      </c>
      <c r="AI23" s="591"/>
      <c r="AJ23" s="26" t="s">
        <v>32</v>
      </c>
      <c r="AK23" s="590">
        <f t="shared" si="3"/>
        <v>0</v>
      </c>
      <c r="AL23" s="591"/>
      <c r="AM23" s="26" t="s">
        <v>32</v>
      </c>
      <c r="AN23" s="10"/>
    </row>
    <row r="24" spans="1:40" s="5" customFormat="1" ht="18.75" customHeight="1" x14ac:dyDescent="0.15">
      <c r="A24" s="4"/>
      <c r="B24" s="12"/>
      <c r="C24" s="23">
        <v>15</v>
      </c>
      <c r="D24" s="618"/>
      <c r="E24" s="619"/>
      <c r="F24" s="24"/>
      <c r="G24" s="600"/>
      <c r="H24" s="601"/>
      <c r="I24" s="25" t="s">
        <v>31</v>
      </c>
      <c r="J24" s="598"/>
      <c r="K24" s="599"/>
      <c r="L24" s="600"/>
      <c r="M24" s="601"/>
      <c r="N24" s="25" t="s">
        <v>31</v>
      </c>
      <c r="O24" s="598"/>
      <c r="P24" s="599"/>
      <c r="Q24" s="600"/>
      <c r="R24" s="601"/>
      <c r="S24" s="25" t="s">
        <v>31</v>
      </c>
      <c r="T24" s="598"/>
      <c r="U24" s="599"/>
      <c r="V24" s="600"/>
      <c r="W24" s="601"/>
      <c r="X24" s="25" t="s">
        <v>31</v>
      </c>
      <c r="Y24" s="598"/>
      <c r="Z24" s="599"/>
      <c r="AA24" s="602">
        <f t="shared" si="0"/>
        <v>0</v>
      </c>
      <c r="AB24" s="602"/>
      <c r="AC24" s="602"/>
      <c r="AD24" s="603"/>
      <c r="AE24" s="590">
        <f t="shared" si="1"/>
        <v>0</v>
      </c>
      <c r="AF24" s="591"/>
      <c r="AG24" s="26" t="s">
        <v>32</v>
      </c>
      <c r="AH24" s="590">
        <f t="shared" si="2"/>
        <v>0</v>
      </c>
      <c r="AI24" s="591"/>
      <c r="AJ24" s="26" t="s">
        <v>32</v>
      </c>
      <c r="AK24" s="590">
        <f t="shared" si="3"/>
        <v>0</v>
      </c>
      <c r="AL24" s="591"/>
      <c r="AM24" s="26" t="s">
        <v>32</v>
      </c>
      <c r="AN24" s="10"/>
    </row>
    <row r="25" spans="1:40" s="5" customFormat="1" ht="18.75" customHeight="1" x14ac:dyDescent="0.15">
      <c r="A25" s="4"/>
      <c r="B25" s="12"/>
      <c r="C25" s="23">
        <v>16</v>
      </c>
      <c r="D25" s="618"/>
      <c r="E25" s="619"/>
      <c r="F25" s="24"/>
      <c r="G25" s="600"/>
      <c r="H25" s="601"/>
      <c r="I25" s="25" t="s">
        <v>31</v>
      </c>
      <c r="J25" s="598"/>
      <c r="K25" s="599"/>
      <c r="L25" s="600"/>
      <c r="M25" s="601"/>
      <c r="N25" s="25" t="s">
        <v>31</v>
      </c>
      <c r="O25" s="598"/>
      <c r="P25" s="599"/>
      <c r="Q25" s="600"/>
      <c r="R25" s="601"/>
      <c r="S25" s="25" t="s">
        <v>31</v>
      </c>
      <c r="T25" s="598"/>
      <c r="U25" s="599"/>
      <c r="V25" s="600"/>
      <c r="W25" s="601"/>
      <c r="X25" s="25" t="s">
        <v>31</v>
      </c>
      <c r="Y25" s="598"/>
      <c r="Z25" s="599"/>
      <c r="AA25" s="602">
        <f t="shared" si="0"/>
        <v>0</v>
      </c>
      <c r="AB25" s="602"/>
      <c r="AC25" s="602"/>
      <c r="AD25" s="603"/>
      <c r="AE25" s="590">
        <f t="shared" si="1"/>
        <v>0</v>
      </c>
      <c r="AF25" s="591"/>
      <c r="AG25" s="26" t="s">
        <v>32</v>
      </c>
      <c r="AH25" s="590">
        <f t="shared" si="2"/>
        <v>0</v>
      </c>
      <c r="AI25" s="591"/>
      <c r="AJ25" s="26" t="s">
        <v>32</v>
      </c>
      <c r="AK25" s="590">
        <f t="shared" si="3"/>
        <v>0</v>
      </c>
      <c r="AL25" s="591"/>
      <c r="AM25" s="26" t="s">
        <v>32</v>
      </c>
      <c r="AN25" s="10"/>
    </row>
    <row r="26" spans="1:40" s="5" customFormat="1" ht="18.75" customHeight="1" x14ac:dyDescent="0.15">
      <c r="A26" s="4"/>
      <c r="B26" s="12"/>
      <c r="C26" s="23">
        <v>17</v>
      </c>
      <c r="D26" s="604"/>
      <c r="E26" s="605"/>
      <c r="F26" s="29"/>
      <c r="G26" s="600"/>
      <c r="H26" s="601"/>
      <c r="I26" s="25" t="s">
        <v>31</v>
      </c>
      <c r="J26" s="598"/>
      <c r="K26" s="599"/>
      <c r="L26" s="600"/>
      <c r="M26" s="601"/>
      <c r="N26" s="25" t="s">
        <v>31</v>
      </c>
      <c r="O26" s="598"/>
      <c r="P26" s="599"/>
      <c r="Q26" s="600"/>
      <c r="R26" s="601"/>
      <c r="S26" s="25" t="s">
        <v>31</v>
      </c>
      <c r="T26" s="598"/>
      <c r="U26" s="599"/>
      <c r="V26" s="600"/>
      <c r="W26" s="601"/>
      <c r="X26" s="25" t="s">
        <v>31</v>
      </c>
      <c r="Y26" s="598"/>
      <c r="Z26" s="599"/>
      <c r="AA26" s="602">
        <f t="shared" si="0"/>
        <v>0</v>
      </c>
      <c r="AB26" s="602"/>
      <c r="AC26" s="602"/>
      <c r="AD26" s="603"/>
      <c r="AE26" s="590">
        <f t="shared" si="1"/>
        <v>0</v>
      </c>
      <c r="AF26" s="591"/>
      <c r="AG26" s="26" t="s">
        <v>32</v>
      </c>
      <c r="AH26" s="590">
        <f t="shared" si="2"/>
        <v>0</v>
      </c>
      <c r="AI26" s="591"/>
      <c r="AJ26" s="26" t="s">
        <v>32</v>
      </c>
      <c r="AK26" s="590">
        <f t="shared" si="3"/>
        <v>0</v>
      </c>
      <c r="AL26" s="591"/>
      <c r="AM26" s="26" t="s">
        <v>32</v>
      </c>
      <c r="AN26" s="10"/>
    </row>
    <row r="27" spans="1:40" s="5" customFormat="1" ht="18.75" customHeight="1" x14ac:dyDescent="0.15">
      <c r="A27" s="4"/>
      <c r="B27" s="12"/>
      <c r="C27" s="23">
        <v>18</v>
      </c>
      <c r="D27" s="604"/>
      <c r="E27" s="605"/>
      <c r="F27" s="29"/>
      <c r="G27" s="600"/>
      <c r="H27" s="601"/>
      <c r="I27" s="25" t="s">
        <v>31</v>
      </c>
      <c r="J27" s="598"/>
      <c r="K27" s="599"/>
      <c r="L27" s="600"/>
      <c r="M27" s="601"/>
      <c r="N27" s="25" t="s">
        <v>31</v>
      </c>
      <c r="O27" s="598"/>
      <c r="P27" s="599"/>
      <c r="Q27" s="600"/>
      <c r="R27" s="601"/>
      <c r="S27" s="25" t="s">
        <v>31</v>
      </c>
      <c r="T27" s="598"/>
      <c r="U27" s="599"/>
      <c r="V27" s="600"/>
      <c r="W27" s="601"/>
      <c r="X27" s="25" t="s">
        <v>31</v>
      </c>
      <c r="Y27" s="598"/>
      <c r="Z27" s="599"/>
      <c r="AA27" s="602">
        <f t="shared" si="0"/>
        <v>0</v>
      </c>
      <c r="AB27" s="602"/>
      <c r="AC27" s="602"/>
      <c r="AD27" s="603"/>
      <c r="AE27" s="590">
        <f t="shared" si="1"/>
        <v>0</v>
      </c>
      <c r="AF27" s="591"/>
      <c r="AG27" s="26" t="s">
        <v>32</v>
      </c>
      <c r="AH27" s="590">
        <f t="shared" si="2"/>
        <v>0</v>
      </c>
      <c r="AI27" s="591"/>
      <c r="AJ27" s="26" t="s">
        <v>32</v>
      </c>
      <c r="AK27" s="590">
        <f t="shared" si="3"/>
        <v>0</v>
      </c>
      <c r="AL27" s="591"/>
      <c r="AM27" s="26" t="s">
        <v>32</v>
      </c>
      <c r="AN27" s="10"/>
    </row>
    <row r="28" spans="1:40" s="5" customFormat="1" ht="18.75" customHeight="1" x14ac:dyDescent="0.15">
      <c r="A28" s="4"/>
      <c r="B28" s="12"/>
      <c r="C28" s="23">
        <v>19</v>
      </c>
      <c r="D28" s="604"/>
      <c r="E28" s="605"/>
      <c r="F28" s="29"/>
      <c r="G28" s="600"/>
      <c r="H28" s="601"/>
      <c r="I28" s="25" t="s">
        <v>31</v>
      </c>
      <c r="J28" s="598"/>
      <c r="K28" s="599"/>
      <c r="L28" s="600"/>
      <c r="M28" s="601"/>
      <c r="N28" s="25" t="s">
        <v>31</v>
      </c>
      <c r="O28" s="598"/>
      <c r="P28" s="599"/>
      <c r="Q28" s="600"/>
      <c r="R28" s="601"/>
      <c r="S28" s="25" t="s">
        <v>31</v>
      </c>
      <c r="T28" s="598"/>
      <c r="U28" s="599"/>
      <c r="V28" s="600"/>
      <c r="W28" s="601"/>
      <c r="X28" s="25" t="s">
        <v>31</v>
      </c>
      <c r="Y28" s="598"/>
      <c r="Z28" s="599"/>
      <c r="AA28" s="602">
        <f t="shared" si="0"/>
        <v>0</v>
      </c>
      <c r="AB28" s="602"/>
      <c r="AC28" s="602"/>
      <c r="AD28" s="603"/>
      <c r="AE28" s="590">
        <f t="shared" si="1"/>
        <v>0</v>
      </c>
      <c r="AF28" s="591"/>
      <c r="AG28" s="26" t="s">
        <v>32</v>
      </c>
      <c r="AH28" s="590">
        <f t="shared" si="2"/>
        <v>0</v>
      </c>
      <c r="AI28" s="591"/>
      <c r="AJ28" s="26" t="s">
        <v>32</v>
      </c>
      <c r="AK28" s="590">
        <f t="shared" si="3"/>
        <v>0</v>
      </c>
      <c r="AL28" s="591"/>
      <c r="AM28" s="26" t="s">
        <v>32</v>
      </c>
      <c r="AN28" s="10"/>
    </row>
    <row r="29" spans="1:40" s="5" customFormat="1" ht="18.75" customHeight="1" x14ac:dyDescent="0.15">
      <c r="A29" s="4"/>
      <c r="B29" s="12"/>
      <c r="C29" s="30">
        <v>20</v>
      </c>
      <c r="D29" s="616"/>
      <c r="E29" s="617"/>
      <c r="F29" s="31"/>
      <c r="G29" s="614"/>
      <c r="H29" s="615"/>
      <c r="I29" s="32" t="s">
        <v>33</v>
      </c>
      <c r="J29" s="612"/>
      <c r="K29" s="613"/>
      <c r="L29" s="614"/>
      <c r="M29" s="615"/>
      <c r="N29" s="32" t="s">
        <v>34</v>
      </c>
      <c r="O29" s="612"/>
      <c r="P29" s="613"/>
      <c r="Q29" s="614"/>
      <c r="R29" s="615"/>
      <c r="S29" s="32" t="s">
        <v>34</v>
      </c>
      <c r="T29" s="612"/>
      <c r="U29" s="613"/>
      <c r="V29" s="614"/>
      <c r="W29" s="615"/>
      <c r="X29" s="32" t="s">
        <v>34</v>
      </c>
      <c r="Y29" s="612"/>
      <c r="Z29" s="613"/>
      <c r="AA29" s="602">
        <f t="shared" si="0"/>
        <v>0</v>
      </c>
      <c r="AB29" s="602"/>
      <c r="AC29" s="602"/>
      <c r="AD29" s="603"/>
      <c r="AE29" s="590">
        <f t="shared" si="1"/>
        <v>0</v>
      </c>
      <c r="AF29" s="591"/>
      <c r="AG29" s="33" t="s">
        <v>32</v>
      </c>
      <c r="AH29" s="590">
        <f t="shared" si="2"/>
        <v>0</v>
      </c>
      <c r="AI29" s="591"/>
      <c r="AJ29" s="33" t="s">
        <v>32</v>
      </c>
      <c r="AK29" s="590">
        <f t="shared" si="3"/>
        <v>0</v>
      </c>
      <c r="AL29" s="591"/>
      <c r="AM29" s="33" t="s">
        <v>32</v>
      </c>
      <c r="AN29" s="10"/>
    </row>
    <row r="30" spans="1:40" s="5" customFormat="1" ht="18.75" customHeight="1" x14ac:dyDescent="0.15">
      <c r="A30" s="4"/>
      <c r="B30" s="12"/>
      <c r="C30" s="34">
        <v>21</v>
      </c>
      <c r="D30" s="606"/>
      <c r="E30" s="607"/>
      <c r="F30" s="35"/>
      <c r="G30" s="608"/>
      <c r="H30" s="609"/>
      <c r="I30" s="36" t="s">
        <v>33</v>
      </c>
      <c r="J30" s="610"/>
      <c r="K30" s="611"/>
      <c r="L30" s="608"/>
      <c r="M30" s="609"/>
      <c r="N30" s="36" t="s">
        <v>33</v>
      </c>
      <c r="O30" s="610"/>
      <c r="P30" s="611"/>
      <c r="Q30" s="608"/>
      <c r="R30" s="609"/>
      <c r="S30" s="36" t="s">
        <v>33</v>
      </c>
      <c r="T30" s="610"/>
      <c r="U30" s="611"/>
      <c r="V30" s="608"/>
      <c r="W30" s="609"/>
      <c r="X30" s="36" t="s">
        <v>33</v>
      </c>
      <c r="Y30" s="610"/>
      <c r="Z30" s="611"/>
      <c r="AA30" s="602">
        <f t="shared" si="0"/>
        <v>0</v>
      </c>
      <c r="AB30" s="602"/>
      <c r="AC30" s="602"/>
      <c r="AD30" s="603"/>
      <c r="AE30" s="590">
        <f t="shared" si="1"/>
        <v>0</v>
      </c>
      <c r="AF30" s="591"/>
      <c r="AG30" s="37" t="s">
        <v>32</v>
      </c>
      <c r="AH30" s="590">
        <f t="shared" si="2"/>
        <v>0</v>
      </c>
      <c r="AI30" s="591"/>
      <c r="AJ30" s="37" t="s">
        <v>32</v>
      </c>
      <c r="AK30" s="590">
        <f t="shared" si="3"/>
        <v>0</v>
      </c>
      <c r="AL30" s="591"/>
      <c r="AM30" s="37" t="s">
        <v>32</v>
      </c>
      <c r="AN30" s="10"/>
    </row>
    <row r="31" spans="1:40" s="5" customFormat="1" ht="18.75" customHeight="1" x14ac:dyDescent="0.15">
      <c r="A31" s="4"/>
      <c r="B31" s="12"/>
      <c r="C31" s="23">
        <v>22</v>
      </c>
      <c r="D31" s="604"/>
      <c r="E31" s="605"/>
      <c r="F31" s="29"/>
      <c r="G31" s="600"/>
      <c r="H31" s="601"/>
      <c r="I31" s="25" t="s">
        <v>33</v>
      </c>
      <c r="J31" s="598"/>
      <c r="K31" s="599"/>
      <c r="L31" s="600"/>
      <c r="M31" s="601"/>
      <c r="N31" s="25" t="s">
        <v>33</v>
      </c>
      <c r="O31" s="598"/>
      <c r="P31" s="599"/>
      <c r="Q31" s="600"/>
      <c r="R31" s="601"/>
      <c r="S31" s="25" t="s">
        <v>33</v>
      </c>
      <c r="T31" s="598"/>
      <c r="U31" s="599"/>
      <c r="V31" s="600"/>
      <c r="W31" s="601"/>
      <c r="X31" s="25" t="s">
        <v>33</v>
      </c>
      <c r="Y31" s="598"/>
      <c r="Z31" s="599"/>
      <c r="AA31" s="602">
        <f t="shared" si="0"/>
        <v>0</v>
      </c>
      <c r="AB31" s="602"/>
      <c r="AC31" s="602"/>
      <c r="AD31" s="603"/>
      <c r="AE31" s="590">
        <f t="shared" si="1"/>
        <v>0</v>
      </c>
      <c r="AF31" s="591"/>
      <c r="AG31" s="26" t="s">
        <v>32</v>
      </c>
      <c r="AH31" s="590">
        <f t="shared" si="2"/>
        <v>0</v>
      </c>
      <c r="AI31" s="591"/>
      <c r="AJ31" s="26" t="s">
        <v>32</v>
      </c>
      <c r="AK31" s="590">
        <f t="shared" si="3"/>
        <v>0</v>
      </c>
      <c r="AL31" s="591"/>
      <c r="AM31" s="26" t="s">
        <v>32</v>
      </c>
      <c r="AN31" s="10"/>
    </row>
    <row r="32" spans="1:40" s="5" customFormat="1" ht="18.75" customHeight="1" x14ac:dyDescent="0.15">
      <c r="A32" s="4"/>
      <c r="B32" s="12"/>
      <c r="C32" s="23">
        <v>23</v>
      </c>
      <c r="D32" s="604"/>
      <c r="E32" s="605"/>
      <c r="F32" s="29"/>
      <c r="G32" s="600"/>
      <c r="H32" s="601"/>
      <c r="I32" s="25" t="s">
        <v>33</v>
      </c>
      <c r="J32" s="598"/>
      <c r="K32" s="599"/>
      <c r="L32" s="600"/>
      <c r="M32" s="601"/>
      <c r="N32" s="25" t="s">
        <v>33</v>
      </c>
      <c r="O32" s="598"/>
      <c r="P32" s="599"/>
      <c r="Q32" s="600"/>
      <c r="R32" s="601"/>
      <c r="S32" s="25" t="s">
        <v>33</v>
      </c>
      <c r="T32" s="598"/>
      <c r="U32" s="599"/>
      <c r="V32" s="600"/>
      <c r="W32" s="601"/>
      <c r="X32" s="25" t="s">
        <v>33</v>
      </c>
      <c r="Y32" s="598"/>
      <c r="Z32" s="599"/>
      <c r="AA32" s="602">
        <f t="shared" si="0"/>
        <v>0</v>
      </c>
      <c r="AB32" s="602"/>
      <c r="AC32" s="602"/>
      <c r="AD32" s="603"/>
      <c r="AE32" s="590">
        <f t="shared" si="1"/>
        <v>0</v>
      </c>
      <c r="AF32" s="591"/>
      <c r="AG32" s="26" t="s">
        <v>32</v>
      </c>
      <c r="AH32" s="590">
        <f t="shared" si="2"/>
        <v>0</v>
      </c>
      <c r="AI32" s="591"/>
      <c r="AJ32" s="26" t="s">
        <v>32</v>
      </c>
      <c r="AK32" s="590">
        <f t="shared" si="3"/>
        <v>0</v>
      </c>
      <c r="AL32" s="591"/>
      <c r="AM32" s="26" t="s">
        <v>32</v>
      </c>
      <c r="AN32" s="10"/>
    </row>
    <row r="33" spans="1:40" s="5" customFormat="1" ht="18.75" customHeight="1" x14ac:dyDescent="0.15">
      <c r="A33" s="4"/>
      <c r="B33" s="12"/>
      <c r="C33" s="23">
        <v>24</v>
      </c>
      <c r="D33" s="604"/>
      <c r="E33" s="605"/>
      <c r="F33" s="29"/>
      <c r="G33" s="600"/>
      <c r="H33" s="601"/>
      <c r="I33" s="25" t="s">
        <v>33</v>
      </c>
      <c r="J33" s="598"/>
      <c r="K33" s="599"/>
      <c r="L33" s="600"/>
      <c r="M33" s="601"/>
      <c r="N33" s="25" t="s">
        <v>33</v>
      </c>
      <c r="O33" s="598"/>
      <c r="P33" s="599"/>
      <c r="Q33" s="600"/>
      <c r="R33" s="601"/>
      <c r="S33" s="25" t="s">
        <v>33</v>
      </c>
      <c r="T33" s="598"/>
      <c r="U33" s="599"/>
      <c r="V33" s="600"/>
      <c r="W33" s="601"/>
      <c r="X33" s="25" t="s">
        <v>33</v>
      </c>
      <c r="Y33" s="598"/>
      <c r="Z33" s="599"/>
      <c r="AA33" s="602">
        <f t="shared" si="0"/>
        <v>0</v>
      </c>
      <c r="AB33" s="602"/>
      <c r="AC33" s="602"/>
      <c r="AD33" s="603"/>
      <c r="AE33" s="590">
        <f t="shared" si="1"/>
        <v>0</v>
      </c>
      <c r="AF33" s="591"/>
      <c r="AG33" s="26" t="s">
        <v>32</v>
      </c>
      <c r="AH33" s="590">
        <f t="shared" si="2"/>
        <v>0</v>
      </c>
      <c r="AI33" s="591"/>
      <c r="AJ33" s="26" t="s">
        <v>32</v>
      </c>
      <c r="AK33" s="590">
        <f t="shared" si="3"/>
        <v>0</v>
      </c>
      <c r="AL33" s="591"/>
      <c r="AM33" s="26" t="s">
        <v>32</v>
      </c>
      <c r="AN33" s="10"/>
    </row>
    <row r="34" spans="1:40" s="5" customFormat="1" ht="18.75" customHeight="1" thickBot="1" x14ac:dyDescent="0.2">
      <c r="A34" s="4"/>
      <c r="B34" s="12"/>
      <c r="C34" s="38">
        <v>25</v>
      </c>
      <c r="D34" s="592"/>
      <c r="E34" s="593"/>
      <c r="F34" s="39"/>
      <c r="G34" s="594"/>
      <c r="H34" s="595"/>
      <c r="I34" s="40" t="s">
        <v>35</v>
      </c>
      <c r="J34" s="596"/>
      <c r="K34" s="597"/>
      <c r="L34" s="594"/>
      <c r="M34" s="595"/>
      <c r="N34" s="40" t="s">
        <v>36</v>
      </c>
      <c r="O34" s="596"/>
      <c r="P34" s="597"/>
      <c r="Q34" s="594"/>
      <c r="R34" s="595"/>
      <c r="S34" s="40" t="s">
        <v>36</v>
      </c>
      <c r="T34" s="596"/>
      <c r="U34" s="597"/>
      <c r="V34" s="594"/>
      <c r="W34" s="595"/>
      <c r="X34" s="40" t="s">
        <v>36</v>
      </c>
      <c r="Y34" s="596"/>
      <c r="Z34" s="597"/>
      <c r="AA34" s="582">
        <f t="shared" si="0"/>
        <v>0</v>
      </c>
      <c r="AB34" s="583"/>
      <c r="AC34" s="583"/>
      <c r="AD34" s="584"/>
      <c r="AE34" s="585">
        <f t="shared" si="1"/>
        <v>0</v>
      </c>
      <c r="AF34" s="586"/>
      <c r="AG34" s="41" t="s">
        <v>32</v>
      </c>
      <c r="AH34" s="585">
        <f t="shared" si="2"/>
        <v>0</v>
      </c>
      <c r="AI34" s="586"/>
      <c r="AJ34" s="41" t="s">
        <v>32</v>
      </c>
      <c r="AK34" s="585">
        <f t="shared" si="3"/>
        <v>0</v>
      </c>
      <c r="AL34" s="586"/>
      <c r="AM34" s="41" t="s">
        <v>32</v>
      </c>
      <c r="AN34" s="10"/>
    </row>
    <row r="35" spans="1:40" s="42" customFormat="1" ht="20.100000000000001" customHeight="1" x14ac:dyDescent="0.15">
      <c r="B35" s="43" t="s">
        <v>37</v>
      </c>
    </row>
    <row r="36" spans="1:40" s="42" customFormat="1" ht="20.100000000000001" customHeight="1" x14ac:dyDescent="0.15">
      <c r="B36" s="42" t="s">
        <v>38</v>
      </c>
    </row>
    <row r="37" spans="1:40" s="42" customFormat="1" ht="20.100000000000001" customHeight="1" x14ac:dyDescent="0.15">
      <c r="B37" s="44" t="s">
        <v>39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</row>
    <row r="38" spans="1:40" s="47" customFormat="1" ht="20.100000000000001" customHeight="1" x14ac:dyDescent="0.15">
      <c r="A38" s="45"/>
      <c r="B38" s="46" t="s">
        <v>40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45"/>
    </row>
    <row r="39" spans="1:40" ht="20.100000000000001" customHeight="1" x14ac:dyDescent="0.15">
      <c r="B39" s="46" t="s">
        <v>41</v>
      </c>
      <c r="C39" s="47"/>
    </row>
    <row r="40" spans="1:40" ht="20.100000000000001" customHeight="1" x14ac:dyDescent="0.15">
      <c r="B40" s="47"/>
      <c r="C40" s="47"/>
    </row>
    <row r="41" spans="1:40" ht="20.100000000000001" customHeight="1" thickBot="1" x14ac:dyDescent="0.2">
      <c r="B41" s="47"/>
      <c r="C41" s="47"/>
    </row>
    <row r="42" spans="1:40" ht="20.100000000000001" customHeight="1" thickBot="1" x14ac:dyDescent="0.2">
      <c r="B42" s="2" t="s">
        <v>42</v>
      </c>
      <c r="C42" s="48"/>
      <c r="D42" s="48"/>
      <c r="E42" s="49"/>
      <c r="F42" s="50"/>
      <c r="G42" s="51"/>
      <c r="H42" s="51"/>
      <c r="I42" s="48"/>
      <c r="J42" s="48"/>
      <c r="K42" s="48" t="s">
        <v>43</v>
      </c>
      <c r="L42" s="48"/>
      <c r="M42" s="587">
        <v>43101</v>
      </c>
      <c r="N42" s="588"/>
      <c r="O42" s="588"/>
      <c r="P42" s="589"/>
      <c r="Q42" s="490" t="s">
        <v>44</v>
      </c>
      <c r="R42" s="490"/>
      <c r="S42" s="491">
        <f>DAY(DATE(YEAR(M42),MONTH(M42)+1,0)-(DATE(YEAR(M42),MONTH(M42),0)))</f>
        <v>31</v>
      </c>
      <c r="T42" s="491"/>
      <c r="U42" s="48" t="s">
        <v>12</v>
      </c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</row>
    <row r="43" spans="1:40" s="48" customFormat="1" ht="24.95" customHeight="1" x14ac:dyDescent="0.15">
      <c r="A43" s="3"/>
      <c r="C43" s="2"/>
      <c r="D43" s="3"/>
      <c r="E43" s="3"/>
      <c r="F43" s="3"/>
      <c r="G43" s="3"/>
      <c r="H43" s="3"/>
      <c r="I43" s="3"/>
      <c r="J43" s="3"/>
      <c r="K43" s="52" t="s">
        <v>45</v>
      </c>
      <c r="L43" s="492" t="s">
        <v>46</v>
      </c>
      <c r="M43" s="492"/>
      <c r="N43" s="53">
        <f>M42</f>
        <v>43101</v>
      </c>
      <c r="O43" s="54" t="s">
        <v>47</v>
      </c>
      <c r="P43" s="55">
        <f>MONTH(M42)</f>
        <v>1</v>
      </c>
      <c r="Q43" s="52" t="s">
        <v>48</v>
      </c>
      <c r="R43" s="52"/>
      <c r="S43" s="56"/>
      <c r="T43" s="52" t="s">
        <v>49</v>
      </c>
      <c r="U43" s="57"/>
      <c r="V43" s="57"/>
      <c r="W43" s="57"/>
      <c r="Y43" s="58"/>
      <c r="Z43" s="579" t="s">
        <v>50</v>
      </c>
      <c r="AA43" s="579"/>
      <c r="AB43" s="579"/>
      <c r="AC43" s="579"/>
      <c r="AD43" s="579"/>
      <c r="AE43" s="579"/>
      <c r="AF43" s="579"/>
      <c r="AG43" s="579"/>
      <c r="AH43" s="579"/>
      <c r="AI43" s="59"/>
      <c r="AJ43" s="60" t="s">
        <v>51</v>
      </c>
      <c r="AK43" s="59"/>
      <c r="AL43" s="60"/>
    </row>
    <row r="44" spans="1:40" ht="23.25" customHeight="1" thickBot="1" x14ac:dyDescent="0.2">
      <c r="B44" s="494" t="s">
        <v>52</v>
      </c>
      <c r="C44" s="494"/>
      <c r="D44" s="494"/>
      <c r="E44" s="494"/>
      <c r="F44" s="494"/>
      <c r="G44" s="494"/>
      <c r="H44" s="494"/>
      <c r="I44" s="494"/>
      <c r="J44" s="494"/>
      <c r="K44" s="494"/>
      <c r="L44" s="3"/>
      <c r="M44" s="61"/>
      <c r="N44" s="61"/>
      <c r="O44" s="61"/>
      <c r="P44" s="61"/>
      <c r="Q44" s="61"/>
      <c r="R44" s="61"/>
      <c r="S44" s="62"/>
      <c r="T44" s="52" t="s">
        <v>53</v>
      </c>
      <c r="U44" s="61"/>
      <c r="V44" s="61"/>
      <c r="W44" s="579"/>
      <c r="X44" s="579"/>
      <c r="Y44" s="579"/>
      <c r="Z44" s="579"/>
      <c r="AA44" s="579"/>
      <c r="AB44" s="579"/>
      <c r="AC44" s="579"/>
      <c r="AD44" s="579"/>
      <c r="AE44" s="579"/>
      <c r="AF44" s="579"/>
      <c r="AG44" s="579"/>
      <c r="AH44" s="579"/>
      <c r="AI44" s="63"/>
      <c r="AJ44" s="52" t="s">
        <v>51</v>
      </c>
      <c r="AK44" s="59"/>
      <c r="AL44" s="60"/>
    </row>
    <row r="45" spans="1:40" ht="23.25" customHeight="1" thickBot="1" x14ac:dyDescent="0.2">
      <c r="B45" s="480" t="s">
        <v>54</v>
      </c>
      <c r="C45" s="480"/>
      <c r="D45" s="480"/>
      <c r="E45" s="480"/>
      <c r="F45" s="64">
        <f>G5</f>
        <v>0</v>
      </c>
      <c r="G45" s="65" t="s">
        <v>55</v>
      </c>
      <c r="H45" s="481">
        <f>N5</f>
        <v>0</v>
      </c>
      <c r="I45" s="482"/>
      <c r="J45" s="483"/>
      <c r="K45" s="66"/>
      <c r="L45" s="484" t="s">
        <v>26</v>
      </c>
      <c r="M45" s="484"/>
      <c r="N45" s="480"/>
      <c r="O45" s="485">
        <f>G7</f>
        <v>0</v>
      </c>
      <c r="P45" s="482"/>
      <c r="Q45" s="483"/>
      <c r="R45" s="67" t="s">
        <v>56</v>
      </c>
      <c r="S45" s="481">
        <f>N7</f>
        <v>0</v>
      </c>
      <c r="T45" s="482"/>
      <c r="U45" s="483"/>
      <c r="V45" s="68"/>
      <c r="W45" s="68"/>
      <c r="X45" s="68"/>
      <c r="Y45" s="68"/>
      <c r="Z45" s="69" t="s">
        <v>57</v>
      </c>
      <c r="AA45" s="70"/>
      <c r="AB45" s="70"/>
      <c r="AC45" s="70"/>
      <c r="AD45" s="580"/>
      <c r="AE45" s="581"/>
      <c r="AF45" s="71" t="s">
        <v>58</v>
      </c>
      <c r="AH45" s="59"/>
      <c r="AI45" s="59"/>
      <c r="AJ45" s="60"/>
      <c r="AK45" s="59"/>
      <c r="AL45" s="60"/>
    </row>
    <row r="46" spans="1:40" ht="10.5" customHeight="1" x14ac:dyDescent="0.15">
      <c r="C46" s="72"/>
      <c r="D46" s="73"/>
      <c r="E46" s="73"/>
      <c r="F46" s="3"/>
      <c r="G46" s="3"/>
      <c r="H46" s="3"/>
      <c r="I46" s="3"/>
      <c r="J46" s="3"/>
      <c r="K46" s="3"/>
      <c r="L46" s="3"/>
      <c r="M46" s="61"/>
      <c r="N46" s="61"/>
      <c r="O46" s="61"/>
      <c r="P46" s="61"/>
      <c r="Q46" s="61"/>
      <c r="R46" s="61"/>
      <c r="S46" s="62"/>
      <c r="T46" s="74"/>
      <c r="U46" s="61"/>
      <c r="V46" s="61"/>
      <c r="W46" s="568"/>
      <c r="X46" s="568"/>
      <c r="Y46" s="568"/>
      <c r="Z46" s="568"/>
      <c r="AA46" s="568"/>
      <c r="AB46" s="568"/>
      <c r="AC46" s="568"/>
      <c r="AD46" s="568"/>
      <c r="AE46" s="568"/>
      <c r="AF46" s="568"/>
      <c r="AG46" s="568"/>
      <c r="AH46" s="568"/>
      <c r="AI46" s="59"/>
      <c r="AJ46" s="60" t="s">
        <v>59</v>
      </c>
      <c r="AK46" s="59"/>
      <c r="AL46" s="60"/>
    </row>
    <row r="47" spans="1:40" ht="24" customHeight="1" x14ac:dyDescent="0.15">
      <c r="B47" s="479" t="s">
        <v>60</v>
      </c>
      <c r="C47" s="479"/>
      <c r="D47" s="479"/>
      <c r="E47" s="479"/>
      <c r="F47" s="479"/>
      <c r="G47" s="479"/>
      <c r="H47" s="479"/>
      <c r="I47" s="479"/>
      <c r="J47" s="479" t="s">
        <v>61</v>
      </c>
      <c r="K47" s="479"/>
      <c r="L47" s="479"/>
      <c r="M47" s="479"/>
      <c r="N47" s="479"/>
      <c r="O47" s="479"/>
      <c r="P47" s="479"/>
      <c r="Q47" s="479"/>
      <c r="R47" s="479"/>
      <c r="S47" s="479"/>
      <c r="T47" s="479" t="s">
        <v>62</v>
      </c>
      <c r="U47" s="479"/>
      <c r="V47" s="479"/>
      <c r="W47" s="479"/>
      <c r="X47" s="479"/>
      <c r="Y47" s="479"/>
      <c r="Z47" s="479"/>
      <c r="AA47" s="479"/>
      <c r="AB47" s="479" t="s">
        <v>63</v>
      </c>
      <c r="AC47" s="479"/>
      <c r="AD47" s="479"/>
      <c r="AE47" s="479"/>
      <c r="AF47" s="479"/>
      <c r="AG47" s="479"/>
      <c r="AH47" s="479"/>
      <c r="AI47" s="479"/>
      <c r="AJ47" s="479"/>
      <c r="AK47" s="75"/>
      <c r="AL47" s="3"/>
    </row>
    <row r="48" spans="1:40" ht="15" thickBot="1" x14ac:dyDescent="0.2">
      <c r="C48" s="76"/>
      <c r="D48" s="77"/>
      <c r="E48" s="77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T48" s="79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</row>
    <row r="49" spans="2:40" ht="14.25" customHeight="1" x14ac:dyDescent="0.15">
      <c r="B49" s="569" t="s">
        <v>64</v>
      </c>
      <c r="C49" s="570"/>
      <c r="D49" s="573" t="s">
        <v>65</v>
      </c>
      <c r="E49" s="575" t="s">
        <v>66</v>
      </c>
      <c r="F49" s="577" t="s">
        <v>67</v>
      </c>
      <c r="G49" s="466" t="s">
        <v>68</v>
      </c>
      <c r="H49" s="436"/>
      <c r="I49" s="436"/>
      <c r="J49" s="436"/>
      <c r="K49" s="436"/>
      <c r="L49" s="436"/>
      <c r="M49" s="467"/>
      <c r="N49" s="468" t="s">
        <v>69</v>
      </c>
      <c r="O49" s="436"/>
      <c r="P49" s="436"/>
      <c r="Q49" s="436"/>
      <c r="R49" s="436"/>
      <c r="S49" s="436"/>
      <c r="T49" s="467"/>
      <c r="U49" s="468" t="s">
        <v>70</v>
      </c>
      <c r="V49" s="436"/>
      <c r="W49" s="436"/>
      <c r="X49" s="436"/>
      <c r="Y49" s="436"/>
      <c r="Z49" s="436"/>
      <c r="AA49" s="467"/>
      <c r="AB49" s="468" t="s">
        <v>71</v>
      </c>
      <c r="AC49" s="436"/>
      <c r="AD49" s="436"/>
      <c r="AE49" s="436"/>
      <c r="AF49" s="436"/>
      <c r="AG49" s="436"/>
      <c r="AH49" s="436"/>
      <c r="AI49" s="435" t="s">
        <v>72</v>
      </c>
      <c r="AJ49" s="436"/>
      <c r="AK49" s="437"/>
      <c r="AL49" s="517" t="s">
        <v>73</v>
      </c>
      <c r="AM49" s="518"/>
      <c r="AN49" s="519"/>
    </row>
    <row r="50" spans="2:40" ht="16.5" customHeight="1" x14ac:dyDescent="0.15">
      <c r="B50" s="571"/>
      <c r="C50" s="572"/>
      <c r="D50" s="574"/>
      <c r="E50" s="576"/>
      <c r="F50" s="578"/>
      <c r="G50" s="80">
        <v>1</v>
      </c>
      <c r="H50" s="81">
        <v>2</v>
      </c>
      <c r="I50" s="81">
        <v>3</v>
      </c>
      <c r="J50" s="81">
        <v>4</v>
      </c>
      <c r="K50" s="81">
        <v>5</v>
      </c>
      <c r="L50" s="81">
        <v>6</v>
      </c>
      <c r="M50" s="82">
        <v>7</v>
      </c>
      <c r="N50" s="83">
        <v>8</v>
      </c>
      <c r="O50" s="81">
        <v>9</v>
      </c>
      <c r="P50" s="81">
        <v>10</v>
      </c>
      <c r="Q50" s="81">
        <v>11</v>
      </c>
      <c r="R50" s="81">
        <v>12</v>
      </c>
      <c r="S50" s="81">
        <v>13</v>
      </c>
      <c r="T50" s="84">
        <v>14</v>
      </c>
      <c r="U50" s="83">
        <v>15</v>
      </c>
      <c r="V50" s="81">
        <v>16</v>
      </c>
      <c r="W50" s="81">
        <v>17</v>
      </c>
      <c r="X50" s="81">
        <v>18</v>
      </c>
      <c r="Y50" s="81">
        <v>19</v>
      </c>
      <c r="Z50" s="81">
        <v>20</v>
      </c>
      <c r="AA50" s="84">
        <v>21</v>
      </c>
      <c r="AB50" s="85">
        <v>22</v>
      </c>
      <c r="AC50" s="81">
        <v>23</v>
      </c>
      <c r="AD50" s="81">
        <v>24</v>
      </c>
      <c r="AE50" s="81">
        <v>25</v>
      </c>
      <c r="AF50" s="81">
        <v>26</v>
      </c>
      <c r="AG50" s="81">
        <v>27</v>
      </c>
      <c r="AH50" s="82">
        <v>28</v>
      </c>
      <c r="AI50" s="86">
        <f>IF($S$42&gt;=29,29,"")</f>
        <v>29</v>
      </c>
      <c r="AJ50" s="87">
        <f>IF($S$42&gt;=30,30,"")</f>
        <v>30</v>
      </c>
      <c r="AK50" s="88">
        <f>IF($S$42=31,31,"")</f>
        <v>31</v>
      </c>
      <c r="AL50" s="520"/>
      <c r="AM50" s="521"/>
      <c r="AN50" s="522"/>
    </row>
    <row r="51" spans="2:40" ht="18.75" customHeight="1" thickBot="1" x14ac:dyDescent="0.2">
      <c r="B51" s="571"/>
      <c r="C51" s="572"/>
      <c r="D51" s="574"/>
      <c r="E51" s="576"/>
      <c r="F51" s="578"/>
      <c r="G51" s="89" t="str">
        <f>IF(WEEKDAY(M42,1)=1,"日",IF(WEEKDAY(M42,1)=2,"月",IF(WEEKDAY(M42,1)=3,"火",IF(WEEKDAY(M42,1)=4,"水",IF(WEEKDAY(M42,1)=5,"木",IF(WEEKDAY(M42,1)=6,"金","土"))))))</f>
        <v>月</v>
      </c>
      <c r="H51" s="90" t="str">
        <f t="shared" ref="H51:M51" si="4">IF(G51="日","月",IF(G51="月","火",IF(G51="火","水",IF(G51="水","木",IF(G51="木","金",IF(G51="金","土","日"))))))</f>
        <v>火</v>
      </c>
      <c r="I51" s="90" t="str">
        <f t="shared" si="4"/>
        <v>水</v>
      </c>
      <c r="J51" s="91" t="str">
        <f t="shared" si="4"/>
        <v>木</v>
      </c>
      <c r="K51" s="91" t="str">
        <f t="shared" si="4"/>
        <v>金</v>
      </c>
      <c r="L51" s="91" t="str">
        <f t="shared" si="4"/>
        <v>土</v>
      </c>
      <c r="M51" s="92" t="str">
        <f t="shared" si="4"/>
        <v>日</v>
      </c>
      <c r="N51" s="93" t="str">
        <f t="shared" ref="N51:T51" si="5">G51</f>
        <v>月</v>
      </c>
      <c r="O51" s="91" t="str">
        <f t="shared" si="5"/>
        <v>火</v>
      </c>
      <c r="P51" s="91" t="str">
        <f t="shared" si="5"/>
        <v>水</v>
      </c>
      <c r="Q51" s="94" t="str">
        <f t="shared" si="5"/>
        <v>木</v>
      </c>
      <c r="R51" s="90" t="str">
        <f t="shared" si="5"/>
        <v>金</v>
      </c>
      <c r="S51" s="91" t="str">
        <f t="shared" si="5"/>
        <v>土</v>
      </c>
      <c r="T51" s="90" t="str">
        <f t="shared" si="5"/>
        <v>日</v>
      </c>
      <c r="U51" s="95" t="str">
        <f t="shared" ref="U51:AA51" si="6">G51</f>
        <v>月</v>
      </c>
      <c r="V51" s="91" t="str">
        <f t="shared" si="6"/>
        <v>火</v>
      </c>
      <c r="W51" s="91" t="str">
        <f t="shared" si="6"/>
        <v>水</v>
      </c>
      <c r="X51" s="91" t="str">
        <f t="shared" si="6"/>
        <v>木</v>
      </c>
      <c r="Y51" s="91" t="str">
        <f t="shared" si="6"/>
        <v>金</v>
      </c>
      <c r="Z51" s="91" t="str">
        <f t="shared" si="6"/>
        <v>土</v>
      </c>
      <c r="AA51" s="92" t="str">
        <f t="shared" si="6"/>
        <v>日</v>
      </c>
      <c r="AB51" s="94" t="str">
        <f t="shared" ref="AB51:AH51" si="7">G51</f>
        <v>月</v>
      </c>
      <c r="AC51" s="91" t="str">
        <f t="shared" si="7"/>
        <v>火</v>
      </c>
      <c r="AD51" s="91" t="str">
        <f t="shared" si="7"/>
        <v>水</v>
      </c>
      <c r="AE51" s="91" t="str">
        <f t="shared" si="7"/>
        <v>木</v>
      </c>
      <c r="AF51" s="91" t="str">
        <f t="shared" si="7"/>
        <v>金</v>
      </c>
      <c r="AG51" s="91" t="str">
        <f t="shared" si="7"/>
        <v>土</v>
      </c>
      <c r="AH51" s="90" t="str">
        <f t="shared" si="7"/>
        <v>日</v>
      </c>
      <c r="AI51" s="95" t="str">
        <f>IF(AI50=29,G51,"")</f>
        <v>月</v>
      </c>
      <c r="AJ51" s="94" t="str">
        <f>IF(AJ50=30,H51,"")</f>
        <v>火</v>
      </c>
      <c r="AK51" s="91" t="str">
        <f>IF(AK50=31,I51,"")</f>
        <v>水</v>
      </c>
      <c r="AL51" s="523"/>
      <c r="AM51" s="524"/>
      <c r="AN51" s="525"/>
    </row>
    <row r="52" spans="2:40" ht="22.5" customHeight="1" thickBot="1" x14ac:dyDescent="0.2">
      <c r="B52" s="565" t="s">
        <v>74</v>
      </c>
      <c r="C52" s="566"/>
      <c r="D52" s="566"/>
      <c r="E52" s="566"/>
      <c r="F52" s="567"/>
      <c r="G52" s="96"/>
      <c r="H52" s="97"/>
      <c r="I52" s="97"/>
      <c r="J52" s="98"/>
      <c r="K52" s="98"/>
      <c r="L52" s="98"/>
      <c r="M52" s="99"/>
      <c r="N52" s="100"/>
      <c r="O52" s="98"/>
      <c r="P52" s="98"/>
      <c r="Q52" s="101"/>
      <c r="R52" s="97"/>
      <c r="S52" s="98"/>
      <c r="T52" s="99"/>
      <c r="U52" s="102"/>
      <c r="V52" s="98"/>
      <c r="W52" s="98"/>
      <c r="X52" s="101"/>
      <c r="Y52" s="97"/>
      <c r="Z52" s="98"/>
      <c r="AA52" s="99"/>
      <c r="AB52" s="100"/>
      <c r="AC52" s="98"/>
      <c r="AD52" s="98"/>
      <c r="AE52" s="101"/>
      <c r="AF52" s="97"/>
      <c r="AG52" s="98"/>
      <c r="AH52" s="97"/>
      <c r="AI52" s="102"/>
      <c r="AJ52" s="101"/>
      <c r="AK52" s="103"/>
      <c r="AL52" s="104"/>
      <c r="AM52" s="105"/>
      <c r="AN52" s="106"/>
    </row>
    <row r="53" spans="2:40" ht="26.25" customHeight="1" x14ac:dyDescent="0.15">
      <c r="B53" s="553" t="s">
        <v>75</v>
      </c>
      <c r="C53" s="554"/>
      <c r="D53" s="107"/>
      <c r="E53" s="107"/>
      <c r="F53" s="108"/>
      <c r="G53" s="109"/>
      <c r="H53" s="110"/>
      <c r="I53" s="110"/>
      <c r="J53" s="111"/>
      <c r="K53" s="111"/>
      <c r="L53" s="111"/>
      <c r="M53" s="112"/>
      <c r="N53" s="113"/>
      <c r="O53" s="111"/>
      <c r="P53" s="111"/>
      <c r="Q53" s="114"/>
      <c r="R53" s="110"/>
      <c r="S53" s="111"/>
      <c r="T53" s="112"/>
      <c r="U53" s="113"/>
      <c r="V53" s="111"/>
      <c r="W53" s="111"/>
      <c r="X53" s="114"/>
      <c r="Y53" s="110"/>
      <c r="Z53" s="111"/>
      <c r="AA53" s="112"/>
      <c r="AB53" s="113"/>
      <c r="AC53" s="111"/>
      <c r="AD53" s="111"/>
      <c r="AE53" s="114"/>
      <c r="AF53" s="110"/>
      <c r="AG53" s="111"/>
      <c r="AH53" s="110"/>
      <c r="AI53" s="115"/>
      <c r="AJ53" s="114"/>
      <c r="AK53" s="111"/>
      <c r="AL53" s="555"/>
      <c r="AM53" s="556"/>
      <c r="AN53" s="557"/>
    </row>
    <row r="54" spans="2:40" ht="26.25" customHeight="1" thickBot="1" x14ac:dyDescent="0.2">
      <c r="B54" s="558"/>
      <c r="C54" s="559"/>
      <c r="D54" s="116"/>
      <c r="E54" s="117"/>
      <c r="F54" s="117"/>
      <c r="G54" s="118"/>
      <c r="H54" s="119"/>
      <c r="I54" s="119"/>
      <c r="J54" s="120"/>
      <c r="K54" s="120"/>
      <c r="L54" s="120"/>
      <c r="M54" s="119"/>
      <c r="N54" s="121"/>
      <c r="O54" s="120"/>
      <c r="P54" s="120"/>
      <c r="Q54" s="122"/>
      <c r="R54" s="119"/>
      <c r="S54" s="120"/>
      <c r="T54" s="123"/>
      <c r="U54" s="124"/>
      <c r="V54" s="120"/>
      <c r="W54" s="120"/>
      <c r="X54" s="122"/>
      <c r="Y54" s="119"/>
      <c r="Z54" s="120"/>
      <c r="AA54" s="119"/>
      <c r="AB54" s="121"/>
      <c r="AC54" s="120"/>
      <c r="AD54" s="120"/>
      <c r="AE54" s="122"/>
      <c r="AF54" s="119"/>
      <c r="AG54" s="120"/>
      <c r="AH54" s="123"/>
      <c r="AI54" s="125"/>
      <c r="AJ54" s="122"/>
      <c r="AK54" s="120"/>
      <c r="AL54" s="560"/>
      <c r="AM54" s="561"/>
      <c r="AN54" s="562"/>
    </row>
    <row r="55" spans="2:40" ht="30" customHeight="1" x14ac:dyDescent="0.15">
      <c r="B55" s="563" t="s">
        <v>76</v>
      </c>
      <c r="C55" s="564"/>
      <c r="D55" s="126"/>
      <c r="E55" s="127"/>
      <c r="F55" s="127"/>
      <c r="G55" s="128"/>
      <c r="H55" s="129"/>
      <c r="I55" s="129"/>
      <c r="J55" s="129"/>
      <c r="K55" s="129"/>
      <c r="L55" s="129"/>
      <c r="M55" s="130"/>
      <c r="N55" s="131"/>
      <c r="O55" s="129"/>
      <c r="P55" s="129"/>
      <c r="Q55" s="129"/>
      <c r="R55" s="129"/>
      <c r="S55" s="129"/>
      <c r="T55" s="130"/>
      <c r="U55" s="131"/>
      <c r="V55" s="129"/>
      <c r="W55" s="129"/>
      <c r="X55" s="129"/>
      <c r="Y55" s="129"/>
      <c r="Z55" s="129"/>
      <c r="AA55" s="130"/>
      <c r="AB55" s="131"/>
      <c r="AC55" s="129"/>
      <c r="AD55" s="129"/>
      <c r="AE55" s="129"/>
      <c r="AF55" s="129"/>
      <c r="AG55" s="129"/>
      <c r="AH55" s="130"/>
      <c r="AI55" s="131"/>
      <c r="AJ55" s="129"/>
      <c r="AK55" s="129"/>
      <c r="AL55" s="544"/>
      <c r="AM55" s="545"/>
      <c r="AN55" s="546"/>
    </row>
    <row r="56" spans="2:40" ht="30" customHeight="1" x14ac:dyDescent="0.15">
      <c r="B56" s="532"/>
      <c r="C56" s="533"/>
      <c r="D56" s="132"/>
      <c r="E56" s="133"/>
      <c r="F56" s="133"/>
      <c r="G56" s="134"/>
      <c r="H56" s="135"/>
      <c r="I56" s="135"/>
      <c r="J56" s="135"/>
      <c r="K56" s="135"/>
      <c r="L56" s="135"/>
      <c r="M56" s="136"/>
      <c r="N56" s="137"/>
      <c r="O56" s="135"/>
      <c r="P56" s="135"/>
      <c r="Q56" s="135"/>
      <c r="R56" s="135"/>
      <c r="S56" s="135"/>
      <c r="T56" s="136"/>
      <c r="U56" s="137"/>
      <c r="V56" s="135"/>
      <c r="W56" s="135"/>
      <c r="X56" s="135"/>
      <c r="Y56" s="135"/>
      <c r="Z56" s="135"/>
      <c r="AA56" s="136"/>
      <c r="AB56" s="137"/>
      <c r="AC56" s="135"/>
      <c r="AD56" s="135"/>
      <c r="AE56" s="135"/>
      <c r="AF56" s="135"/>
      <c r="AG56" s="135"/>
      <c r="AH56" s="136"/>
      <c r="AI56" s="138"/>
      <c r="AJ56" s="135"/>
      <c r="AK56" s="135"/>
      <c r="AL56" s="534"/>
      <c r="AM56" s="535"/>
      <c r="AN56" s="536"/>
    </row>
    <row r="57" spans="2:40" ht="30" customHeight="1" thickBot="1" x14ac:dyDescent="0.2">
      <c r="B57" s="537"/>
      <c r="C57" s="538"/>
      <c r="D57" s="139"/>
      <c r="E57" s="140"/>
      <c r="F57" s="141"/>
      <c r="G57" s="142"/>
      <c r="H57" s="143"/>
      <c r="I57" s="143"/>
      <c r="J57" s="143"/>
      <c r="K57" s="143"/>
      <c r="L57" s="143"/>
      <c r="M57" s="144"/>
      <c r="N57" s="145"/>
      <c r="O57" s="143"/>
      <c r="P57" s="143"/>
      <c r="Q57" s="143"/>
      <c r="R57" s="143"/>
      <c r="S57" s="143"/>
      <c r="T57" s="144"/>
      <c r="U57" s="145"/>
      <c r="V57" s="143"/>
      <c r="W57" s="143"/>
      <c r="X57" s="143"/>
      <c r="Y57" s="143"/>
      <c r="Z57" s="143"/>
      <c r="AA57" s="144"/>
      <c r="AB57" s="145"/>
      <c r="AC57" s="143"/>
      <c r="AD57" s="143"/>
      <c r="AE57" s="143"/>
      <c r="AF57" s="143"/>
      <c r="AG57" s="143"/>
      <c r="AH57" s="144"/>
      <c r="AI57" s="145"/>
      <c r="AJ57" s="143"/>
      <c r="AK57" s="143"/>
      <c r="AL57" s="547"/>
      <c r="AM57" s="548"/>
      <c r="AN57" s="549"/>
    </row>
    <row r="58" spans="2:40" ht="30" customHeight="1" x14ac:dyDescent="0.15">
      <c r="B58" s="542" t="s">
        <v>77</v>
      </c>
      <c r="C58" s="543"/>
      <c r="D58" s="146"/>
      <c r="E58" s="147"/>
      <c r="F58" s="147"/>
      <c r="G58" s="128"/>
      <c r="H58" s="129"/>
      <c r="I58" s="129"/>
      <c r="J58" s="129"/>
      <c r="K58" s="129"/>
      <c r="L58" s="129"/>
      <c r="M58" s="129"/>
      <c r="N58" s="131"/>
      <c r="O58" s="129"/>
      <c r="P58" s="129"/>
      <c r="Q58" s="129"/>
      <c r="R58" s="129"/>
      <c r="S58" s="129"/>
      <c r="T58" s="130"/>
      <c r="U58" s="131"/>
      <c r="V58" s="129"/>
      <c r="W58" s="129"/>
      <c r="X58" s="129"/>
      <c r="Y58" s="129"/>
      <c r="Z58" s="129"/>
      <c r="AA58" s="129"/>
      <c r="AB58" s="131"/>
      <c r="AC58" s="129"/>
      <c r="AD58" s="129"/>
      <c r="AE58" s="129"/>
      <c r="AF58" s="129"/>
      <c r="AG58" s="129"/>
      <c r="AH58" s="130"/>
      <c r="AI58" s="131"/>
      <c r="AJ58" s="129"/>
      <c r="AK58" s="129"/>
      <c r="AL58" s="550"/>
      <c r="AM58" s="551"/>
      <c r="AN58" s="552"/>
    </row>
    <row r="59" spans="2:40" ht="30" customHeight="1" x14ac:dyDescent="0.15">
      <c r="B59" s="532"/>
      <c r="C59" s="533"/>
      <c r="D59" s="148"/>
      <c r="E59" s="149"/>
      <c r="F59" s="149"/>
      <c r="G59" s="128"/>
      <c r="H59" s="129"/>
      <c r="I59" s="150"/>
      <c r="J59" s="150"/>
      <c r="K59" s="150"/>
      <c r="L59" s="150"/>
      <c r="M59" s="150"/>
      <c r="N59" s="137"/>
      <c r="O59" s="150"/>
      <c r="P59" s="150"/>
      <c r="Q59" s="150"/>
      <c r="R59" s="150"/>
      <c r="S59" s="150"/>
      <c r="T59" s="150"/>
      <c r="U59" s="137"/>
      <c r="V59" s="150"/>
      <c r="W59" s="150"/>
      <c r="X59" s="150"/>
      <c r="Y59" s="150"/>
      <c r="Z59" s="150"/>
      <c r="AA59" s="150"/>
      <c r="AB59" s="137"/>
      <c r="AC59" s="150"/>
      <c r="AD59" s="150"/>
      <c r="AE59" s="150"/>
      <c r="AF59" s="150"/>
      <c r="AG59" s="150"/>
      <c r="AH59" s="151"/>
      <c r="AI59" s="137"/>
      <c r="AJ59" s="150"/>
      <c r="AK59" s="150"/>
      <c r="AL59" s="534"/>
      <c r="AM59" s="535"/>
      <c r="AN59" s="536"/>
    </row>
    <row r="60" spans="2:40" ht="30" customHeight="1" x14ac:dyDescent="0.15">
      <c r="B60" s="532"/>
      <c r="C60" s="533"/>
      <c r="D60" s="148"/>
      <c r="E60" s="149"/>
      <c r="F60" s="149"/>
      <c r="G60" s="152"/>
      <c r="H60" s="153"/>
      <c r="I60" s="150"/>
      <c r="J60" s="150"/>
      <c r="K60" s="150"/>
      <c r="L60" s="150"/>
      <c r="M60" s="150"/>
      <c r="N60" s="137"/>
      <c r="O60" s="150"/>
      <c r="P60" s="150"/>
      <c r="Q60" s="150"/>
      <c r="R60" s="150"/>
      <c r="S60" s="150"/>
      <c r="T60" s="150"/>
      <c r="U60" s="137"/>
      <c r="V60" s="150"/>
      <c r="W60" s="150"/>
      <c r="X60" s="150"/>
      <c r="Y60" s="150"/>
      <c r="Z60" s="150"/>
      <c r="AA60" s="150"/>
      <c r="AB60" s="137"/>
      <c r="AC60" s="150"/>
      <c r="AD60" s="150"/>
      <c r="AE60" s="150"/>
      <c r="AF60" s="150"/>
      <c r="AG60" s="150"/>
      <c r="AH60" s="151"/>
      <c r="AI60" s="137"/>
      <c r="AJ60" s="150"/>
      <c r="AK60" s="150"/>
      <c r="AL60" s="534"/>
      <c r="AM60" s="535"/>
      <c r="AN60" s="536"/>
    </row>
    <row r="61" spans="2:40" ht="30" customHeight="1" x14ac:dyDescent="0.15">
      <c r="B61" s="532"/>
      <c r="C61" s="533"/>
      <c r="D61" s="154"/>
      <c r="E61" s="149"/>
      <c r="F61" s="149"/>
      <c r="G61" s="152"/>
      <c r="H61" s="153"/>
      <c r="I61" s="150"/>
      <c r="J61" s="150"/>
      <c r="K61" s="150"/>
      <c r="L61" s="150"/>
      <c r="M61" s="150"/>
      <c r="N61" s="137"/>
      <c r="O61" s="150"/>
      <c r="P61" s="150"/>
      <c r="Q61" s="150"/>
      <c r="R61" s="150"/>
      <c r="S61" s="150"/>
      <c r="T61" s="150"/>
      <c r="U61" s="137"/>
      <c r="V61" s="150"/>
      <c r="W61" s="150"/>
      <c r="X61" s="150"/>
      <c r="Y61" s="150"/>
      <c r="Z61" s="150"/>
      <c r="AA61" s="150"/>
      <c r="AB61" s="137"/>
      <c r="AC61" s="150"/>
      <c r="AD61" s="150"/>
      <c r="AE61" s="150"/>
      <c r="AF61" s="150"/>
      <c r="AG61" s="150"/>
      <c r="AH61" s="151"/>
      <c r="AI61" s="137"/>
      <c r="AJ61" s="150"/>
      <c r="AK61" s="150"/>
      <c r="AL61" s="534"/>
      <c r="AM61" s="535"/>
      <c r="AN61" s="536"/>
    </row>
    <row r="62" spans="2:40" ht="30" customHeight="1" x14ac:dyDescent="0.15">
      <c r="B62" s="532"/>
      <c r="C62" s="533"/>
      <c r="D62" s="148"/>
      <c r="E62" s="149"/>
      <c r="F62" s="149"/>
      <c r="G62" s="152"/>
      <c r="H62" s="153"/>
      <c r="I62" s="153"/>
      <c r="J62" s="153"/>
      <c r="K62" s="153"/>
      <c r="L62" s="153"/>
      <c r="M62" s="153"/>
      <c r="N62" s="155"/>
      <c r="O62" s="153"/>
      <c r="P62" s="153"/>
      <c r="Q62" s="153"/>
      <c r="R62" s="153"/>
      <c r="S62" s="153"/>
      <c r="T62" s="153"/>
      <c r="U62" s="155"/>
      <c r="V62" s="153"/>
      <c r="W62" s="153"/>
      <c r="X62" s="153"/>
      <c r="Y62" s="153"/>
      <c r="Z62" s="153"/>
      <c r="AA62" s="153"/>
      <c r="AB62" s="155"/>
      <c r="AC62" s="153"/>
      <c r="AD62" s="153"/>
      <c r="AE62" s="153"/>
      <c r="AF62" s="153"/>
      <c r="AG62" s="153"/>
      <c r="AH62" s="156"/>
      <c r="AI62" s="155"/>
      <c r="AJ62" s="153"/>
      <c r="AK62" s="153"/>
      <c r="AL62" s="534"/>
      <c r="AM62" s="535"/>
      <c r="AN62" s="536"/>
    </row>
    <row r="63" spans="2:40" ht="30" customHeight="1" x14ac:dyDescent="0.15">
      <c r="B63" s="532"/>
      <c r="C63" s="533"/>
      <c r="D63" s="148"/>
      <c r="E63" s="149"/>
      <c r="F63" s="149"/>
      <c r="G63" s="152"/>
      <c r="H63" s="153"/>
      <c r="I63" s="153"/>
      <c r="J63" s="153"/>
      <c r="K63" s="153"/>
      <c r="L63" s="153"/>
      <c r="M63" s="153"/>
      <c r="N63" s="155"/>
      <c r="O63" s="153"/>
      <c r="P63" s="153"/>
      <c r="Q63" s="153"/>
      <c r="R63" s="153"/>
      <c r="S63" s="153"/>
      <c r="T63" s="153"/>
      <c r="U63" s="155"/>
      <c r="V63" s="153"/>
      <c r="W63" s="153"/>
      <c r="X63" s="153"/>
      <c r="Y63" s="153"/>
      <c r="Z63" s="153"/>
      <c r="AA63" s="153"/>
      <c r="AB63" s="155"/>
      <c r="AC63" s="153"/>
      <c r="AD63" s="153"/>
      <c r="AE63" s="153"/>
      <c r="AF63" s="153"/>
      <c r="AG63" s="153"/>
      <c r="AH63" s="156"/>
      <c r="AI63" s="155"/>
      <c r="AJ63" s="153"/>
      <c r="AK63" s="153"/>
      <c r="AL63" s="534"/>
      <c r="AM63" s="535"/>
      <c r="AN63" s="536"/>
    </row>
    <row r="64" spans="2:40" ht="30" customHeight="1" x14ac:dyDescent="0.15">
      <c r="B64" s="532"/>
      <c r="C64" s="533"/>
      <c r="D64" s="148"/>
      <c r="E64" s="149"/>
      <c r="F64" s="149"/>
      <c r="G64" s="152"/>
      <c r="H64" s="153"/>
      <c r="I64" s="153"/>
      <c r="J64" s="153"/>
      <c r="K64" s="153"/>
      <c r="L64" s="153"/>
      <c r="M64" s="153"/>
      <c r="N64" s="155"/>
      <c r="O64" s="153"/>
      <c r="P64" s="153"/>
      <c r="Q64" s="153"/>
      <c r="R64" s="153"/>
      <c r="S64" s="153"/>
      <c r="T64" s="153"/>
      <c r="U64" s="155"/>
      <c r="V64" s="153"/>
      <c r="W64" s="153"/>
      <c r="X64" s="153"/>
      <c r="Y64" s="153"/>
      <c r="Z64" s="153"/>
      <c r="AA64" s="153"/>
      <c r="AB64" s="155"/>
      <c r="AC64" s="153"/>
      <c r="AD64" s="153"/>
      <c r="AE64" s="153"/>
      <c r="AF64" s="153"/>
      <c r="AG64" s="153"/>
      <c r="AH64" s="156"/>
      <c r="AI64" s="155"/>
      <c r="AJ64" s="153"/>
      <c r="AK64" s="153"/>
      <c r="AL64" s="534"/>
      <c r="AM64" s="535"/>
      <c r="AN64" s="536"/>
    </row>
    <row r="65" spans="1:40" ht="30" customHeight="1" x14ac:dyDescent="0.15">
      <c r="B65" s="542"/>
      <c r="C65" s="543"/>
      <c r="D65" s="148"/>
      <c r="E65" s="149"/>
      <c r="F65" s="149"/>
      <c r="G65" s="128"/>
      <c r="H65" s="129"/>
      <c r="I65" s="129"/>
      <c r="J65" s="129"/>
      <c r="K65" s="129"/>
      <c r="L65" s="129"/>
      <c r="M65" s="129"/>
      <c r="N65" s="131"/>
      <c r="O65" s="129"/>
      <c r="P65" s="129"/>
      <c r="Q65" s="129"/>
      <c r="R65" s="129"/>
      <c r="S65" s="129"/>
      <c r="T65" s="129"/>
      <c r="U65" s="131"/>
      <c r="V65" s="129"/>
      <c r="W65" s="129"/>
      <c r="X65" s="129"/>
      <c r="Y65" s="129"/>
      <c r="Z65" s="129"/>
      <c r="AA65" s="129"/>
      <c r="AB65" s="131"/>
      <c r="AC65" s="129"/>
      <c r="AD65" s="129"/>
      <c r="AE65" s="129"/>
      <c r="AF65" s="129"/>
      <c r="AG65" s="129"/>
      <c r="AH65" s="130"/>
      <c r="AI65" s="131"/>
      <c r="AJ65" s="129"/>
      <c r="AK65" s="129"/>
      <c r="AL65" s="534"/>
      <c r="AM65" s="535"/>
      <c r="AN65" s="536"/>
    </row>
    <row r="66" spans="1:40" ht="30" customHeight="1" thickBot="1" x14ac:dyDescent="0.2">
      <c r="B66" s="537"/>
      <c r="C66" s="538"/>
      <c r="D66" s="139"/>
      <c r="E66" s="140"/>
      <c r="F66" s="140"/>
      <c r="G66" s="142"/>
      <c r="H66" s="143"/>
      <c r="I66" s="143"/>
      <c r="J66" s="143"/>
      <c r="K66" s="143"/>
      <c r="L66" s="143"/>
      <c r="M66" s="143"/>
      <c r="N66" s="145"/>
      <c r="O66" s="143"/>
      <c r="P66" s="143"/>
      <c r="Q66" s="143"/>
      <c r="R66" s="143"/>
      <c r="S66" s="143"/>
      <c r="T66" s="143"/>
      <c r="U66" s="145"/>
      <c r="V66" s="143"/>
      <c r="W66" s="143"/>
      <c r="X66" s="143"/>
      <c r="Y66" s="143"/>
      <c r="Z66" s="143"/>
      <c r="AA66" s="143"/>
      <c r="AB66" s="145"/>
      <c r="AC66" s="143"/>
      <c r="AD66" s="143"/>
      <c r="AE66" s="143"/>
      <c r="AF66" s="143"/>
      <c r="AG66" s="143"/>
      <c r="AH66" s="144"/>
      <c r="AI66" s="145"/>
      <c r="AJ66" s="143"/>
      <c r="AK66" s="143"/>
      <c r="AL66" s="539"/>
      <c r="AM66" s="540"/>
      <c r="AN66" s="541"/>
    </row>
    <row r="67" spans="1:40" ht="30" customHeight="1" x14ac:dyDescent="0.15">
      <c r="B67" s="542" t="s">
        <v>78</v>
      </c>
      <c r="C67" s="543"/>
      <c r="D67" s="132"/>
      <c r="E67" s="133"/>
      <c r="F67" s="133"/>
      <c r="G67" s="128"/>
      <c r="H67" s="129"/>
      <c r="I67" s="129"/>
      <c r="J67" s="129"/>
      <c r="K67" s="129"/>
      <c r="L67" s="129"/>
      <c r="M67" s="129"/>
      <c r="N67" s="131"/>
      <c r="O67" s="129"/>
      <c r="P67" s="129"/>
      <c r="Q67" s="129"/>
      <c r="R67" s="129"/>
      <c r="S67" s="129"/>
      <c r="T67" s="129"/>
      <c r="U67" s="131"/>
      <c r="V67" s="129"/>
      <c r="W67" s="129"/>
      <c r="X67" s="129"/>
      <c r="Y67" s="129"/>
      <c r="Z67" s="129"/>
      <c r="AA67" s="129"/>
      <c r="AB67" s="131"/>
      <c r="AC67" s="129"/>
      <c r="AD67" s="129"/>
      <c r="AE67" s="129"/>
      <c r="AF67" s="129"/>
      <c r="AG67" s="129"/>
      <c r="AH67" s="130"/>
      <c r="AI67" s="131"/>
      <c r="AJ67" s="129"/>
      <c r="AK67" s="129"/>
      <c r="AL67" s="544"/>
      <c r="AM67" s="545"/>
      <c r="AN67" s="546"/>
    </row>
    <row r="68" spans="1:40" ht="30" customHeight="1" x14ac:dyDescent="0.15">
      <c r="B68" s="532"/>
      <c r="C68" s="533"/>
      <c r="D68" s="148"/>
      <c r="E68" s="149"/>
      <c r="F68" s="149"/>
      <c r="G68" s="152"/>
      <c r="H68" s="153"/>
      <c r="I68" s="153"/>
      <c r="J68" s="153"/>
      <c r="K68" s="153"/>
      <c r="L68" s="153"/>
      <c r="M68" s="153"/>
      <c r="N68" s="155"/>
      <c r="O68" s="153"/>
      <c r="P68" s="153"/>
      <c r="Q68" s="153"/>
      <c r="R68" s="153"/>
      <c r="S68" s="153"/>
      <c r="T68" s="153"/>
      <c r="U68" s="155"/>
      <c r="V68" s="153"/>
      <c r="W68" s="153"/>
      <c r="X68" s="153"/>
      <c r="Y68" s="153"/>
      <c r="Z68" s="153"/>
      <c r="AA68" s="153"/>
      <c r="AB68" s="155"/>
      <c r="AC68" s="153"/>
      <c r="AD68" s="153"/>
      <c r="AE68" s="153"/>
      <c r="AF68" s="153"/>
      <c r="AG68" s="153"/>
      <c r="AH68" s="156"/>
      <c r="AI68" s="155"/>
      <c r="AJ68" s="153"/>
      <c r="AK68" s="153"/>
      <c r="AL68" s="534"/>
      <c r="AM68" s="535"/>
      <c r="AN68" s="536"/>
    </row>
    <row r="69" spans="1:40" ht="30" customHeight="1" thickBot="1" x14ac:dyDescent="0.2">
      <c r="B69" s="537"/>
      <c r="C69" s="538"/>
      <c r="D69" s="157"/>
      <c r="E69" s="158"/>
      <c r="F69" s="158"/>
      <c r="G69" s="142"/>
      <c r="H69" s="143"/>
      <c r="I69" s="143"/>
      <c r="J69" s="143"/>
      <c r="K69" s="143"/>
      <c r="L69" s="143"/>
      <c r="M69" s="143"/>
      <c r="N69" s="145"/>
      <c r="O69" s="143"/>
      <c r="P69" s="143"/>
      <c r="Q69" s="143"/>
      <c r="R69" s="143"/>
      <c r="S69" s="143"/>
      <c r="T69" s="143"/>
      <c r="U69" s="145"/>
      <c r="V69" s="143"/>
      <c r="W69" s="143"/>
      <c r="X69" s="143"/>
      <c r="Y69" s="143"/>
      <c r="Z69" s="143"/>
      <c r="AA69" s="143"/>
      <c r="AB69" s="145"/>
      <c r="AC69" s="143"/>
      <c r="AD69" s="143"/>
      <c r="AE69" s="143"/>
      <c r="AF69" s="143"/>
      <c r="AG69" s="143"/>
      <c r="AH69" s="144"/>
      <c r="AI69" s="145"/>
      <c r="AJ69" s="143"/>
      <c r="AK69" s="143"/>
      <c r="AL69" s="539"/>
      <c r="AM69" s="540"/>
      <c r="AN69" s="541"/>
    </row>
    <row r="70" spans="1:40" ht="30" customHeight="1" x14ac:dyDescent="0.15">
      <c r="B70" s="542" t="s">
        <v>79</v>
      </c>
      <c r="C70" s="543"/>
      <c r="D70" s="159"/>
      <c r="E70" s="160"/>
      <c r="F70" s="160"/>
      <c r="G70" s="128"/>
      <c r="H70" s="129"/>
      <c r="I70" s="129"/>
      <c r="J70" s="129"/>
      <c r="K70" s="129"/>
      <c r="L70" s="129"/>
      <c r="M70" s="129"/>
      <c r="N70" s="131"/>
      <c r="O70" s="129"/>
      <c r="P70" s="129"/>
      <c r="Q70" s="129"/>
      <c r="R70" s="129"/>
      <c r="S70" s="129"/>
      <c r="T70" s="129"/>
      <c r="U70" s="131"/>
      <c r="V70" s="129"/>
      <c r="W70" s="129"/>
      <c r="X70" s="129"/>
      <c r="Y70" s="129"/>
      <c r="Z70" s="129"/>
      <c r="AA70" s="129"/>
      <c r="AB70" s="131"/>
      <c r="AC70" s="129"/>
      <c r="AD70" s="129"/>
      <c r="AE70" s="129"/>
      <c r="AF70" s="129"/>
      <c r="AG70" s="129"/>
      <c r="AH70" s="130"/>
      <c r="AI70" s="131"/>
      <c r="AJ70" s="129"/>
      <c r="AK70" s="161"/>
      <c r="AL70" s="544"/>
      <c r="AM70" s="545"/>
      <c r="AN70" s="546"/>
    </row>
    <row r="71" spans="1:40" ht="30" customHeight="1" x14ac:dyDescent="0.15">
      <c r="B71" s="532"/>
      <c r="C71" s="533"/>
      <c r="D71" s="132"/>
      <c r="E71" s="133"/>
      <c r="F71" s="133"/>
      <c r="G71" s="128"/>
      <c r="H71" s="129"/>
      <c r="I71" s="129"/>
      <c r="J71" s="129"/>
      <c r="K71" s="129"/>
      <c r="L71" s="129"/>
      <c r="M71" s="129"/>
      <c r="N71" s="131"/>
      <c r="O71" s="129"/>
      <c r="P71" s="129"/>
      <c r="Q71" s="129"/>
      <c r="R71" s="129"/>
      <c r="S71" s="129"/>
      <c r="T71" s="129"/>
      <c r="U71" s="131"/>
      <c r="V71" s="129"/>
      <c r="W71" s="129"/>
      <c r="X71" s="129"/>
      <c r="Y71" s="129"/>
      <c r="Z71" s="129"/>
      <c r="AA71" s="129"/>
      <c r="AB71" s="131"/>
      <c r="AC71" s="129"/>
      <c r="AD71" s="129"/>
      <c r="AE71" s="129"/>
      <c r="AF71" s="129"/>
      <c r="AG71" s="129"/>
      <c r="AH71" s="130"/>
      <c r="AI71" s="131"/>
      <c r="AJ71" s="129"/>
      <c r="AK71" s="129"/>
      <c r="AL71" s="534"/>
      <c r="AM71" s="535"/>
      <c r="AN71" s="536"/>
    </row>
    <row r="72" spans="1:40" ht="30" customHeight="1" x14ac:dyDescent="0.15">
      <c r="B72" s="532"/>
      <c r="C72" s="533"/>
      <c r="D72" s="148"/>
      <c r="E72" s="149"/>
      <c r="F72" s="149"/>
      <c r="G72" s="152"/>
      <c r="H72" s="153"/>
      <c r="I72" s="153"/>
      <c r="J72" s="153"/>
      <c r="K72" s="153"/>
      <c r="L72" s="153"/>
      <c r="M72" s="153"/>
      <c r="N72" s="155"/>
      <c r="O72" s="153"/>
      <c r="P72" s="153"/>
      <c r="Q72" s="153"/>
      <c r="R72" s="153"/>
      <c r="S72" s="153"/>
      <c r="T72" s="153"/>
      <c r="U72" s="155"/>
      <c r="V72" s="153"/>
      <c r="W72" s="153"/>
      <c r="X72" s="153"/>
      <c r="Y72" s="153"/>
      <c r="Z72" s="153"/>
      <c r="AA72" s="153"/>
      <c r="AB72" s="155"/>
      <c r="AC72" s="153"/>
      <c r="AD72" s="153"/>
      <c r="AE72" s="153"/>
      <c r="AF72" s="153"/>
      <c r="AG72" s="153"/>
      <c r="AH72" s="156"/>
      <c r="AI72" s="155"/>
      <c r="AJ72" s="153"/>
      <c r="AK72" s="153"/>
      <c r="AL72" s="534"/>
      <c r="AM72" s="535"/>
      <c r="AN72" s="536"/>
    </row>
    <row r="73" spans="1:40" ht="30" customHeight="1" thickBot="1" x14ac:dyDescent="0.2">
      <c r="B73" s="537"/>
      <c r="C73" s="538"/>
      <c r="D73" s="157"/>
      <c r="E73" s="158"/>
      <c r="F73" s="158"/>
      <c r="G73" s="142"/>
      <c r="H73" s="143"/>
      <c r="I73" s="143"/>
      <c r="J73" s="143"/>
      <c r="K73" s="143"/>
      <c r="L73" s="143"/>
      <c r="M73" s="143"/>
      <c r="N73" s="145"/>
      <c r="O73" s="143"/>
      <c r="P73" s="143"/>
      <c r="Q73" s="143"/>
      <c r="R73" s="143"/>
      <c r="S73" s="143"/>
      <c r="T73" s="143"/>
      <c r="U73" s="145"/>
      <c r="V73" s="143"/>
      <c r="W73" s="143"/>
      <c r="X73" s="143"/>
      <c r="Y73" s="143"/>
      <c r="Z73" s="143"/>
      <c r="AA73" s="143"/>
      <c r="AB73" s="145"/>
      <c r="AC73" s="143"/>
      <c r="AD73" s="143"/>
      <c r="AE73" s="143"/>
      <c r="AF73" s="143"/>
      <c r="AG73" s="143"/>
      <c r="AH73" s="144"/>
      <c r="AI73" s="145"/>
      <c r="AJ73" s="143"/>
      <c r="AK73" s="143"/>
      <c r="AL73" s="539"/>
      <c r="AM73" s="540"/>
      <c r="AN73" s="541"/>
    </row>
    <row r="75" spans="1:40" s="48" customFormat="1" ht="15" thickBot="1" x14ac:dyDescent="0.2">
      <c r="A75" s="162" t="s">
        <v>80</v>
      </c>
    </row>
    <row r="76" spans="1:40" ht="20.100000000000001" customHeight="1" thickBot="1" x14ac:dyDescent="0.2">
      <c r="B76" s="2" t="s">
        <v>81</v>
      </c>
      <c r="C76" s="48"/>
      <c r="D76" s="48"/>
      <c r="E76" s="49"/>
      <c r="F76" s="50"/>
      <c r="G76" s="51"/>
      <c r="H76" s="51"/>
      <c r="I76" s="48"/>
      <c r="J76" s="48"/>
      <c r="K76" s="48" t="s">
        <v>43</v>
      </c>
      <c r="L76" s="48"/>
      <c r="M76" s="487">
        <f>M42</f>
        <v>43101</v>
      </c>
      <c r="N76" s="488"/>
      <c r="O76" s="488"/>
      <c r="P76" s="489"/>
      <c r="Q76" s="490" t="s">
        <v>44</v>
      </c>
      <c r="R76" s="490"/>
      <c r="S76" s="491">
        <f>DAY(DATE(YEAR(M76),MONTH(M76)+1,0)-(DATE(YEAR(M76),MONTH(M76),0)))</f>
        <v>31</v>
      </c>
      <c r="T76" s="491"/>
      <c r="U76" s="48" t="s">
        <v>12</v>
      </c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</row>
    <row r="77" spans="1:40" s="48" customFormat="1" ht="24.95" customHeight="1" x14ac:dyDescent="0.15">
      <c r="A77" s="3"/>
      <c r="C77" s="2"/>
      <c r="D77" s="3"/>
      <c r="E77" s="3"/>
      <c r="F77" s="3"/>
      <c r="G77" s="3"/>
      <c r="H77" s="3"/>
      <c r="I77" s="3"/>
      <c r="J77" s="3"/>
      <c r="K77" s="52" t="s">
        <v>45</v>
      </c>
      <c r="L77" s="492" t="s">
        <v>46</v>
      </c>
      <c r="M77" s="492"/>
      <c r="N77" s="53">
        <f>M76</f>
        <v>43101</v>
      </c>
      <c r="O77" s="54" t="s">
        <v>47</v>
      </c>
      <c r="P77" s="55">
        <f>MONTH(M76)</f>
        <v>1</v>
      </c>
      <c r="Q77" s="52" t="s">
        <v>48</v>
      </c>
      <c r="R77" s="52"/>
      <c r="S77" s="56"/>
      <c r="T77" s="163" t="s">
        <v>49</v>
      </c>
      <c r="U77" s="164"/>
      <c r="V77" s="164"/>
      <c r="W77" s="164"/>
      <c r="X77" s="165"/>
      <c r="Y77" s="165"/>
      <c r="Z77" s="531" t="str">
        <f>IF(Z43=0,"",Z43)</f>
        <v>小樽市通所介護相当サービス</v>
      </c>
      <c r="AA77" s="531"/>
      <c r="AB77" s="531"/>
      <c r="AC77" s="531"/>
      <c r="AD77" s="531"/>
      <c r="AE77" s="531"/>
      <c r="AF77" s="531"/>
      <c r="AG77" s="531"/>
      <c r="AH77" s="531"/>
      <c r="AI77" s="166"/>
      <c r="AJ77" s="167" t="s">
        <v>51</v>
      </c>
      <c r="AK77" s="59"/>
      <c r="AL77" s="60"/>
    </row>
    <row r="78" spans="1:40" ht="23.25" customHeight="1" thickBot="1" x14ac:dyDescent="0.2">
      <c r="B78" s="494" t="s">
        <v>52</v>
      </c>
      <c r="C78" s="494"/>
      <c r="D78" s="494"/>
      <c r="E78" s="494"/>
      <c r="F78" s="494"/>
      <c r="G78" s="494"/>
      <c r="H78" s="494"/>
      <c r="I78" s="494"/>
      <c r="J78" s="494"/>
      <c r="K78" s="494"/>
      <c r="L78" s="3"/>
      <c r="M78" s="61"/>
      <c r="N78" s="61"/>
      <c r="O78" s="61"/>
      <c r="P78" s="61"/>
      <c r="Q78" s="61"/>
      <c r="R78" s="61"/>
      <c r="S78" s="62"/>
      <c r="T78" s="163" t="s">
        <v>53</v>
      </c>
      <c r="U78" s="168"/>
      <c r="V78" s="168"/>
      <c r="W78" s="493" t="str">
        <f>IF(W44=0,"",W44)</f>
        <v/>
      </c>
      <c r="X78" s="493"/>
      <c r="Y78" s="493"/>
      <c r="Z78" s="493"/>
      <c r="AA78" s="493"/>
      <c r="AB78" s="493"/>
      <c r="AC78" s="493"/>
      <c r="AD78" s="493"/>
      <c r="AE78" s="493"/>
      <c r="AF78" s="493"/>
      <c r="AG78" s="493"/>
      <c r="AH78" s="493"/>
      <c r="AI78" s="169"/>
      <c r="AJ78" s="163" t="s">
        <v>51</v>
      </c>
      <c r="AK78" s="59"/>
      <c r="AL78" s="60"/>
    </row>
    <row r="79" spans="1:40" ht="23.25" customHeight="1" thickBot="1" x14ac:dyDescent="0.2">
      <c r="B79" s="480" t="s">
        <v>54</v>
      </c>
      <c r="C79" s="480"/>
      <c r="D79" s="480"/>
      <c r="E79" s="480"/>
      <c r="F79" s="170">
        <f>G5</f>
        <v>0</v>
      </c>
      <c r="G79" s="65" t="s">
        <v>82</v>
      </c>
      <c r="H79" s="526">
        <f>N5</f>
        <v>0</v>
      </c>
      <c r="I79" s="527"/>
      <c r="J79" s="528"/>
      <c r="K79" s="66"/>
      <c r="L79" s="484" t="s">
        <v>26</v>
      </c>
      <c r="M79" s="484"/>
      <c r="N79" s="480"/>
      <c r="O79" s="529">
        <f>O45</f>
        <v>0</v>
      </c>
      <c r="P79" s="527"/>
      <c r="Q79" s="528"/>
      <c r="R79" s="67" t="s">
        <v>83</v>
      </c>
      <c r="S79" s="526">
        <f>S45</f>
        <v>0</v>
      </c>
      <c r="T79" s="527"/>
      <c r="U79" s="528"/>
      <c r="V79" s="68"/>
      <c r="W79" s="68"/>
      <c r="X79" s="68"/>
      <c r="Y79" s="68"/>
      <c r="Z79" s="69" t="s">
        <v>57</v>
      </c>
      <c r="AA79" s="70"/>
      <c r="AB79" s="70"/>
      <c r="AC79" s="70"/>
      <c r="AD79" s="530">
        <f>AD45</f>
        <v>0</v>
      </c>
      <c r="AE79" s="530"/>
      <c r="AF79" s="71" t="s">
        <v>58</v>
      </c>
      <c r="AH79" s="59"/>
      <c r="AI79" s="59"/>
      <c r="AJ79" s="60"/>
      <c r="AK79" s="59"/>
      <c r="AL79" s="60"/>
    </row>
    <row r="80" spans="1:40" ht="24" customHeight="1" x14ac:dyDescent="0.15">
      <c r="B80" s="479" t="s">
        <v>60</v>
      </c>
      <c r="C80" s="479"/>
      <c r="D80" s="479"/>
      <c r="E80" s="479"/>
      <c r="F80" s="479"/>
      <c r="G80" s="479"/>
      <c r="H80" s="479"/>
      <c r="I80" s="479"/>
      <c r="J80" s="479" t="s">
        <v>61</v>
      </c>
      <c r="K80" s="479"/>
      <c r="L80" s="479"/>
      <c r="M80" s="479"/>
      <c r="N80" s="479"/>
      <c r="O80" s="479"/>
      <c r="P80" s="479"/>
      <c r="Q80" s="479"/>
      <c r="R80" s="479"/>
      <c r="S80" s="479"/>
      <c r="T80" s="479" t="s">
        <v>62</v>
      </c>
      <c r="U80" s="479"/>
      <c r="V80" s="479"/>
      <c r="W80" s="479"/>
      <c r="X80" s="479"/>
      <c r="Y80" s="479"/>
      <c r="Z80" s="479"/>
      <c r="AA80" s="479"/>
      <c r="AB80" s="479" t="s">
        <v>63</v>
      </c>
      <c r="AC80" s="479"/>
      <c r="AD80" s="479"/>
      <c r="AE80" s="479"/>
      <c r="AF80" s="479"/>
      <c r="AG80" s="479"/>
      <c r="AH80" s="479"/>
      <c r="AI80" s="479"/>
      <c r="AJ80" s="479"/>
      <c r="AK80" s="75"/>
      <c r="AL80" s="3"/>
    </row>
    <row r="81" spans="1:40" ht="3.75" customHeight="1" thickBot="1" x14ac:dyDescent="0.2">
      <c r="A81" s="78"/>
      <c r="B81" s="76"/>
      <c r="C81" s="76"/>
      <c r="D81" s="77"/>
      <c r="E81" s="77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T81" s="79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</row>
    <row r="82" spans="1:40" ht="20.100000000000001" customHeight="1" x14ac:dyDescent="0.15">
      <c r="A82" s="78"/>
      <c r="B82" s="171"/>
      <c r="C82" s="172"/>
      <c r="D82" s="461" t="s">
        <v>65</v>
      </c>
      <c r="E82" s="173"/>
      <c r="F82" s="174"/>
      <c r="G82" s="466" t="s">
        <v>84</v>
      </c>
      <c r="H82" s="436"/>
      <c r="I82" s="436"/>
      <c r="J82" s="436"/>
      <c r="K82" s="436"/>
      <c r="L82" s="436"/>
      <c r="M82" s="467"/>
      <c r="N82" s="468" t="s">
        <v>69</v>
      </c>
      <c r="O82" s="436"/>
      <c r="P82" s="436"/>
      <c r="Q82" s="436"/>
      <c r="R82" s="436"/>
      <c r="S82" s="436"/>
      <c r="T82" s="467"/>
      <c r="U82" s="468" t="s">
        <v>70</v>
      </c>
      <c r="V82" s="436"/>
      <c r="W82" s="436"/>
      <c r="X82" s="436"/>
      <c r="Y82" s="436"/>
      <c r="Z82" s="436"/>
      <c r="AA82" s="467"/>
      <c r="AB82" s="468" t="s">
        <v>71</v>
      </c>
      <c r="AC82" s="436"/>
      <c r="AD82" s="436"/>
      <c r="AE82" s="436"/>
      <c r="AF82" s="436"/>
      <c r="AG82" s="436"/>
      <c r="AH82" s="436"/>
      <c r="AI82" s="435" t="s">
        <v>72</v>
      </c>
      <c r="AJ82" s="436"/>
      <c r="AK82" s="437"/>
      <c r="AL82" s="517" t="s">
        <v>73</v>
      </c>
      <c r="AM82" s="518"/>
      <c r="AN82" s="519"/>
    </row>
    <row r="83" spans="1:40" ht="20.100000000000001" customHeight="1" x14ac:dyDescent="0.15">
      <c r="A83" s="78"/>
      <c r="B83" s="175" t="s">
        <v>64</v>
      </c>
      <c r="C83" s="176"/>
      <c r="D83" s="462"/>
      <c r="E83" s="177" t="s">
        <v>66</v>
      </c>
      <c r="F83" s="178" t="s">
        <v>67</v>
      </c>
      <c r="G83" s="80">
        <v>1</v>
      </c>
      <c r="H83" s="81">
        <v>2</v>
      </c>
      <c r="I83" s="81">
        <v>3</v>
      </c>
      <c r="J83" s="81">
        <v>4</v>
      </c>
      <c r="K83" s="81">
        <v>5</v>
      </c>
      <c r="L83" s="81">
        <v>6</v>
      </c>
      <c r="M83" s="82">
        <v>7</v>
      </c>
      <c r="N83" s="83">
        <v>8</v>
      </c>
      <c r="O83" s="81">
        <v>9</v>
      </c>
      <c r="P83" s="81">
        <v>10</v>
      </c>
      <c r="Q83" s="81">
        <v>11</v>
      </c>
      <c r="R83" s="81">
        <v>12</v>
      </c>
      <c r="S83" s="81">
        <v>13</v>
      </c>
      <c r="T83" s="84">
        <v>14</v>
      </c>
      <c r="U83" s="83">
        <v>15</v>
      </c>
      <c r="V83" s="81">
        <v>16</v>
      </c>
      <c r="W83" s="81">
        <v>17</v>
      </c>
      <c r="X83" s="81">
        <v>18</v>
      </c>
      <c r="Y83" s="81">
        <v>19</v>
      </c>
      <c r="Z83" s="81">
        <v>20</v>
      </c>
      <c r="AA83" s="84">
        <v>21</v>
      </c>
      <c r="AB83" s="85">
        <v>22</v>
      </c>
      <c r="AC83" s="81">
        <v>23</v>
      </c>
      <c r="AD83" s="81">
        <v>24</v>
      </c>
      <c r="AE83" s="81">
        <v>25</v>
      </c>
      <c r="AF83" s="81">
        <v>26</v>
      </c>
      <c r="AG83" s="81">
        <v>27</v>
      </c>
      <c r="AH83" s="82">
        <v>28</v>
      </c>
      <c r="AI83" s="86">
        <f>IF($S$42&gt;=29,29,"")</f>
        <v>29</v>
      </c>
      <c r="AJ83" s="87">
        <f>IF($S$42&gt;=30,30,"")</f>
        <v>30</v>
      </c>
      <c r="AK83" s="88">
        <f>IF($S$42=31,31,"")</f>
        <v>31</v>
      </c>
      <c r="AL83" s="520"/>
      <c r="AM83" s="521"/>
      <c r="AN83" s="522"/>
    </row>
    <row r="84" spans="1:40" ht="20.100000000000001" customHeight="1" thickBot="1" x14ac:dyDescent="0.2">
      <c r="A84" s="78"/>
      <c r="B84" s="179"/>
      <c r="C84" s="180"/>
      <c r="D84" s="463"/>
      <c r="E84" s="181"/>
      <c r="F84" s="182"/>
      <c r="G84" s="183" t="str">
        <f t="shared" ref="G84:AK84" si="8">G51</f>
        <v>月</v>
      </c>
      <c r="H84" s="91" t="str">
        <f t="shared" si="8"/>
        <v>火</v>
      </c>
      <c r="I84" s="91" t="str">
        <f t="shared" si="8"/>
        <v>水</v>
      </c>
      <c r="J84" s="91" t="str">
        <f t="shared" si="8"/>
        <v>木</v>
      </c>
      <c r="K84" s="91" t="str">
        <f t="shared" si="8"/>
        <v>金</v>
      </c>
      <c r="L84" s="91" t="str">
        <f t="shared" si="8"/>
        <v>土</v>
      </c>
      <c r="M84" s="90" t="str">
        <f t="shared" si="8"/>
        <v>日</v>
      </c>
      <c r="N84" s="95" t="str">
        <f t="shared" si="8"/>
        <v>月</v>
      </c>
      <c r="O84" s="91" t="str">
        <f t="shared" si="8"/>
        <v>火</v>
      </c>
      <c r="P84" s="91" t="str">
        <f t="shared" si="8"/>
        <v>水</v>
      </c>
      <c r="Q84" s="91" t="str">
        <f t="shared" si="8"/>
        <v>木</v>
      </c>
      <c r="R84" s="91" t="str">
        <f t="shared" si="8"/>
        <v>金</v>
      </c>
      <c r="S84" s="91" t="str">
        <f t="shared" si="8"/>
        <v>土</v>
      </c>
      <c r="T84" s="90" t="str">
        <f t="shared" si="8"/>
        <v>日</v>
      </c>
      <c r="U84" s="95" t="str">
        <f t="shared" si="8"/>
        <v>月</v>
      </c>
      <c r="V84" s="91" t="str">
        <f t="shared" si="8"/>
        <v>火</v>
      </c>
      <c r="W84" s="91" t="str">
        <f t="shared" si="8"/>
        <v>水</v>
      </c>
      <c r="X84" s="91" t="str">
        <f t="shared" si="8"/>
        <v>木</v>
      </c>
      <c r="Y84" s="91" t="str">
        <f t="shared" si="8"/>
        <v>金</v>
      </c>
      <c r="Z84" s="91" t="str">
        <f t="shared" si="8"/>
        <v>土</v>
      </c>
      <c r="AA84" s="90" t="str">
        <f t="shared" si="8"/>
        <v>日</v>
      </c>
      <c r="AB84" s="95" t="str">
        <f t="shared" si="8"/>
        <v>月</v>
      </c>
      <c r="AC84" s="91" t="str">
        <f t="shared" si="8"/>
        <v>火</v>
      </c>
      <c r="AD84" s="91" t="str">
        <f t="shared" si="8"/>
        <v>水</v>
      </c>
      <c r="AE84" s="91" t="str">
        <f t="shared" si="8"/>
        <v>木</v>
      </c>
      <c r="AF84" s="91" t="str">
        <f t="shared" si="8"/>
        <v>金</v>
      </c>
      <c r="AG84" s="91" t="str">
        <f t="shared" si="8"/>
        <v>土</v>
      </c>
      <c r="AH84" s="90" t="str">
        <f t="shared" si="8"/>
        <v>日</v>
      </c>
      <c r="AI84" s="184" t="str">
        <f t="shared" si="8"/>
        <v>月</v>
      </c>
      <c r="AJ84" s="185" t="str">
        <f t="shared" si="8"/>
        <v>火</v>
      </c>
      <c r="AK84" s="186" t="str">
        <f t="shared" si="8"/>
        <v>水</v>
      </c>
      <c r="AL84" s="523"/>
      <c r="AM84" s="524"/>
      <c r="AN84" s="525"/>
    </row>
    <row r="85" spans="1:40" ht="30" customHeight="1" x14ac:dyDescent="0.15">
      <c r="A85" s="78"/>
      <c r="B85" s="509" t="str">
        <f>B53</f>
        <v>管理者</v>
      </c>
      <c r="C85" s="510"/>
      <c r="D85" s="187">
        <f t="shared" ref="D85:F100" si="9">D53</f>
        <v>0</v>
      </c>
      <c r="E85" s="187">
        <f t="shared" si="9"/>
        <v>0</v>
      </c>
      <c r="F85" s="188">
        <f t="shared" si="9"/>
        <v>0</v>
      </c>
      <c r="G85" s="189" t="str">
        <f t="shared" ref="G85:AK93" si="10">IF(G53="","",VLOOKUP(G53,$C$10:$F$34,4))</f>
        <v/>
      </c>
      <c r="H85" s="187" t="str">
        <f t="shared" si="10"/>
        <v/>
      </c>
      <c r="I85" s="187" t="str">
        <f t="shared" si="10"/>
        <v/>
      </c>
      <c r="J85" s="187" t="str">
        <f t="shared" si="10"/>
        <v/>
      </c>
      <c r="K85" s="187" t="str">
        <f t="shared" si="10"/>
        <v/>
      </c>
      <c r="L85" s="187" t="str">
        <f t="shared" si="10"/>
        <v/>
      </c>
      <c r="M85" s="190" t="str">
        <f t="shared" si="10"/>
        <v/>
      </c>
      <c r="N85" s="191" t="str">
        <f t="shared" si="10"/>
        <v/>
      </c>
      <c r="O85" s="187" t="str">
        <f t="shared" si="10"/>
        <v/>
      </c>
      <c r="P85" s="187" t="str">
        <f t="shared" si="10"/>
        <v/>
      </c>
      <c r="Q85" s="187" t="str">
        <f t="shared" si="10"/>
        <v/>
      </c>
      <c r="R85" s="187" t="str">
        <f t="shared" si="10"/>
        <v/>
      </c>
      <c r="S85" s="187" t="str">
        <f t="shared" si="10"/>
        <v/>
      </c>
      <c r="T85" s="192" t="str">
        <f t="shared" si="10"/>
        <v/>
      </c>
      <c r="U85" s="193" t="str">
        <f t="shared" si="10"/>
        <v/>
      </c>
      <c r="V85" s="187" t="str">
        <f t="shared" si="10"/>
        <v/>
      </c>
      <c r="W85" s="187" t="str">
        <f t="shared" si="10"/>
        <v/>
      </c>
      <c r="X85" s="187" t="str">
        <f t="shared" si="10"/>
        <v/>
      </c>
      <c r="Y85" s="187" t="str">
        <f t="shared" si="10"/>
        <v/>
      </c>
      <c r="Z85" s="187" t="str">
        <f t="shared" si="10"/>
        <v/>
      </c>
      <c r="AA85" s="190" t="str">
        <f t="shared" si="10"/>
        <v/>
      </c>
      <c r="AB85" s="191" t="str">
        <f t="shared" si="10"/>
        <v/>
      </c>
      <c r="AC85" s="187" t="str">
        <f t="shared" si="10"/>
        <v/>
      </c>
      <c r="AD85" s="187" t="str">
        <f t="shared" si="10"/>
        <v/>
      </c>
      <c r="AE85" s="187" t="str">
        <f t="shared" si="10"/>
        <v/>
      </c>
      <c r="AF85" s="187" t="str">
        <f t="shared" si="10"/>
        <v/>
      </c>
      <c r="AG85" s="187" t="str">
        <f t="shared" si="10"/>
        <v/>
      </c>
      <c r="AH85" s="192" t="str">
        <f t="shared" si="10"/>
        <v/>
      </c>
      <c r="AI85" s="193" t="str">
        <f t="shared" si="10"/>
        <v/>
      </c>
      <c r="AJ85" s="187" t="str">
        <f t="shared" si="10"/>
        <v/>
      </c>
      <c r="AK85" s="194" t="str">
        <f t="shared" si="10"/>
        <v/>
      </c>
      <c r="AL85" s="511">
        <f>AL55</f>
        <v>0</v>
      </c>
      <c r="AM85" s="512"/>
      <c r="AN85" s="513"/>
    </row>
    <row r="86" spans="1:40" ht="30" customHeight="1" thickBot="1" x14ac:dyDescent="0.2">
      <c r="A86" s="78"/>
      <c r="B86" s="501">
        <f t="shared" ref="B86:B105" si="11">B54</f>
        <v>0</v>
      </c>
      <c r="C86" s="502"/>
      <c r="D86" s="195">
        <f t="shared" si="9"/>
        <v>0</v>
      </c>
      <c r="E86" s="195">
        <f t="shared" si="9"/>
        <v>0</v>
      </c>
      <c r="F86" s="196">
        <f t="shared" si="9"/>
        <v>0</v>
      </c>
      <c r="G86" s="197" t="str">
        <f t="shared" si="10"/>
        <v/>
      </c>
      <c r="H86" s="195" t="str">
        <f t="shared" si="10"/>
        <v/>
      </c>
      <c r="I86" s="195" t="str">
        <f t="shared" si="10"/>
        <v/>
      </c>
      <c r="J86" s="195" t="str">
        <f t="shared" si="10"/>
        <v/>
      </c>
      <c r="K86" s="195" t="str">
        <f t="shared" si="10"/>
        <v/>
      </c>
      <c r="L86" s="195" t="str">
        <f t="shared" si="10"/>
        <v/>
      </c>
      <c r="M86" s="198" t="str">
        <f t="shared" si="10"/>
        <v/>
      </c>
      <c r="N86" s="199" t="str">
        <f t="shared" si="10"/>
        <v/>
      </c>
      <c r="O86" s="195" t="str">
        <f t="shared" si="10"/>
        <v/>
      </c>
      <c r="P86" s="195" t="str">
        <f t="shared" si="10"/>
        <v/>
      </c>
      <c r="Q86" s="195" t="str">
        <f t="shared" si="10"/>
        <v/>
      </c>
      <c r="R86" s="195" t="str">
        <f t="shared" si="10"/>
        <v/>
      </c>
      <c r="S86" s="195" t="str">
        <f t="shared" si="10"/>
        <v/>
      </c>
      <c r="T86" s="200" t="str">
        <f t="shared" si="10"/>
        <v/>
      </c>
      <c r="U86" s="201" t="str">
        <f t="shared" si="10"/>
        <v/>
      </c>
      <c r="V86" s="195" t="str">
        <f t="shared" si="10"/>
        <v/>
      </c>
      <c r="W86" s="195" t="str">
        <f t="shared" si="10"/>
        <v/>
      </c>
      <c r="X86" s="195" t="str">
        <f t="shared" si="10"/>
        <v/>
      </c>
      <c r="Y86" s="195" t="str">
        <f t="shared" si="10"/>
        <v/>
      </c>
      <c r="Z86" s="195" t="str">
        <f t="shared" si="10"/>
        <v/>
      </c>
      <c r="AA86" s="198" t="str">
        <f t="shared" si="10"/>
        <v/>
      </c>
      <c r="AB86" s="199" t="str">
        <f t="shared" si="10"/>
        <v/>
      </c>
      <c r="AC86" s="195" t="str">
        <f t="shared" si="10"/>
        <v/>
      </c>
      <c r="AD86" s="195" t="str">
        <f t="shared" si="10"/>
        <v/>
      </c>
      <c r="AE86" s="195" t="str">
        <f t="shared" si="10"/>
        <v/>
      </c>
      <c r="AF86" s="195" t="str">
        <f t="shared" si="10"/>
        <v/>
      </c>
      <c r="AG86" s="195" t="str">
        <f t="shared" si="10"/>
        <v/>
      </c>
      <c r="AH86" s="200" t="str">
        <f t="shared" si="10"/>
        <v/>
      </c>
      <c r="AI86" s="201" t="str">
        <f t="shared" si="10"/>
        <v/>
      </c>
      <c r="AJ86" s="195" t="str">
        <f t="shared" si="10"/>
        <v/>
      </c>
      <c r="AK86" s="202" t="str">
        <f t="shared" si="10"/>
        <v/>
      </c>
      <c r="AL86" s="503">
        <f>AL56</f>
        <v>0</v>
      </c>
      <c r="AM86" s="504"/>
      <c r="AN86" s="505"/>
    </row>
    <row r="87" spans="1:40" ht="30" customHeight="1" x14ac:dyDescent="0.15">
      <c r="A87" s="78"/>
      <c r="B87" s="509" t="str">
        <f t="shared" si="11"/>
        <v>生活相談員</v>
      </c>
      <c r="C87" s="510"/>
      <c r="D87" s="187">
        <f t="shared" si="9"/>
        <v>0</v>
      </c>
      <c r="E87" s="187">
        <f t="shared" si="9"/>
        <v>0</v>
      </c>
      <c r="F87" s="188">
        <f t="shared" si="9"/>
        <v>0</v>
      </c>
      <c r="G87" s="189" t="str">
        <f t="shared" si="10"/>
        <v/>
      </c>
      <c r="H87" s="187" t="str">
        <f t="shared" si="10"/>
        <v/>
      </c>
      <c r="I87" s="187" t="str">
        <f t="shared" si="10"/>
        <v/>
      </c>
      <c r="J87" s="187" t="str">
        <f t="shared" si="10"/>
        <v/>
      </c>
      <c r="K87" s="187" t="str">
        <f t="shared" si="10"/>
        <v/>
      </c>
      <c r="L87" s="187" t="str">
        <f t="shared" si="10"/>
        <v/>
      </c>
      <c r="M87" s="190" t="str">
        <f t="shared" si="10"/>
        <v/>
      </c>
      <c r="N87" s="191" t="str">
        <f t="shared" si="10"/>
        <v/>
      </c>
      <c r="O87" s="187" t="str">
        <f t="shared" si="10"/>
        <v/>
      </c>
      <c r="P87" s="187" t="str">
        <f t="shared" si="10"/>
        <v/>
      </c>
      <c r="Q87" s="187" t="str">
        <f t="shared" si="10"/>
        <v/>
      </c>
      <c r="R87" s="187" t="str">
        <f t="shared" si="10"/>
        <v/>
      </c>
      <c r="S87" s="187" t="str">
        <f t="shared" si="10"/>
        <v/>
      </c>
      <c r="T87" s="192" t="str">
        <f t="shared" si="10"/>
        <v/>
      </c>
      <c r="U87" s="193" t="str">
        <f t="shared" si="10"/>
        <v/>
      </c>
      <c r="V87" s="187" t="str">
        <f t="shared" si="10"/>
        <v/>
      </c>
      <c r="W87" s="187" t="str">
        <f t="shared" si="10"/>
        <v/>
      </c>
      <c r="X87" s="187" t="str">
        <f t="shared" si="10"/>
        <v/>
      </c>
      <c r="Y87" s="187" t="str">
        <f t="shared" si="10"/>
        <v/>
      </c>
      <c r="Z87" s="187" t="str">
        <f t="shared" si="10"/>
        <v/>
      </c>
      <c r="AA87" s="190" t="str">
        <f t="shared" si="10"/>
        <v/>
      </c>
      <c r="AB87" s="191" t="str">
        <f t="shared" si="10"/>
        <v/>
      </c>
      <c r="AC87" s="187" t="str">
        <f t="shared" si="10"/>
        <v/>
      </c>
      <c r="AD87" s="187" t="str">
        <f t="shared" si="10"/>
        <v/>
      </c>
      <c r="AE87" s="187" t="str">
        <f t="shared" si="10"/>
        <v/>
      </c>
      <c r="AF87" s="187" t="str">
        <f t="shared" si="10"/>
        <v/>
      </c>
      <c r="AG87" s="187" t="str">
        <f t="shared" si="10"/>
        <v/>
      </c>
      <c r="AH87" s="192" t="str">
        <f t="shared" si="10"/>
        <v/>
      </c>
      <c r="AI87" s="193" t="str">
        <f t="shared" si="10"/>
        <v/>
      </c>
      <c r="AJ87" s="187" t="str">
        <f t="shared" si="10"/>
        <v/>
      </c>
      <c r="AK87" s="194" t="str">
        <f t="shared" si="10"/>
        <v/>
      </c>
      <c r="AL87" s="514">
        <f t="shared" ref="AL87:AL105" si="12">AL57</f>
        <v>0</v>
      </c>
      <c r="AM87" s="515"/>
      <c r="AN87" s="516"/>
    </row>
    <row r="88" spans="1:40" ht="30" customHeight="1" x14ac:dyDescent="0.15">
      <c r="A88" s="78"/>
      <c r="B88" s="496">
        <f t="shared" si="11"/>
        <v>0</v>
      </c>
      <c r="C88" s="497"/>
      <c r="D88" s="203">
        <f t="shared" si="9"/>
        <v>0</v>
      </c>
      <c r="E88" s="203">
        <f t="shared" si="9"/>
        <v>0</v>
      </c>
      <c r="F88" s="204">
        <f t="shared" si="9"/>
        <v>0</v>
      </c>
      <c r="G88" s="205" t="str">
        <f t="shared" si="10"/>
        <v/>
      </c>
      <c r="H88" s="203" t="str">
        <f t="shared" si="10"/>
        <v/>
      </c>
      <c r="I88" s="203" t="str">
        <f t="shared" si="10"/>
        <v/>
      </c>
      <c r="J88" s="203" t="str">
        <f t="shared" si="10"/>
        <v/>
      </c>
      <c r="K88" s="203" t="str">
        <f t="shared" si="10"/>
        <v/>
      </c>
      <c r="L88" s="203" t="str">
        <f t="shared" si="10"/>
        <v/>
      </c>
      <c r="M88" s="206" t="str">
        <f t="shared" si="10"/>
        <v/>
      </c>
      <c r="N88" s="207" t="str">
        <f t="shared" si="10"/>
        <v/>
      </c>
      <c r="O88" s="203" t="str">
        <f t="shared" si="10"/>
        <v/>
      </c>
      <c r="P88" s="203" t="str">
        <f t="shared" si="10"/>
        <v/>
      </c>
      <c r="Q88" s="203" t="str">
        <f t="shared" si="10"/>
        <v/>
      </c>
      <c r="R88" s="203" t="str">
        <f t="shared" si="10"/>
        <v/>
      </c>
      <c r="S88" s="203" t="str">
        <f t="shared" si="10"/>
        <v/>
      </c>
      <c r="T88" s="208" t="str">
        <f t="shared" si="10"/>
        <v/>
      </c>
      <c r="U88" s="209" t="str">
        <f t="shared" si="10"/>
        <v/>
      </c>
      <c r="V88" s="203" t="str">
        <f t="shared" si="10"/>
        <v/>
      </c>
      <c r="W88" s="203" t="str">
        <f t="shared" si="10"/>
        <v/>
      </c>
      <c r="X88" s="203" t="str">
        <f t="shared" si="10"/>
        <v/>
      </c>
      <c r="Y88" s="203" t="str">
        <f t="shared" si="10"/>
        <v/>
      </c>
      <c r="Z88" s="203" t="str">
        <f t="shared" si="10"/>
        <v/>
      </c>
      <c r="AA88" s="206" t="str">
        <f t="shared" si="10"/>
        <v/>
      </c>
      <c r="AB88" s="207" t="str">
        <f t="shared" si="10"/>
        <v/>
      </c>
      <c r="AC88" s="203" t="str">
        <f t="shared" si="10"/>
        <v/>
      </c>
      <c r="AD88" s="203" t="str">
        <f t="shared" si="10"/>
        <v/>
      </c>
      <c r="AE88" s="203" t="str">
        <f t="shared" si="10"/>
        <v/>
      </c>
      <c r="AF88" s="203" t="str">
        <f t="shared" si="10"/>
        <v/>
      </c>
      <c r="AG88" s="203" t="str">
        <f t="shared" si="10"/>
        <v/>
      </c>
      <c r="AH88" s="208" t="str">
        <f t="shared" si="10"/>
        <v/>
      </c>
      <c r="AI88" s="209" t="str">
        <f t="shared" si="10"/>
        <v/>
      </c>
      <c r="AJ88" s="203" t="str">
        <f t="shared" si="10"/>
        <v/>
      </c>
      <c r="AK88" s="210" t="str">
        <f t="shared" si="10"/>
        <v/>
      </c>
      <c r="AL88" s="498">
        <f t="shared" si="12"/>
        <v>0</v>
      </c>
      <c r="AM88" s="499"/>
      <c r="AN88" s="500"/>
    </row>
    <row r="89" spans="1:40" ht="30" customHeight="1" thickBot="1" x14ac:dyDescent="0.2">
      <c r="A89" s="78"/>
      <c r="B89" s="501">
        <f t="shared" si="11"/>
        <v>0</v>
      </c>
      <c r="C89" s="502"/>
      <c r="D89" s="195">
        <f t="shared" si="9"/>
        <v>0</v>
      </c>
      <c r="E89" s="195">
        <f t="shared" si="9"/>
        <v>0</v>
      </c>
      <c r="F89" s="196">
        <f t="shared" si="9"/>
        <v>0</v>
      </c>
      <c r="G89" s="197" t="str">
        <f t="shared" si="10"/>
        <v/>
      </c>
      <c r="H89" s="195" t="str">
        <f t="shared" si="10"/>
        <v/>
      </c>
      <c r="I89" s="195" t="str">
        <f t="shared" si="10"/>
        <v/>
      </c>
      <c r="J89" s="195" t="str">
        <f t="shared" si="10"/>
        <v/>
      </c>
      <c r="K89" s="195" t="str">
        <f t="shared" si="10"/>
        <v/>
      </c>
      <c r="L89" s="195" t="str">
        <f t="shared" si="10"/>
        <v/>
      </c>
      <c r="M89" s="198" t="str">
        <f t="shared" si="10"/>
        <v/>
      </c>
      <c r="N89" s="199" t="str">
        <f t="shared" si="10"/>
        <v/>
      </c>
      <c r="O89" s="195" t="str">
        <f t="shared" si="10"/>
        <v/>
      </c>
      <c r="P89" s="195" t="str">
        <f t="shared" si="10"/>
        <v/>
      </c>
      <c r="Q89" s="195" t="str">
        <f t="shared" si="10"/>
        <v/>
      </c>
      <c r="R89" s="195" t="str">
        <f t="shared" si="10"/>
        <v/>
      </c>
      <c r="S89" s="195" t="str">
        <f t="shared" si="10"/>
        <v/>
      </c>
      <c r="T89" s="200" t="str">
        <f t="shared" si="10"/>
        <v/>
      </c>
      <c r="U89" s="201" t="str">
        <f t="shared" si="10"/>
        <v/>
      </c>
      <c r="V89" s="195" t="str">
        <f t="shared" si="10"/>
        <v/>
      </c>
      <c r="W89" s="195" t="str">
        <f t="shared" si="10"/>
        <v/>
      </c>
      <c r="X89" s="195" t="str">
        <f t="shared" si="10"/>
        <v/>
      </c>
      <c r="Y89" s="195" t="str">
        <f t="shared" si="10"/>
        <v/>
      </c>
      <c r="Z89" s="195" t="str">
        <f t="shared" si="10"/>
        <v/>
      </c>
      <c r="AA89" s="198" t="str">
        <f t="shared" si="10"/>
        <v/>
      </c>
      <c r="AB89" s="199" t="str">
        <f t="shared" si="10"/>
        <v/>
      </c>
      <c r="AC89" s="195" t="str">
        <f t="shared" si="10"/>
        <v/>
      </c>
      <c r="AD89" s="195" t="str">
        <f t="shared" si="10"/>
        <v/>
      </c>
      <c r="AE89" s="195" t="str">
        <f t="shared" si="10"/>
        <v/>
      </c>
      <c r="AF89" s="195" t="str">
        <f t="shared" si="10"/>
        <v/>
      </c>
      <c r="AG89" s="195" t="str">
        <f t="shared" si="10"/>
        <v/>
      </c>
      <c r="AH89" s="200" t="str">
        <f t="shared" si="10"/>
        <v/>
      </c>
      <c r="AI89" s="201" t="str">
        <f t="shared" si="10"/>
        <v/>
      </c>
      <c r="AJ89" s="195" t="str">
        <f t="shared" si="10"/>
        <v/>
      </c>
      <c r="AK89" s="202" t="str">
        <f t="shared" si="10"/>
        <v/>
      </c>
      <c r="AL89" s="506">
        <f t="shared" si="12"/>
        <v>0</v>
      </c>
      <c r="AM89" s="507"/>
      <c r="AN89" s="508"/>
    </row>
    <row r="90" spans="1:40" ht="30" customHeight="1" x14ac:dyDescent="0.15">
      <c r="A90" s="78"/>
      <c r="B90" s="509" t="str">
        <f t="shared" si="11"/>
        <v>介護職員</v>
      </c>
      <c r="C90" s="510"/>
      <c r="D90" s="187">
        <f t="shared" si="9"/>
        <v>0</v>
      </c>
      <c r="E90" s="187">
        <f t="shared" si="9"/>
        <v>0</v>
      </c>
      <c r="F90" s="188">
        <f t="shared" si="9"/>
        <v>0</v>
      </c>
      <c r="G90" s="189" t="str">
        <f t="shared" si="10"/>
        <v/>
      </c>
      <c r="H90" s="187" t="str">
        <f t="shared" si="10"/>
        <v/>
      </c>
      <c r="I90" s="187" t="str">
        <f t="shared" si="10"/>
        <v/>
      </c>
      <c r="J90" s="187" t="str">
        <f t="shared" si="10"/>
        <v/>
      </c>
      <c r="K90" s="187" t="str">
        <f t="shared" si="10"/>
        <v/>
      </c>
      <c r="L90" s="187" t="str">
        <f t="shared" si="10"/>
        <v/>
      </c>
      <c r="M90" s="190" t="str">
        <f t="shared" si="10"/>
        <v/>
      </c>
      <c r="N90" s="191" t="str">
        <f t="shared" si="10"/>
        <v/>
      </c>
      <c r="O90" s="187" t="str">
        <f t="shared" si="10"/>
        <v/>
      </c>
      <c r="P90" s="187" t="str">
        <f t="shared" si="10"/>
        <v/>
      </c>
      <c r="Q90" s="187" t="str">
        <f t="shared" si="10"/>
        <v/>
      </c>
      <c r="R90" s="187" t="str">
        <f t="shared" si="10"/>
        <v/>
      </c>
      <c r="S90" s="187" t="str">
        <f t="shared" si="10"/>
        <v/>
      </c>
      <c r="T90" s="192" t="str">
        <f t="shared" si="10"/>
        <v/>
      </c>
      <c r="U90" s="193" t="str">
        <f t="shared" si="10"/>
        <v/>
      </c>
      <c r="V90" s="187" t="str">
        <f t="shared" si="10"/>
        <v/>
      </c>
      <c r="W90" s="187" t="str">
        <f t="shared" si="10"/>
        <v/>
      </c>
      <c r="X90" s="187" t="str">
        <f t="shared" si="10"/>
        <v/>
      </c>
      <c r="Y90" s="187" t="str">
        <f t="shared" si="10"/>
        <v/>
      </c>
      <c r="Z90" s="187" t="str">
        <f t="shared" si="10"/>
        <v/>
      </c>
      <c r="AA90" s="190" t="str">
        <f t="shared" si="10"/>
        <v/>
      </c>
      <c r="AB90" s="191" t="str">
        <f t="shared" si="10"/>
        <v/>
      </c>
      <c r="AC90" s="187" t="str">
        <f t="shared" si="10"/>
        <v/>
      </c>
      <c r="AD90" s="187" t="str">
        <f t="shared" si="10"/>
        <v/>
      </c>
      <c r="AE90" s="187" t="str">
        <f t="shared" si="10"/>
        <v/>
      </c>
      <c r="AF90" s="187" t="str">
        <f t="shared" si="10"/>
        <v/>
      </c>
      <c r="AG90" s="187" t="str">
        <f t="shared" si="10"/>
        <v/>
      </c>
      <c r="AH90" s="192" t="str">
        <f t="shared" si="10"/>
        <v/>
      </c>
      <c r="AI90" s="193" t="str">
        <f t="shared" si="10"/>
        <v/>
      </c>
      <c r="AJ90" s="187" t="str">
        <f t="shared" si="10"/>
        <v/>
      </c>
      <c r="AK90" s="194" t="str">
        <f t="shared" si="10"/>
        <v/>
      </c>
      <c r="AL90" s="511">
        <f t="shared" si="12"/>
        <v>0</v>
      </c>
      <c r="AM90" s="512"/>
      <c r="AN90" s="513"/>
    </row>
    <row r="91" spans="1:40" ht="30" customHeight="1" x14ac:dyDescent="0.15">
      <c r="A91" s="78"/>
      <c r="B91" s="496">
        <f t="shared" si="11"/>
        <v>0</v>
      </c>
      <c r="C91" s="497"/>
      <c r="D91" s="203">
        <f t="shared" si="9"/>
        <v>0</v>
      </c>
      <c r="E91" s="203">
        <f t="shared" si="9"/>
        <v>0</v>
      </c>
      <c r="F91" s="204">
        <f t="shared" si="9"/>
        <v>0</v>
      </c>
      <c r="G91" s="205" t="str">
        <f t="shared" si="10"/>
        <v/>
      </c>
      <c r="H91" s="203" t="str">
        <f t="shared" si="10"/>
        <v/>
      </c>
      <c r="I91" s="203" t="str">
        <f t="shared" si="10"/>
        <v/>
      </c>
      <c r="J91" s="203" t="str">
        <f t="shared" si="10"/>
        <v/>
      </c>
      <c r="K91" s="203" t="str">
        <f t="shared" si="10"/>
        <v/>
      </c>
      <c r="L91" s="203" t="str">
        <f t="shared" si="10"/>
        <v/>
      </c>
      <c r="M91" s="206" t="str">
        <f t="shared" si="10"/>
        <v/>
      </c>
      <c r="N91" s="207" t="str">
        <f t="shared" si="10"/>
        <v/>
      </c>
      <c r="O91" s="203" t="str">
        <f t="shared" si="10"/>
        <v/>
      </c>
      <c r="P91" s="203" t="str">
        <f t="shared" si="10"/>
        <v/>
      </c>
      <c r="Q91" s="203" t="str">
        <f t="shared" si="10"/>
        <v/>
      </c>
      <c r="R91" s="203" t="str">
        <f t="shared" si="10"/>
        <v/>
      </c>
      <c r="S91" s="203" t="str">
        <f t="shared" si="10"/>
        <v/>
      </c>
      <c r="T91" s="208" t="str">
        <f t="shared" si="10"/>
        <v/>
      </c>
      <c r="U91" s="209" t="str">
        <f t="shared" si="10"/>
        <v/>
      </c>
      <c r="V91" s="203" t="str">
        <f t="shared" si="10"/>
        <v/>
      </c>
      <c r="W91" s="203" t="str">
        <f t="shared" si="10"/>
        <v/>
      </c>
      <c r="X91" s="203" t="str">
        <f t="shared" si="10"/>
        <v/>
      </c>
      <c r="Y91" s="203" t="str">
        <f t="shared" si="10"/>
        <v/>
      </c>
      <c r="Z91" s="203" t="str">
        <f t="shared" si="10"/>
        <v/>
      </c>
      <c r="AA91" s="206" t="str">
        <f t="shared" si="10"/>
        <v/>
      </c>
      <c r="AB91" s="207" t="str">
        <f t="shared" si="10"/>
        <v/>
      </c>
      <c r="AC91" s="203" t="str">
        <f t="shared" si="10"/>
        <v/>
      </c>
      <c r="AD91" s="203" t="str">
        <f t="shared" si="10"/>
        <v/>
      </c>
      <c r="AE91" s="203" t="str">
        <f t="shared" si="10"/>
        <v/>
      </c>
      <c r="AF91" s="203" t="str">
        <f t="shared" si="10"/>
        <v/>
      </c>
      <c r="AG91" s="203" t="str">
        <f t="shared" si="10"/>
        <v/>
      </c>
      <c r="AH91" s="208" t="str">
        <f t="shared" si="10"/>
        <v/>
      </c>
      <c r="AI91" s="209" t="str">
        <f t="shared" si="10"/>
        <v/>
      </c>
      <c r="AJ91" s="203" t="str">
        <f t="shared" si="10"/>
        <v/>
      </c>
      <c r="AK91" s="210" t="str">
        <f t="shared" si="10"/>
        <v/>
      </c>
      <c r="AL91" s="498">
        <f t="shared" si="12"/>
        <v>0</v>
      </c>
      <c r="AM91" s="499"/>
      <c r="AN91" s="500"/>
    </row>
    <row r="92" spans="1:40" ht="30" customHeight="1" x14ac:dyDescent="0.15">
      <c r="A92" s="78"/>
      <c r="B92" s="496">
        <f t="shared" si="11"/>
        <v>0</v>
      </c>
      <c r="C92" s="497"/>
      <c r="D92" s="203">
        <f t="shared" si="9"/>
        <v>0</v>
      </c>
      <c r="E92" s="203">
        <f t="shared" si="9"/>
        <v>0</v>
      </c>
      <c r="F92" s="204">
        <f t="shared" si="9"/>
        <v>0</v>
      </c>
      <c r="G92" s="205" t="str">
        <f t="shared" si="10"/>
        <v/>
      </c>
      <c r="H92" s="203" t="str">
        <f t="shared" si="10"/>
        <v/>
      </c>
      <c r="I92" s="203" t="str">
        <f t="shared" si="10"/>
        <v/>
      </c>
      <c r="J92" s="203" t="str">
        <f t="shared" si="10"/>
        <v/>
      </c>
      <c r="K92" s="203" t="str">
        <f t="shared" si="10"/>
        <v/>
      </c>
      <c r="L92" s="203" t="str">
        <f t="shared" si="10"/>
        <v/>
      </c>
      <c r="M92" s="206" t="str">
        <f t="shared" si="10"/>
        <v/>
      </c>
      <c r="N92" s="207" t="str">
        <f t="shared" si="10"/>
        <v/>
      </c>
      <c r="O92" s="203" t="str">
        <f t="shared" si="10"/>
        <v/>
      </c>
      <c r="P92" s="203" t="str">
        <f t="shared" si="10"/>
        <v/>
      </c>
      <c r="Q92" s="203" t="str">
        <f t="shared" si="10"/>
        <v/>
      </c>
      <c r="R92" s="203" t="str">
        <f t="shared" si="10"/>
        <v/>
      </c>
      <c r="S92" s="203" t="str">
        <f t="shared" si="10"/>
        <v/>
      </c>
      <c r="T92" s="208" t="str">
        <f t="shared" si="10"/>
        <v/>
      </c>
      <c r="U92" s="209" t="str">
        <f t="shared" si="10"/>
        <v/>
      </c>
      <c r="V92" s="203" t="str">
        <f t="shared" si="10"/>
        <v/>
      </c>
      <c r="W92" s="203" t="str">
        <f t="shared" si="10"/>
        <v/>
      </c>
      <c r="X92" s="203" t="str">
        <f t="shared" si="10"/>
        <v/>
      </c>
      <c r="Y92" s="203" t="str">
        <f t="shared" si="10"/>
        <v/>
      </c>
      <c r="Z92" s="203" t="str">
        <f t="shared" si="10"/>
        <v/>
      </c>
      <c r="AA92" s="206" t="str">
        <f t="shared" si="10"/>
        <v/>
      </c>
      <c r="AB92" s="207" t="str">
        <f t="shared" si="10"/>
        <v/>
      </c>
      <c r="AC92" s="203" t="str">
        <f t="shared" si="10"/>
        <v/>
      </c>
      <c r="AD92" s="203" t="str">
        <f t="shared" si="10"/>
        <v/>
      </c>
      <c r="AE92" s="203" t="str">
        <f t="shared" si="10"/>
        <v/>
      </c>
      <c r="AF92" s="203" t="str">
        <f t="shared" si="10"/>
        <v/>
      </c>
      <c r="AG92" s="203" t="str">
        <f t="shared" si="10"/>
        <v/>
      </c>
      <c r="AH92" s="208" t="str">
        <f t="shared" si="10"/>
        <v/>
      </c>
      <c r="AI92" s="209" t="str">
        <f t="shared" si="10"/>
        <v/>
      </c>
      <c r="AJ92" s="203" t="str">
        <f t="shared" si="10"/>
        <v/>
      </c>
      <c r="AK92" s="210" t="str">
        <f t="shared" si="10"/>
        <v/>
      </c>
      <c r="AL92" s="498">
        <f t="shared" si="12"/>
        <v>0</v>
      </c>
      <c r="AM92" s="499"/>
      <c r="AN92" s="500"/>
    </row>
    <row r="93" spans="1:40" ht="30" customHeight="1" x14ac:dyDescent="0.15">
      <c r="A93" s="78"/>
      <c r="B93" s="496">
        <f t="shared" si="11"/>
        <v>0</v>
      </c>
      <c r="C93" s="497"/>
      <c r="D93" s="203">
        <f t="shared" si="9"/>
        <v>0</v>
      </c>
      <c r="E93" s="203">
        <f t="shared" si="9"/>
        <v>0</v>
      </c>
      <c r="F93" s="204">
        <f t="shared" si="9"/>
        <v>0</v>
      </c>
      <c r="G93" s="205" t="str">
        <f t="shared" si="10"/>
        <v/>
      </c>
      <c r="H93" s="203" t="str">
        <f t="shared" si="10"/>
        <v/>
      </c>
      <c r="I93" s="203" t="str">
        <f t="shared" si="10"/>
        <v/>
      </c>
      <c r="J93" s="203" t="str">
        <f t="shared" si="10"/>
        <v/>
      </c>
      <c r="K93" s="203" t="str">
        <f t="shared" si="10"/>
        <v/>
      </c>
      <c r="L93" s="203" t="str">
        <f t="shared" si="10"/>
        <v/>
      </c>
      <c r="M93" s="206" t="str">
        <f t="shared" si="10"/>
        <v/>
      </c>
      <c r="N93" s="207" t="str">
        <f t="shared" ref="N93:AK93" si="13">IF(N61="","",VLOOKUP(N61,$C$10:$F$34,4))</f>
        <v/>
      </c>
      <c r="O93" s="203" t="str">
        <f t="shared" si="13"/>
        <v/>
      </c>
      <c r="P93" s="203" t="str">
        <f t="shared" si="13"/>
        <v/>
      </c>
      <c r="Q93" s="203" t="str">
        <f t="shared" si="13"/>
        <v/>
      </c>
      <c r="R93" s="203" t="str">
        <f t="shared" si="13"/>
        <v/>
      </c>
      <c r="S93" s="203" t="str">
        <f t="shared" si="13"/>
        <v/>
      </c>
      <c r="T93" s="208" t="str">
        <f t="shared" si="13"/>
        <v/>
      </c>
      <c r="U93" s="209" t="str">
        <f t="shared" si="13"/>
        <v/>
      </c>
      <c r="V93" s="203" t="str">
        <f t="shared" si="13"/>
        <v/>
      </c>
      <c r="W93" s="203" t="str">
        <f t="shared" si="13"/>
        <v/>
      </c>
      <c r="X93" s="203" t="str">
        <f t="shared" si="13"/>
        <v/>
      </c>
      <c r="Y93" s="203" t="str">
        <f t="shared" si="13"/>
        <v/>
      </c>
      <c r="Z93" s="203" t="str">
        <f t="shared" si="13"/>
        <v/>
      </c>
      <c r="AA93" s="206" t="str">
        <f t="shared" si="13"/>
        <v/>
      </c>
      <c r="AB93" s="207" t="str">
        <f t="shared" si="13"/>
        <v/>
      </c>
      <c r="AC93" s="203" t="str">
        <f t="shared" si="13"/>
        <v/>
      </c>
      <c r="AD93" s="203" t="str">
        <f t="shared" si="13"/>
        <v/>
      </c>
      <c r="AE93" s="203" t="str">
        <f t="shared" si="13"/>
        <v/>
      </c>
      <c r="AF93" s="203" t="str">
        <f t="shared" si="13"/>
        <v/>
      </c>
      <c r="AG93" s="203" t="str">
        <f t="shared" si="13"/>
        <v/>
      </c>
      <c r="AH93" s="208" t="str">
        <f t="shared" si="13"/>
        <v/>
      </c>
      <c r="AI93" s="209" t="str">
        <f t="shared" si="13"/>
        <v/>
      </c>
      <c r="AJ93" s="203" t="str">
        <f t="shared" si="13"/>
        <v/>
      </c>
      <c r="AK93" s="210" t="str">
        <f t="shared" si="13"/>
        <v/>
      </c>
      <c r="AL93" s="498">
        <f t="shared" si="12"/>
        <v>0</v>
      </c>
      <c r="AM93" s="499"/>
      <c r="AN93" s="500"/>
    </row>
    <row r="94" spans="1:40" ht="30" customHeight="1" x14ac:dyDescent="0.15">
      <c r="A94" s="78"/>
      <c r="B94" s="496">
        <f t="shared" si="11"/>
        <v>0</v>
      </c>
      <c r="C94" s="497"/>
      <c r="D94" s="203">
        <f t="shared" si="9"/>
        <v>0</v>
      </c>
      <c r="E94" s="203">
        <f t="shared" si="9"/>
        <v>0</v>
      </c>
      <c r="F94" s="204">
        <f t="shared" si="9"/>
        <v>0</v>
      </c>
      <c r="G94" s="205" t="str">
        <f t="shared" ref="G94:AK102" si="14">IF(G62="","",VLOOKUP(G62,$C$10:$F$34,4))</f>
        <v/>
      </c>
      <c r="H94" s="203" t="str">
        <f t="shared" si="14"/>
        <v/>
      </c>
      <c r="I94" s="203" t="str">
        <f t="shared" si="14"/>
        <v/>
      </c>
      <c r="J94" s="203" t="str">
        <f t="shared" si="14"/>
        <v/>
      </c>
      <c r="K94" s="203" t="str">
        <f t="shared" si="14"/>
        <v/>
      </c>
      <c r="L94" s="203" t="str">
        <f t="shared" si="14"/>
        <v/>
      </c>
      <c r="M94" s="206" t="str">
        <f t="shared" si="14"/>
        <v/>
      </c>
      <c r="N94" s="207" t="str">
        <f t="shared" si="14"/>
        <v/>
      </c>
      <c r="O94" s="203" t="str">
        <f t="shared" si="14"/>
        <v/>
      </c>
      <c r="P94" s="203" t="str">
        <f t="shared" si="14"/>
        <v/>
      </c>
      <c r="Q94" s="203" t="str">
        <f t="shared" si="14"/>
        <v/>
      </c>
      <c r="R94" s="203" t="str">
        <f t="shared" si="14"/>
        <v/>
      </c>
      <c r="S94" s="203" t="str">
        <f t="shared" si="14"/>
        <v/>
      </c>
      <c r="T94" s="208" t="str">
        <f t="shared" si="14"/>
        <v/>
      </c>
      <c r="U94" s="209" t="str">
        <f t="shared" si="14"/>
        <v/>
      </c>
      <c r="V94" s="203" t="str">
        <f t="shared" si="14"/>
        <v/>
      </c>
      <c r="W94" s="203" t="str">
        <f t="shared" si="14"/>
        <v/>
      </c>
      <c r="X94" s="203" t="str">
        <f t="shared" si="14"/>
        <v/>
      </c>
      <c r="Y94" s="203" t="str">
        <f t="shared" si="14"/>
        <v/>
      </c>
      <c r="Z94" s="203" t="str">
        <f t="shared" si="14"/>
        <v/>
      </c>
      <c r="AA94" s="206" t="str">
        <f t="shared" si="14"/>
        <v/>
      </c>
      <c r="AB94" s="207" t="str">
        <f t="shared" si="14"/>
        <v/>
      </c>
      <c r="AC94" s="203" t="str">
        <f t="shared" si="14"/>
        <v/>
      </c>
      <c r="AD94" s="203" t="str">
        <f t="shared" si="14"/>
        <v/>
      </c>
      <c r="AE94" s="203" t="str">
        <f t="shared" si="14"/>
        <v/>
      </c>
      <c r="AF94" s="203" t="str">
        <f t="shared" si="14"/>
        <v/>
      </c>
      <c r="AG94" s="203" t="str">
        <f t="shared" si="14"/>
        <v/>
      </c>
      <c r="AH94" s="208" t="str">
        <f t="shared" si="14"/>
        <v/>
      </c>
      <c r="AI94" s="209" t="str">
        <f t="shared" si="14"/>
        <v/>
      </c>
      <c r="AJ94" s="203" t="str">
        <f t="shared" si="14"/>
        <v/>
      </c>
      <c r="AK94" s="210" t="str">
        <f t="shared" si="14"/>
        <v/>
      </c>
      <c r="AL94" s="498">
        <f t="shared" si="12"/>
        <v>0</v>
      </c>
      <c r="AM94" s="499"/>
      <c r="AN94" s="500"/>
    </row>
    <row r="95" spans="1:40" ht="30" customHeight="1" x14ac:dyDescent="0.15">
      <c r="A95" s="78"/>
      <c r="B95" s="496">
        <f t="shared" si="11"/>
        <v>0</v>
      </c>
      <c r="C95" s="497"/>
      <c r="D95" s="203">
        <f t="shared" si="9"/>
        <v>0</v>
      </c>
      <c r="E95" s="203">
        <f t="shared" si="9"/>
        <v>0</v>
      </c>
      <c r="F95" s="204">
        <f t="shared" si="9"/>
        <v>0</v>
      </c>
      <c r="G95" s="205" t="str">
        <f t="shared" si="14"/>
        <v/>
      </c>
      <c r="H95" s="203" t="str">
        <f t="shared" si="14"/>
        <v/>
      </c>
      <c r="I95" s="203" t="str">
        <f t="shared" si="14"/>
        <v/>
      </c>
      <c r="J95" s="203" t="str">
        <f t="shared" si="14"/>
        <v/>
      </c>
      <c r="K95" s="203" t="str">
        <f t="shared" si="14"/>
        <v/>
      </c>
      <c r="L95" s="203" t="str">
        <f t="shared" si="14"/>
        <v/>
      </c>
      <c r="M95" s="206" t="str">
        <f t="shared" si="14"/>
        <v/>
      </c>
      <c r="N95" s="207" t="str">
        <f t="shared" si="14"/>
        <v/>
      </c>
      <c r="O95" s="203" t="str">
        <f t="shared" si="14"/>
        <v/>
      </c>
      <c r="P95" s="203" t="str">
        <f t="shared" si="14"/>
        <v/>
      </c>
      <c r="Q95" s="203" t="str">
        <f t="shared" si="14"/>
        <v/>
      </c>
      <c r="R95" s="203" t="str">
        <f t="shared" si="14"/>
        <v/>
      </c>
      <c r="S95" s="203" t="str">
        <f t="shared" si="14"/>
        <v/>
      </c>
      <c r="T95" s="208" t="str">
        <f t="shared" si="14"/>
        <v/>
      </c>
      <c r="U95" s="209" t="str">
        <f t="shared" si="14"/>
        <v/>
      </c>
      <c r="V95" s="203" t="str">
        <f t="shared" si="14"/>
        <v/>
      </c>
      <c r="W95" s="203" t="str">
        <f t="shared" si="14"/>
        <v/>
      </c>
      <c r="X95" s="203" t="str">
        <f t="shared" si="14"/>
        <v/>
      </c>
      <c r="Y95" s="203" t="str">
        <f t="shared" si="14"/>
        <v/>
      </c>
      <c r="Z95" s="203" t="str">
        <f t="shared" si="14"/>
        <v/>
      </c>
      <c r="AA95" s="206" t="str">
        <f t="shared" si="14"/>
        <v/>
      </c>
      <c r="AB95" s="207" t="str">
        <f t="shared" si="14"/>
        <v/>
      </c>
      <c r="AC95" s="203" t="str">
        <f t="shared" si="14"/>
        <v/>
      </c>
      <c r="AD95" s="203" t="str">
        <f t="shared" si="14"/>
        <v/>
      </c>
      <c r="AE95" s="203" t="str">
        <f t="shared" si="14"/>
        <v/>
      </c>
      <c r="AF95" s="203" t="str">
        <f t="shared" si="14"/>
        <v/>
      </c>
      <c r="AG95" s="203" t="str">
        <f t="shared" si="14"/>
        <v/>
      </c>
      <c r="AH95" s="208" t="str">
        <f t="shared" si="14"/>
        <v/>
      </c>
      <c r="AI95" s="209" t="str">
        <f t="shared" si="14"/>
        <v/>
      </c>
      <c r="AJ95" s="203" t="str">
        <f t="shared" si="14"/>
        <v/>
      </c>
      <c r="AK95" s="210" t="str">
        <f t="shared" si="14"/>
        <v/>
      </c>
      <c r="AL95" s="498">
        <f t="shared" si="12"/>
        <v>0</v>
      </c>
      <c r="AM95" s="499"/>
      <c r="AN95" s="500"/>
    </row>
    <row r="96" spans="1:40" ht="30" customHeight="1" x14ac:dyDescent="0.15">
      <c r="A96" s="78"/>
      <c r="B96" s="496">
        <f t="shared" si="11"/>
        <v>0</v>
      </c>
      <c r="C96" s="497"/>
      <c r="D96" s="203">
        <f t="shared" si="9"/>
        <v>0</v>
      </c>
      <c r="E96" s="203">
        <f t="shared" si="9"/>
        <v>0</v>
      </c>
      <c r="F96" s="204">
        <f t="shared" si="9"/>
        <v>0</v>
      </c>
      <c r="G96" s="205" t="str">
        <f t="shared" si="14"/>
        <v/>
      </c>
      <c r="H96" s="203" t="str">
        <f t="shared" si="14"/>
        <v/>
      </c>
      <c r="I96" s="203" t="str">
        <f t="shared" si="14"/>
        <v/>
      </c>
      <c r="J96" s="203" t="str">
        <f t="shared" si="14"/>
        <v/>
      </c>
      <c r="K96" s="203" t="str">
        <f t="shared" si="14"/>
        <v/>
      </c>
      <c r="L96" s="203" t="str">
        <f t="shared" si="14"/>
        <v/>
      </c>
      <c r="M96" s="206" t="str">
        <f t="shared" si="14"/>
        <v/>
      </c>
      <c r="N96" s="207" t="str">
        <f t="shared" si="14"/>
        <v/>
      </c>
      <c r="O96" s="203" t="str">
        <f t="shared" si="14"/>
        <v/>
      </c>
      <c r="P96" s="203" t="str">
        <f t="shared" si="14"/>
        <v/>
      </c>
      <c r="Q96" s="203" t="str">
        <f t="shared" si="14"/>
        <v/>
      </c>
      <c r="R96" s="203" t="str">
        <f t="shared" si="14"/>
        <v/>
      </c>
      <c r="S96" s="203" t="str">
        <f t="shared" si="14"/>
        <v/>
      </c>
      <c r="T96" s="208" t="str">
        <f t="shared" si="14"/>
        <v/>
      </c>
      <c r="U96" s="209" t="str">
        <f t="shared" si="14"/>
        <v/>
      </c>
      <c r="V96" s="203" t="str">
        <f t="shared" si="14"/>
        <v/>
      </c>
      <c r="W96" s="203" t="str">
        <f t="shared" si="14"/>
        <v/>
      </c>
      <c r="X96" s="203" t="str">
        <f t="shared" si="14"/>
        <v/>
      </c>
      <c r="Y96" s="203" t="str">
        <f t="shared" si="14"/>
        <v/>
      </c>
      <c r="Z96" s="203" t="str">
        <f t="shared" si="14"/>
        <v/>
      </c>
      <c r="AA96" s="206" t="str">
        <f t="shared" si="14"/>
        <v/>
      </c>
      <c r="AB96" s="207" t="str">
        <f t="shared" si="14"/>
        <v/>
      </c>
      <c r="AC96" s="203" t="str">
        <f t="shared" si="14"/>
        <v/>
      </c>
      <c r="AD96" s="203" t="str">
        <f t="shared" si="14"/>
        <v/>
      </c>
      <c r="AE96" s="203" t="str">
        <f t="shared" si="14"/>
        <v/>
      </c>
      <c r="AF96" s="203" t="str">
        <f t="shared" si="14"/>
        <v/>
      </c>
      <c r="AG96" s="203" t="str">
        <f t="shared" si="14"/>
        <v/>
      </c>
      <c r="AH96" s="208" t="str">
        <f t="shared" si="14"/>
        <v/>
      </c>
      <c r="AI96" s="209" t="str">
        <f t="shared" si="14"/>
        <v/>
      </c>
      <c r="AJ96" s="203" t="str">
        <f t="shared" si="14"/>
        <v/>
      </c>
      <c r="AK96" s="210" t="str">
        <f t="shared" si="14"/>
        <v/>
      </c>
      <c r="AL96" s="498">
        <f t="shared" si="12"/>
        <v>0</v>
      </c>
      <c r="AM96" s="499"/>
      <c r="AN96" s="500"/>
    </row>
    <row r="97" spans="1:40" ht="30" customHeight="1" x14ac:dyDescent="0.15">
      <c r="A97" s="78"/>
      <c r="B97" s="496">
        <f t="shared" si="11"/>
        <v>0</v>
      </c>
      <c r="C97" s="497"/>
      <c r="D97" s="203">
        <f t="shared" si="9"/>
        <v>0</v>
      </c>
      <c r="E97" s="203">
        <f t="shared" si="9"/>
        <v>0</v>
      </c>
      <c r="F97" s="204">
        <f t="shared" si="9"/>
        <v>0</v>
      </c>
      <c r="G97" s="205" t="str">
        <f t="shared" si="14"/>
        <v/>
      </c>
      <c r="H97" s="203" t="str">
        <f t="shared" si="14"/>
        <v/>
      </c>
      <c r="I97" s="203" t="str">
        <f t="shared" si="14"/>
        <v/>
      </c>
      <c r="J97" s="203" t="str">
        <f t="shared" si="14"/>
        <v/>
      </c>
      <c r="K97" s="203" t="str">
        <f t="shared" si="14"/>
        <v/>
      </c>
      <c r="L97" s="203" t="str">
        <f t="shared" si="14"/>
        <v/>
      </c>
      <c r="M97" s="206" t="str">
        <f t="shared" si="14"/>
        <v/>
      </c>
      <c r="N97" s="207" t="str">
        <f t="shared" si="14"/>
        <v/>
      </c>
      <c r="O97" s="203" t="str">
        <f t="shared" si="14"/>
        <v/>
      </c>
      <c r="P97" s="203" t="str">
        <f t="shared" si="14"/>
        <v/>
      </c>
      <c r="Q97" s="203" t="str">
        <f t="shared" si="14"/>
        <v/>
      </c>
      <c r="R97" s="203" t="str">
        <f t="shared" si="14"/>
        <v/>
      </c>
      <c r="S97" s="203" t="str">
        <f t="shared" si="14"/>
        <v/>
      </c>
      <c r="T97" s="208" t="str">
        <f t="shared" si="14"/>
        <v/>
      </c>
      <c r="U97" s="209" t="str">
        <f t="shared" si="14"/>
        <v/>
      </c>
      <c r="V97" s="203" t="str">
        <f t="shared" si="14"/>
        <v/>
      </c>
      <c r="W97" s="203" t="str">
        <f t="shared" si="14"/>
        <v/>
      </c>
      <c r="X97" s="203" t="str">
        <f t="shared" si="14"/>
        <v/>
      </c>
      <c r="Y97" s="203" t="str">
        <f t="shared" si="14"/>
        <v/>
      </c>
      <c r="Z97" s="203" t="str">
        <f t="shared" si="14"/>
        <v/>
      </c>
      <c r="AA97" s="206" t="str">
        <f t="shared" si="14"/>
        <v/>
      </c>
      <c r="AB97" s="207" t="str">
        <f t="shared" si="14"/>
        <v/>
      </c>
      <c r="AC97" s="203" t="str">
        <f t="shared" si="14"/>
        <v/>
      </c>
      <c r="AD97" s="203" t="str">
        <f t="shared" si="14"/>
        <v/>
      </c>
      <c r="AE97" s="203" t="str">
        <f t="shared" si="14"/>
        <v/>
      </c>
      <c r="AF97" s="203" t="str">
        <f t="shared" si="14"/>
        <v/>
      </c>
      <c r="AG97" s="203" t="str">
        <f t="shared" si="14"/>
        <v/>
      </c>
      <c r="AH97" s="208" t="str">
        <f t="shared" si="14"/>
        <v/>
      </c>
      <c r="AI97" s="209" t="str">
        <f t="shared" si="14"/>
        <v/>
      </c>
      <c r="AJ97" s="203" t="str">
        <f t="shared" si="14"/>
        <v/>
      </c>
      <c r="AK97" s="210" t="str">
        <f t="shared" si="14"/>
        <v/>
      </c>
      <c r="AL97" s="498">
        <f t="shared" si="12"/>
        <v>0</v>
      </c>
      <c r="AM97" s="499"/>
      <c r="AN97" s="500"/>
    </row>
    <row r="98" spans="1:40" ht="30" customHeight="1" thickBot="1" x14ac:dyDescent="0.2">
      <c r="A98" s="78"/>
      <c r="B98" s="501">
        <f t="shared" si="11"/>
        <v>0</v>
      </c>
      <c r="C98" s="502"/>
      <c r="D98" s="195">
        <f t="shared" si="9"/>
        <v>0</v>
      </c>
      <c r="E98" s="195">
        <f t="shared" si="9"/>
        <v>0</v>
      </c>
      <c r="F98" s="196">
        <f t="shared" si="9"/>
        <v>0</v>
      </c>
      <c r="G98" s="197" t="str">
        <f t="shared" si="14"/>
        <v/>
      </c>
      <c r="H98" s="195" t="str">
        <f t="shared" si="14"/>
        <v/>
      </c>
      <c r="I98" s="195" t="str">
        <f t="shared" si="14"/>
        <v/>
      </c>
      <c r="J98" s="195" t="str">
        <f t="shared" si="14"/>
        <v/>
      </c>
      <c r="K98" s="195" t="str">
        <f t="shared" si="14"/>
        <v/>
      </c>
      <c r="L98" s="195" t="str">
        <f t="shared" si="14"/>
        <v/>
      </c>
      <c r="M98" s="198" t="str">
        <f t="shared" si="14"/>
        <v/>
      </c>
      <c r="N98" s="199" t="str">
        <f t="shared" si="14"/>
        <v/>
      </c>
      <c r="O98" s="195" t="str">
        <f t="shared" si="14"/>
        <v/>
      </c>
      <c r="P98" s="195" t="str">
        <f t="shared" si="14"/>
        <v/>
      </c>
      <c r="Q98" s="195" t="str">
        <f t="shared" si="14"/>
        <v/>
      </c>
      <c r="R98" s="195" t="str">
        <f t="shared" si="14"/>
        <v/>
      </c>
      <c r="S98" s="195" t="str">
        <f t="shared" si="14"/>
        <v/>
      </c>
      <c r="T98" s="200" t="str">
        <f t="shared" si="14"/>
        <v/>
      </c>
      <c r="U98" s="201" t="str">
        <f t="shared" si="14"/>
        <v/>
      </c>
      <c r="V98" s="195" t="str">
        <f t="shared" si="14"/>
        <v/>
      </c>
      <c r="W98" s="195" t="str">
        <f t="shared" si="14"/>
        <v/>
      </c>
      <c r="X98" s="195" t="str">
        <f t="shared" si="14"/>
        <v/>
      </c>
      <c r="Y98" s="195" t="str">
        <f t="shared" si="14"/>
        <v/>
      </c>
      <c r="Z98" s="195" t="str">
        <f t="shared" si="14"/>
        <v/>
      </c>
      <c r="AA98" s="198" t="str">
        <f t="shared" si="14"/>
        <v/>
      </c>
      <c r="AB98" s="199" t="str">
        <f t="shared" si="14"/>
        <v/>
      </c>
      <c r="AC98" s="195" t="str">
        <f t="shared" si="14"/>
        <v/>
      </c>
      <c r="AD98" s="195" t="str">
        <f t="shared" si="14"/>
        <v/>
      </c>
      <c r="AE98" s="195" t="str">
        <f t="shared" si="14"/>
        <v/>
      </c>
      <c r="AF98" s="195" t="str">
        <f t="shared" si="14"/>
        <v/>
      </c>
      <c r="AG98" s="195" t="str">
        <f t="shared" si="14"/>
        <v/>
      </c>
      <c r="AH98" s="200" t="str">
        <f t="shared" si="14"/>
        <v/>
      </c>
      <c r="AI98" s="201" t="str">
        <f t="shared" si="14"/>
        <v/>
      </c>
      <c r="AJ98" s="195" t="str">
        <f t="shared" si="14"/>
        <v/>
      </c>
      <c r="AK98" s="202" t="str">
        <f t="shared" si="14"/>
        <v/>
      </c>
      <c r="AL98" s="503">
        <f t="shared" si="12"/>
        <v>0</v>
      </c>
      <c r="AM98" s="504"/>
      <c r="AN98" s="505"/>
    </row>
    <row r="99" spans="1:40" ht="30" customHeight="1" x14ac:dyDescent="0.15">
      <c r="A99" s="78"/>
      <c r="B99" s="509" t="str">
        <f t="shared" si="11"/>
        <v>看護職員</v>
      </c>
      <c r="C99" s="510"/>
      <c r="D99" s="187">
        <f t="shared" si="9"/>
        <v>0</v>
      </c>
      <c r="E99" s="187">
        <f t="shared" si="9"/>
        <v>0</v>
      </c>
      <c r="F99" s="188">
        <f t="shared" si="9"/>
        <v>0</v>
      </c>
      <c r="G99" s="189" t="str">
        <f t="shared" si="14"/>
        <v/>
      </c>
      <c r="H99" s="187" t="str">
        <f t="shared" si="14"/>
        <v/>
      </c>
      <c r="I99" s="187" t="str">
        <f t="shared" si="14"/>
        <v/>
      </c>
      <c r="J99" s="187" t="str">
        <f t="shared" si="14"/>
        <v/>
      </c>
      <c r="K99" s="187" t="str">
        <f t="shared" si="14"/>
        <v/>
      </c>
      <c r="L99" s="187" t="str">
        <f t="shared" si="14"/>
        <v/>
      </c>
      <c r="M99" s="190" t="str">
        <f t="shared" si="14"/>
        <v/>
      </c>
      <c r="N99" s="191" t="str">
        <f t="shared" si="14"/>
        <v/>
      </c>
      <c r="O99" s="187" t="str">
        <f t="shared" si="14"/>
        <v/>
      </c>
      <c r="P99" s="187" t="str">
        <f t="shared" si="14"/>
        <v/>
      </c>
      <c r="Q99" s="187" t="str">
        <f t="shared" si="14"/>
        <v/>
      </c>
      <c r="R99" s="187" t="str">
        <f t="shared" si="14"/>
        <v/>
      </c>
      <c r="S99" s="187" t="str">
        <f t="shared" si="14"/>
        <v/>
      </c>
      <c r="T99" s="192" t="str">
        <f t="shared" si="14"/>
        <v/>
      </c>
      <c r="U99" s="193" t="str">
        <f t="shared" si="14"/>
        <v/>
      </c>
      <c r="V99" s="187" t="str">
        <f t="shared" si="14"/>
        <v/>
      </c>
      <c r="W99" s="187" t="str">
        <f t="shared" si="14"/>
        <v/>
      </c>
      <c r="X99" s="187" t="str">
        <f t="shared" si="14"/>
        <v/>
      </c>
      <c r="Y99" s="187" t="str">
        <f t="shared" si="14"/>
        <v/>
      </c>
      <c r="Z99" s="187" t="str">
        <f t="shared" si="14"/>
        <v/>
      </c>
      <c r="AA99" s="190" t="str">
        <f t="shared" si="14"/>
        <v/>
      </c>
      <c r="AB99" s="191" t="str">
        <f t="shared" si="14"/>
        <v/>
      </c>
      <c r="AC99" s="187" t="str">
        <f t="shared" si="14"/>
        <v/>
      </c>
      <c r="AD99" s="187" t="str">
        <f t="shared" si="14"/>
        <v/>
      </c>
      <c r="AE99" s="187" t="str">
        <f t="shared" si="14"/>
        <v/>
      </c>
      <c r="AF99" s="187" t="str">
        <f t="shared" si="14"/>
        <v/>
      </c>
      <c r="AG99" s="187" t="str">
        <f t="shared" si="14"/>
        <v/>
      </c>
      <c r="AH99" s="192" t="str">
        <f t="shared" si="14"/>
        <v/>
      </c>
      <c r="AI99" s="193" t="str">
        <f t="shared" si="14"/>
        <v/>
      </c>
      <c r="AJ99" s="187" t="str">
        <f t="shared" si="14"/>
        <v/>
      </c>
      <c r="AK99" s="194" t="str">
        <f t="shared" si="14"/>
        <v/>
      </c>
      <c r="AL99" s="514">
        <f t="shared" si="12"/>
        <v>0</v>
      </c>
      <c r="AM99" s="515"/>
      <c r="AN99" s="516"/>
    </row>
    <row r="100" spans="1:40" ht="29.25" customHeight="1" x14ac:dyDescent="0.15">
      <c r="A100" s="78"/>
      <c r="B100" s="496">
        <f t="shared" si="11"/>
        <v>0</v>
      </c>
      <c r="C100" s="497"/>
      <c r="D100" s="203">
        <f t="shared" si="9"/>
        <v>0</v>
      </c>
      <c r="E100" s="203">
        <f t="shared" si="9"/>
        <v>0</v>
      </c>
      <c r="F100" s="204">
        <f t="shared" si="9"/>
        <v>0</v>
      </c>
      <c r="G100" s="205" t="str">
        <f t="shared" si="14"/>
        <v/>
      </c>
      <c r="H100" s="203" t="str">
        <f t="shared" si="14"/>
        <v/>
      </c>
      <c r="I100" s="203" t="str">
        <f t="shared" si="14"/>
        <v/>
      </c>
      <c r="J100" s="203" t="str">
        <f t="shared" si="14"/>
        <v/>
      </c>
      <c r="K100" s="203" t="str">
        <f t="shared" si="14"/>
        <v/>
      </c>
      <c r="L100" s="203" t="str">
        <f t="shared" si="14"/>
        <v/>
      </c>
      <c r="M100" s="206" t="str">
        <f t="shared" si="14"/>
        <v/>
      </c>
      <c r="N100" s="207" t="str">
        <f t="shared" si="14"/>
        <v/>
      </c>
      <c r="O100" s="203" t="str">
        <f t="shared" si="14"/>
        <v/>
      </c>
      <c r="P100" s="203" t="str">
        <f t="shared" si="14"/>
        <v/>
      </c>
      <c r="Q100" s="203" t="str">
        <f t="shared" si="14"/>
        <v/>
      </c>
      <c r="R100" s="203" t="str">
        <f t="shared" si="14"/>
        <v/>
      </c>
      <c r="S100" s="203" t="str">
        <f t="shared" si="14"/>
        <v/>
      </c>
      <c r="T100" s="208" t="str">
        <f t="shared" si="14"/>
        <v/>
      </c>
      <c r="U100" s="209" t="str">
        <f t="shared" si="14"/>
        <v/>
      </c>
      <c r="V100" s="203" t="str">
        <f t="shared" si="14"/>
        <v/>
      </c>
      <c r="W100" s="203" t="str">
        <f t="shared" si="14"/>
        <v/>
      </c>
      <c r="X100" s="203" t="str">
        <f t="shared" si="14"/>
        <v/>
      </c>
      <c r="Y100" s="203" t="str">
        <f t="shared" si="14"/>
        <v/>
      </c>
      <c r="Z100" s="203" t="str">
        <f t="shared" si="14"/>
        <v/>
      </c>
      <c r="AA100" s="206" t="str">
        <f t="shared" si="14"/>
        <v/>
      </c>
      <c r="AB100" s="207" t="str">
        <f t="shared" si="14"/>
        <v/>
      </c>
      <c r="AC100" s="203" t="str">
        <f t="shared" si="14"/>
        <v/>
      </c>
      <c r="AD100" s="203" t="str">
        <f t="shared" si="14"/>
        <v/>
      </c>
      <c r="AE100" s="203" t="str">
        <f t="shared" si="14"/>
        <v/>
      </c>
      <c r="AF100" s="203" t="str">
        <f t="shared" si="14"/>
        <v/>
      </c>
      <c r="AG100" s="203" t="str">
        <f t="shared" si="14"/>
        <v/>
      </c>
      <c r="AH100" s="208" t="str">
        <f t="shared" si="14"/>
        <v/>
      </c>
      <c r="AI100" s="209" t="str">
        <f t="shared" si="14"/>
        <v/>
      </c>
      <c r="AJ100" s="203" t="str">
        <f t="shared" si="14"/>
        <v/>
      </c>
      <c r="AK100" s="210" t="str">
        <f t="shared" si="14"/>
        <v/>
      </c>
      <c r="AL100" s="498">
        <f t="shared" si="12"/>
        <v>0</v>
      </c>
      <c r="AM100" s="499"/>
      <c r="AN100" s="500"/>
    </row>
    <row r="101" spans="1:40" ht="29.25" customHeight="1" thickBot="1" x14ac:dyDescent="0.2">
      <c r="A101" s="78"/>
      <c r="B101" s="501">
        <f t="shared" si="11"/>
        <v>0</v>
      </c>
      <c r="C101" s="502"/>
      <c r="D101" s="195">
        <f t="shared" ref="D101:F105" si="15">D69</f>
        <v>0</v>
      </c>
      <c r="E101" s="195">
        <f t="shared" si="15"/>
        <v>0</v>
      </c>
      <c r="F101" s="196">
        <f t="shared" si="15"/>
        <v>0</v>
      </c>
      <c r="G101" s="197" t="str">
        <f t="shared" si="14"/>
        <v/>
      </c>
      <c r="H101" s="195" t="str">
        <f t="shared" si="14"/>
        <v/>
      </c>
      <c r="I101" s="195" t="str">
        <f t="shared" si="14"/>
        <v/>
      </c>
      <c r="J101" s="195" t="str">
        <f t="shared" si="14"/>
        <v/>
      </c>
      <c r="K101" s="195" t="str">
        <f t="shared" si="14"/>
        <v/>
      </c>
      <c r="L101" s="195" t="str">
        <f t="shared" si="14"/>
        <v/>
      </c>
      <c r="M101" s="198" t="str">
        <f t="shared" si="14"/>
        <v/>
      </c>
      <c r="N101" s="199" t="str">
        <f t="shared" si="14"/>
        <v/>
      </c>
      <c r="O101" s="195" t="str">
        <f t="shared" si="14"/>
        <v/>
      </c>
      <c r="P101" s="195" t="str">
        <f t="shared" si="14"/>
        <v/>
      </c>
      <c r="Q101" s="195" t="str">
        <f t="shared" si="14"/>
        <v/>
      </c>
      <c r="R101" s="195" t="str">
        <f t="shared" si="14"/>
        <v/>
      </c>
      <c r="S101" s="195" t="str">
        <f t="shared" si="14"/>
        <v/>
      </c>
      <c r="T101" s="200" t="str">
        <f t="shared" si="14"/>
        <v/>
      </c>
      <c r="U101" s="201" t="str">
        <f t="shared" si="14"/>
        <v/>
      </c>
      <c r="V101" s="195" t="str">
        <f t="shared" si="14"/>
        <v/>
      </c>
      <c r="W101" s="195" t="str">
        <f t="shared" si="14"/>
        <v/>
      </c>
      <c r="X101" s="195" t="str">
        <f t="shared" si="14"/>
        <v/>
      </c>
      <c r="Y101" s="195" t="str">
        <f t="shared" si="14"/>
        <v/>
      </c>
      <c r="Z101" s="195" t="str">
        <f t="shared" si="14"/>
        <v/>
      </c>
      <c r="AA101" s="198" t="str">
        <f t="shared" si="14"/>
        <v/>
      </c>
      <c r="AB101" s="199" t="str">
        <f t="shared" si="14"/>
        <v/>
      </c>
      <c r="AC101" s="195" t="str">
        <f t="shared" si="14"/>
        <v/>
      </c>
      <c r="AD101" s="195" t="str">
        <f t="shared" si="14"/>
        <v/>
      </c>
      <c r="AE101" s="195" t="str">
        <f t="shared" si="14"/>
        <v/>
      </c>
      <c r="AF101" s="195" t="str">
        <f t="shared" si="14"/>
        <v/>
      </c>
      <c r="AG101" s="195" t="str">
        <f t="shared" si="14"/>
        <v/>
      </c>
      <c r="AH101" s="200" t="str">
        <f t="shared" si="14"/>
        <v/>
      </c>
      <c r="AI101" s="201" t="str">
        <f t="shared" si="14"/>
        <v/>
      </c>
      <c r="AJ101" s="195" t="str">
        <f t="shared" si="14"/>
        <v/>
      </c>
      <c r="AK101" s="202" t="str">
        <f t="shared" si="14"/>
        <v/>
      </c>
      <c r="AL101" s="506">
        <f t="shared" si="12"/>
        <v>0</v>
      </c>
      <c r="AM101" s="507"/>
      <c r="AN101" s="508"/>
    </row>
    <row r="102" spans="1:40" ht="29.25" customHeight="1" x14ac:dyDescent="0.15">
      <c r="A102" s="78"/>
      <c r="B102" s="509" t="str">
        <f t="shared" si="11"/>
        <v>機能訓練指導員</v>
      </c>
      <c r="C102" s="510"/>
      <c r="D102" s="187">
        <f t="shared" si="15"/>
        <v>0</v>
      </c>
      <c r="E102" s="187">
        <f t="shared" si="15"/>
        <v>0</v>
      </c>
      <c r="F102" s="188">
        <f t="shared" si="15"/>
        <v>0</v>
      </c>
      <c r="G102" s="189" t="str">
        <f t="shared" si="14"/>
        <v/>
      </c>
      <c r="H102" s="187" t="str">
        <f t="shared" si="14"/>
        <v/>
      </c>
      <c r="I102" s="187" t="str">
        <f t="shared" si="14"/>
        <v/>
      </c>
      <c r="J102" s="187" t="str">
        <f t="shared" si="14"/>
        <v/>
      </c>
      <c r="K102" s="187" t="str">
        <f t="shared" si="14"/>
        <v/>
      </c>
      <c r="L102" s="187" t="str">
        <f t="shared" si="14"/>
        <v/>
      </c>
      <c r="M102" s="190" t="str">
        <f t="shared" si="14"/>
        <v/>
      </c>
      <c r="N102" s="191" t="str">
        <f t="shared" ref="N102:AK102" si="16">IF(N70="","",VLOOKUP(N70,$C$10:$F$34,4))</f>
        <v/>
      </c>
      <c r="O102" s="187" t="str">
        <f t="shared" si="16"/>
        <v/>
      </c>
      <c r="P102" s="187" t="str">
        <f t="shared" si="16"/>
        <v/>
      </c>
      <c r="Q102" s="187" t="str">
        <f t="shared" si="16"/>
        <v/>
      </c>
      <c r="R102" s="187" t="str">
        <f t="shared" si="16"/>
        <v/>
      </c>
      <c r="S102" s="187" t="str">
        <f t="shared" si="16"/>
        <v/>
      </c>
      <c r="T102" s="192" t="str">
        <f t="shared" si="16"/>
        <v/>
      </c>
      <c r="U102" s="193" t="str">
        <f t="shared" si="16"/>
        <v/>
      </c>
      <c r="V102" s="187" t="str">
        <f t="shared" si="16"/>
        <v/>
      </c>
      <c r="W102" s="187" t="str">
        <f t="shared" si="16"/>
        <v/>
      </c>
      <c r="X102" s="187" t="str">
        <f t="shared" si="16"/>
        <v/>
      </c>
      <c r="Y102" s="187" t="str">
        <f t="shared" si="16"/>
        <v/>
      </c>
      <c r="Z102" s="187" t="str">
        <f t="shared" si="16"/>
        <v/>
      </c>
      <c r="AA102" s="190" t="str">
        <f t="shared" si="16"/>
        <v/>
      </c>
      <c r="AB102" s="191" t="str">
        <f t="shared" si="16"/>
        <v/>
      </c>
      <c r="AC102" s="187" t="str">
        <f t="shared" si="16"/>
        <v/>
      </c>
      <c r="AD102" s="187" t="str">
        <f t="shared" si="16"/>
        <v/>
      </c>
      <c r="AE102" s="187" t="str">
        <f t="shared" si="16"/>
        <v/>
      </c>
      <c r="AF102" s="187" t="str">
        <f t="shared" si="16"/>
        <v/>
      </c>
      <c r="AG102" s="187" t="str">
        <f t="shared" si="16"/>
        <v/>
      </c>
      <c r="AH102" s="192" t="str">
        <f t="shared" si="16"/>
        <v/>
      </c>
      <c r="AI102" s="193" t="str">
        <f t="shared" si="16"/>
        <v/>
      </c>
      <c r="AJ102" s="187" t="str">
        <f t="shared" si="16"/>
        <v/>
      </c>
      <c r="AK102" s="194" t="str">
        <f t="shared" si="16"/>
        <v/>
      </c>
      <c r="AL102" s="511">
        <f t="shared" si="12"/>
        <v>0</v>
      </c>
      <c r="AM102" s="512"/>
      <c r="AN102" s="513"/>
    </row>
    <row r="103" spans="1:40" ht="30" customHeight="1" x14ac:dyDescent="0.15">
      <c r="A103" s="78"/>
      <c r="B103" s="496">
        <f t="shared" si="11"/>
        <v>0</v>
      </c>
      <c r="C103" s="497"/>
      <c r="D103" s="203">
        <f t="shared" si="15"/>
        <v>0</v>
      </c>
      <c r="E103" s="203">
        <f t="shared" si="15"/>
        <v>0</v>
      </c>
      <c r="F103" s="204">
        <f t="shared" si="15"/>
        <v>0</v>
      </c>
      <c r="G103" s="205" t="str">
        <f t="shared" ref="G103:AK105" si="17">IF(G71="","",VLOOKUP(G71,$C$10:$F$34,4))</f>
        <v/>
      </c>
      <c r="H103" s="203" t="str">
        <f t="shared" si="17"/>
        <v/>
      </c>
      <c r="I103" s="203" t="str">
        <f t="shared" si="17"/>
        <v/>
      </c>
      <c r="J103" s="203" t="str">
        <f t="shared" si="17"/>
        <v/>
      </c>
      <c r="K103" s="203" t="str">
        <f t="shared" si="17"/>
        <v/>
      </c>
      <c r="L103" s="203" t="str">
        <f t="shared" si="17"/>
        <v/>
      </c>
      <c r="M103" s="206" t="str">
        <f t="shared" si="17"/>
        <v/>
      </c>
      <c r="N103" s="207" t="str">
        <f t="shared" si="17"/>
        <v/>
      </c>
      <c r="O103" s="203" t="str">
        <f t="shared" si="17"/>
        <v/>
      </c>
      <c r="P103" s="203" t="str">
        <f t="shared" si="17"/>
        <v/>
      </c>
      <c r="Q103" s="203" t="str">
        <f t="shared" si="17"/>
        <v/>
      </c>
      <c r="R103" s="203" t="str">
        <f t="shared" si="17"/>
        <v/>
      </c>
      <c r="S103" s="203" t="str">
        <f t="shared" si="17"/>
        <v/>
      </c>
      <c r="T103" s="208" t="str">
        <f t="shared" si="17"/>
        <v/>
      </c>
      <c r="U103" s="209" t="str">
        <f t="shared" si="17"/>
        <v/>
      </c>
      <c r="V103" s="203" t="str">
        <f t="shared" si="17"/>
        <v/>
      </c>
      <c r="W103" s="203" t="str">
        <f t="shared" si="17"/>
        <v/>
      </c>
      <c r="X103" s="203" t="str">
        <f t="shared" si="17"/>
        <v/>
      </c>
      <c r="Y103" s="203" t="str">
        <f t="shared" si="17"/>
        <v/>
      </c>
      <c r="Z103" s="203" t="str">
        <f t="shared" si="17"/>
        <v/>
      </c>
      <c r="AA103" s="206" t="str">
        <f t="shared" si="17"/>
        <v/>
      </c>
      <c r="AB103" s="207" t="str">
        <f t="shared" si="17"/>
        <v/>
      </c>
      <c r="AC103" s="203" t="str">
        <f t="shared" si="17"/>
        <v/>
      </c>
      <c r="AD103" s="203" t="str">
        <f t="shared" si="17"/>
        <v/>
      </c>
      <c r="AE103" s="203" t="str">
        <f t="shared" si="17"/>
        <v/>
      </c>
      <c r="AF103" s="203" t="str">
        <f t="shared" si="17"/>
        <v/>
      </c>
      <c r="AG103" s="203" t="str">
        <f t="shared" si="17"/>
        <v/>
      </c>
      <c r="AH103" s="208" t="str">
        <f t="shared" si="17"/>
        <v/>
      </c>
      <c r="AI103" s="209" t="str">
        <f t="shared" si="17"/>
        <v/>
      </c>
      <c r="AJ103" s="203" t="str">
        <f t="shared" si="17"/>
        <v/>
      </c>
      <c r="AK103" s="210" t="str">
        <f t="shared" si="17"/>
        <v/>
      </c>
      <c r="AL103" s="498">
        <f t="shared" si="12"/>
        <v>0</v>
      </c>
      <c r="AM103" s="499"/>
      <c r="AN103" s="500"/>
    </row>
    <row r="104" spans="1:40" ht="30" customHeight="1" x14ac:dyDescent="0.15">
      <c r="A104" s="78"/>
      <c r="B104" s="496">
        <f t="shared" si="11"/>
        <v>0</v>
      </c>
      <c r="C104" s="497"/>
      <c r="D104" s="203">
        <f t="shared" si="15"/>
        <v>0</v>
      </c>
      <c r="E104" s="203">
        <f t="shared" si="15"/>
        <v>0</v>
      </c>
      <c r="F104" s="204">
        <f t="shared" si="15"/>
        <v>0</v>
      </c>
      <c r="G104" s="205" t="str">
        <f t="shared" si="17"/>
        <v/>
      </c>
      <c r="H104" s="203" t="str">
        <f t="shared" si="17"/>
        <v/>
      </c>
      <c r="I104" s="203" t="str">
        <f t="shared" si="17"/>
        <v/>
      </c>
      <c r="J104" s="203" t="str">
        <f t="shared" si="17"/>
        <v/>
      </c>
      <c r="K104" s="203" t="str">
        <f t="shared" si="17"/>
        <v/>
      </c>
      <c r="L104" s="203" t="str">
        <f t="shared" si="17"/>
        <v/>
      </c>
      <c r="M104" s="206" t="str">
        <f t="shared" si="17"/>
        <v/>
      </c>
      <c r="N104" s="207" t="str">
        <f t="shared" si="17"/>
        <v/>
      </c>
      <c r="O104" s="203" t="str">
        <f t="shared" si="17"/>
        <v/>
      </c>
      <c r="P104" s="203" t="str">
        <f t="shared" si="17"/>
        <v/>
      </c>
      <c r="Q104" s="203" t="str">
        <f t="shared" si="17"/>
        <v/>
      </c>
      <c r="R104" s="203" t="str">
        <f t="shared" si="17"/>
        <v/>
      </c>
      <c r="S104" s="203" t="str">
        <f t="shared" si="17"/>
        <v/>
      </c>
      <c r="T104" s="208" t="str">
        <f t="shared" si="17"/>
        <v/>
      </c>
      <c r="U104" s="209" t="str">
        <f t="shared" si="17"/>
        <v/>
      </c>
      <c r="V104" s="203" t="str">
        <f t="shared" si="17"/>
        <v/>
      </c>
      <c r="W104" s="203" t="str">
        <f t="shared" si="17"/>
        <v/>
      </c>
      <c r="X104" s="203" t="str">
        <f t="shared" si="17"/>
        <v/>
      </c>
      <c r="Y104" s="203" t="str">
        <f t="shared" si="17"/>
        <v/>
      </c>
      <c r="Z104" s="203" t="str">
        <f t="shared" si="17"/>
        <v/>
      </c>
      <c r="AA104" s="206" t="str">
        <f t="shared" si="17"/>
        <v/>
      </c>
      <c r="AB104" s="207" t="str">
        <f t="shared" si="17"/>
        <v/>
      </c>
      <c r="AC104" s="203" t="str">
        <f t="shared" si="17"/>
        <v/>
      </c>
      <c r="AD104" s="203" t="str">
        <f t="shared" si="17"/>
        <v/>
      </c>
      <c r="AE104" s="203" t="str">
        <f t="shared" si="17"/>
        <v/>
      </c>
      <c r="AF104" s="203" t="str">
        <f t="shared" si="17"/>
        <v/>
      </c>
      <c r="AG104" s="203" t="str">
        <f t="shared" si="17"/>
        <v/>
      </c>
      <c r="AH104" s="208" t="str">
        <f t="shared" si="17"/>
        <v/>
      </c>
      <c r="AI104" s="209" t="str">
        <f t="shared" si="17"/>
        <v/>
      </c>
      <c r="AJ104" s="203" t="str">
        <f t="shared" si="17"/>
        <v/>
      </c>
      <c r="AK104" s="210" t="str">
        <f t="shared" si="17"/>
        <v/>
      </c>
      <c r="AL104" s="498">
        <f t="shared" si="12"/>
        <v>0</v>
      </c>
      <c r="AM104" s="499"/>
      <c r="AN104" s="500"/>
    </row>
    <row r="105" spans="1:40" ht="29.25" customHeight="1" thickBot="1" x14ac:dyDescent="0.2">
      <c r="A105" s="78"/>
      <c r="B105" s="501">
        <f t="shared" si="11"/>
        <v>0</v>
      </c>
      <c r="C105" s="502"/>
      <c r="D105" s="195">
        <f t="shared" si="15"/>
        <v>0</v>
      </c>
      <c r="E105" s="195">
        <f t="shared" si="15"/>
        <v>0</v>
      </c>
      <c r="F105" s="196">
        <f t="shared" si="15"/>
        <v>0</v>
      </c>
      <c r="G105" s="197" t="str">
        <f t="shared" si="17"/>
        <v/>
      </c>
      <c r="H105" s="195" t="str">
        <f t="shared" si="17"/>
        <v/>
      </c>
      <c r="I105" s="195" t="str">
        <f t="shared" si="17"/>
        <v/>
      </c>
      <c r="J105" s="195" t="str">
        <f t="shared" si="17"/>
        <v/>
      </c>
      <c r="K105" s="195" t="str">
        <f t="shared" si="17"/>
        <v/>
      </c>
      <c r="L105" s="195" t="str">
        <f t="shared" si="17"/>
        <v/>
      </c>
      <c r="M105" s="198" t="str">
        <f t="shared" si="17"/>
        <v/>
      </c>
      <c r="N105" s="199" t="str">
        <f t="shared" si="17"/>
        <v/>
      </c>
      <c r="O105" s="195" t="str">
        <f t="shared" si="17"/>
        <v/>
      </c>
      <c r="P105" s="195" t="str">
        <f t="shared" si="17"/>
        <v/>
      </c>
      <c r="Q105" s="195" t="str">
        <f t="shared" si="17"/>
        <v/>
      </c>
      <c r="R105" s="195" t="str">
        <f t="shared" si="17"/>
        <v/>
      </c>
      <c r="S105" s="195" t="str">
        <f t="shared" si="17"/>
        <v/>
      </c>
      <c r="T105" s="200" t="str">
        <f t="shared" si="17"/>
        <v/>
      </c>
      <c r="U105" s="201" t="str">
        <f t="shared" si="17"/>
        <v/>
      </c>
      <c r="V105" s="195" t="str">
        <f t="shared" si="17"/>
        <v/>
      </c>
      <c r="W105" s="195" t="str">
        <f t="shared" si="17"/>
        <v/>
      </c>
      <c r="X105" s="195" t="str">
        <f t="shared" si="17"/>
        <v/>
      </c>
      <c r="Y105" s="195" t="str">
        <f t="shared" si="17"/>
        <v/>
      </c>
      <c r="Z105" s="195" t="str">
        <f t="shared" si="17"/>
        <v/>
      </c>
      <c r="AA105" s="198" t="str">
        <f t="shared" si="17"/>
        <v/>
      </c>
      <c r="AB105" s="199" t="str">
        <f t="shared" si="17"/>
        <v/>
      </c>
      <c r="AC105" s="195" t="str">
        <f t="shared" si="17"/>
        <v/>
      </c>
      <c r="AD105" s="195" t="str">
        <f t="shared" si="17"/>
        <v/>
      </c>
      <c r="AE105" s="195" t="str">
        <f t="shared" si="17"/>
        <v/>
      </c>
      <c r="AF105" s="195" t="str">
        <f t="shared" si="17"/>
        <v/>
      </c>
      <c r="AG105" s="195" t="str">
        <f t="shared" si="17"/>
        <v/>
      </c>
      <c r="AH105" s="200" t="str">
        <f t="shared" si="17"/>
        <v/>
      </c>
      <c r="AI105" s="201" t="str">
        <f t="shared" si="17"/>
        <v/>
      </c>
      <c r="AJ105" s="195" t="str">
        <f t="shared" si="17"/>
        <v/>
      </c>
      <c r="AK105" s="202" t="str">
        <f t="shared" si="17"/>
        <v/>
      </c>
      <c r="AL105" s="503">
        <f t="shared" si="12"/>
        <v>0</v>
      </c>
      <c r="AM105" s="504"/>
      <c r="AN105" s="505"/>
    </row>
    <row r="106" spans="1:40" ht="18" customHeight="1" x14ac:dyDescent="0.15">
      <c r="A106" s="78"/>
      <c r="B106" s="211"/>
      <c r="C106" s="211"/>
      <c r="D106" s="212"/>
      <c r="E106" s="211"/>
      <c r="F106" s="213"/>
      <c r="G106" s="212"/>
      <c r="H106" s="212"/>
      <c r="I106" s="212"/>
      <c r="J106" s="212"/>
      <c r="K106" s="212"/>
      <c r="L106" s="212"/>
      <c r="M106" s="212"/>
      <c r="N106" s="212"/>
      <c r="O106" s="212"/>
      <c r="P106" s="212"/>
      <c r="Q106" s="212"/>
      <c r="R106" s="212"/>
      <c r="S106" s="212"/>
      <c r="T106" s="212"/>
      <c r="U106" s="212"/>
      <c r="V106" s="212"/>
      <c r="W106" s="212"/>
      <c r="X106" s="212"/>
      <c r="Y106" s="212"/>
      <c r="Z106" s="212"/>
      <c r="AA106" s="212"/>
      <c r="AB106" s="212"/>
      <c r="AC106" s="212"/>
      <c r="AD106" s="212"/>
      <c r="AE106" s="212"/>
      <c r="AF106" s="212"/>
      <c r="AG106" s="212"/>
      <c r="AH106" s="212"/>
      <c r="AI106" s="212"/>
      <c r="AJ106" s="212"/>
      <c r="AK106" s="212"/>
      <c r="AL106" s="73"/>
      <c r="AM106" s="73"/>
    </row>
    <row r="107" spans="1:40" s="48" customFormat="1" ht="15" thickBot="1" x14ac:dyDescent="0.2">
      <c r="A107" s="162" t="s">
        <v>80</v>
      </c>
      <c r="AL107" s="214"/>
      <c r="AM107" s="214"/>
      <c r="AN107" s="214"/>
    </row>
    <row r="108" spans="1:40" ht="20.100000000000001" customHeight="1" thickBot="1" x14ac:dyDescent="0.2">
      <c r="B108" s="2" t="s">
        <v>85</v>
      </c>
      <c r="C108" s="48"/>
      <c r="D108" s="48"/>
      <c r="E108" s="49"/>
      <c r="F108" s="50"/>
      <c r="G108" s="51"/>
      <c r="H108" s="51"/>
      <c r="I108" s="48"/>
      <c r="J108" s="48"/>
      <c r="K108" s="48" t="s">
        <v>43</v>
      </c>
      <c r="L108" s="48"/>
      <c r="M108" s="487">
        <f>M42</f>
        <v>43101</v>
      </c>
      <c r="N108" s="488"/>
      <c r="O108" s="488"/>
      <c r="P108" s="489"/>
      <c r="Q108" s="490" t="s">
        <v>44</v>
      </c>
      <c r="R108" s="490"/>
      <c r="S108" s="491">
        <f>DAY(DATE(YEAR(M108),MONTH(M108)+1,0)-(DATE(YEAR(M108),MONTH(M108),0)))</f>
        <v>31</v>
      </c>
      <c r="T108" s="491"/>
      <c r="U108" s="48" t="s">
        <v>12</v>
      </c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</row>
    <row r="109" spans="1:40" s="48" customFormat="1" ht="24.95" customHeight="1" x14ac:dyDescent="0.15">
      <c r="A109" s="3"/>
      <c r="C109" s="2"/>
      <c r="D109" s="3"/>
      <c r="E109" s="3"/>
      <c r="F109" s="3"/>
      <c r="G109" s="3"/>
      <c r="H109" s="3"/>
      <c r="I109" s="3"/>
      <c r="J109" s="3"/>
      <c r="K109" s="52" t="s">
        <v>45</v>
      </c>
      <c r="L109" s="492" t="s">
        <v>46</v>
      </c>
      <c r="M109" s="492"/>
      <c r="N109" s="53">
        <f>M108</f>
        <v>43101</v>
      </c>
      <c r="O109" s="54" t="s">
        <v>47</v>
      </c>
      <c r="P109" s="55">
        <f>MONTH(M108)</f>
        <v>1</v>
      </c>
      <c r="Q109" s="52" t="s">
        <v>48</v>
      </c>
      <c r="R109" s="52"/>
      <c r="S109" s="56"/>
      <c r="T109" s="52" t="s">
        <v>49</v>
      </c>
      <c r="U109" s="57"/>
      <c r="V109" s="57"/>
      <c r="W109" s="57"/>
      <c r="Y109" s="58"/>
      <c r="Z109" s="493" t="str">
        <f>Z43</f>
        <v>小樽市通所介護相当サービス</v>
      </c>
      <c r="AA109" s="493"/>
      <c r="AB109" s="493"/>
      <c r="AC109" s="493"/>
      <c r="AD109" s="493"/>
      <c r="AE109" s="493"/>
      <c r="AF109" s="493"/>
      <c r="AG109" s="493"/>
      <c r="AH109" s="493"/>
      <c r="AI109" s="59"/>
      <c r="AJ109" s="60" t="s">
        <v>51</v>
      </c>
      <c r="AK109" s="59"/>
      <c r="AL109" s="60"/>
    </row>
    <row r="110" spans="1:40" ht="23.25" customHeight="1" thickBot="1" x14ac:dyDescent="0.2">
      <c r="B110" s="494" t="s">
        <v>52</v>
      </c>
      <c r="C110" s="494"/>
      <c r="D110" s="494"/>
      <c r="E110" s="494"/>
      <c r="F110" s="494"/>
      <c r="G110" s="494"/>
      <c r="H110" s="494"/>
      <c r="I110" s="494"/>
      <c r="J110" s="494"/>
      <c r="K110" s="494"/>
      <c r="L110" s="3"/>
      <c r="M110" s="61"/>
      <c r="N110" s="61"/>
      <c r="O110" s="61"/>
      <c r="P110" s="61"/>
      <c r="Q110" s="61"/>
      <c r="R110" s="61"/>
      <c r="S110" s="62"/>
      <c r="T110" s="495" t="s">
        <v>53</v>
      </c>
      <c r="U110" s="495"/>
      <c r="V110" s="495"/>
      <c r="W110" s="493" t="str">
        <f>IF(W44=0,"",W44)</f>
        <v/>
      </c>
      <c r="X110" s="493"/>
      <c r="Y110" s="493"/>
      <c r="Z110" s="493"/>
      <c r="AA110" s="493"/>
      <c r="AB110" s="493"/>
      <c r="AC110" s="493"/>
      <c r="AD110" s="493"/>
      <c r="AE110" s="493"/>
      <c r="AF110" s="493"/>
      <c r="AG110" s="493"/>
      <c r="AH110" s="493"/>
      <c r="AI110" s="63"/>
      <c r="AJ110" s="52" t="s">
        <v>51</v>
      </c>
      <c r="AK110" s="59"/>
      <c r="AL110" s="60"/>
    </row>
    <row r="111" spans="1:40" ht="23.25" customHeight="1" thickBot="1" x14ac:dyDescent="0.2">
      <c r="B111" s="480" t="s">
        <v>54</v>
      </c>
      <c r="C111" s="480"/>
      <c r="D111" s="480"/>
      <c r="E111" s="480"/>
      <c r="F111" s="64">
        <f>F79</f>
        <v>0</v>
      </c>
      <c r="G111" s="65" t="s">
        <v>9</v>
      </c>
      <c r="H111" s="481">
        <f>H79</f>
        <v>0</v>
      </c>
      <c r="I111" s="482"/>
      <c r="J111" s="483"/>
      <c r="K111" s="66"/>
      <c r="L111" s="484" t="s">
        <v>26</v>
      </c>
      <c r="M111" s="484"/>
      <c r="N111" s="480"/>
      <c r="O111" s="485">
        <f>O79</f>
        <v>0</v>
      </c>
      <c r="P111" s="482"/>
      <c r="Q111" s="483"/>
      <c r="R111" s="67" t="s">
        <v>82</v>
      </c>
      <c r="S111" s="481">
        <f>S79</f>
        <v>0</v>
      </c>
      <c r="T111" s="482"/>
      <c r="U111" s="483"/>
      <c r="V111" s="68"/>
      <c r="W111" s="68"/>
      <c r="X111" s="68"/>
      <c r="Y111" s="68"/>
      <c r="Z111" s="69" t="s">
        <v>57</v>
      </c>
      <c r="AA111" s="70"/>
      <c r="AB111" s="70"/>
      <c r="AC111" s="70"/>
      <c r="AD111" s="486">
        <f>AD45</f>
        <v>0</v>
      </c>
      <c r="AE111" s="474"/>
      <c r="AF111" s="71" t="s">
        <v>58</v>
      </c>
      <c r="AH111" s="59"/>
      <c r="AI111" s="59"/>
      <c r="AJ111" s="60"/>
      <c r="AK111" s="59"/>
      <c r="AL111" s="60"/>
    </row>
    <row r="112" spans="1:40" ht="7.5" customHeight="1" thickBot="1" x14ac:dyDescent="0.2">
      <c r="B112" s="216"/>
      <c r="C112" s="216"/>
      <c r="D112" s="216"/>
      <c r="E112" s="216"/>
      <c r="F112" s="217"/>
      <c r="G112" s="218"/>
      <c r="H112" s="219"/>
      <c r="I112" s="220"/>
      <c r="J112" s="220"/>
      <c r="K112" s="221"/>
      <c r="L112" s="222"/>
      <c r="M112" s="222"/>
      <c r="N112" s="223"/>
      <c r="O112" s="217"/>
      <c r="P112" s="220"/>
      <c r="Q112" s="220"/>
      <c r="R112" s="224"/>
      <c r="S112" s="219"/>
      <c r="T112" s="220"/>
      <c r="U112" s="220"/>
      <c r="V112" s="225"/>
      <c r="W112" s="68"/>
      <c r="X112" s="68"/>
      <c r="Y112" s="68"/>
      <c r="Z112" s="226"/>
      <c r="AA112" s="59"/>
      <c r="AB112" s="59"/>
      <c r="AC112" s="59"/>
      <c r="AD112" s="227"/>
      <c r="AE112" s="227"/>
      <c r="AF112" s="228"/>
      <c r="AH112" s="59"/>
      <c r="AI112" s="59"/>
      <c r="AJ112" s="60"/>
      <c r="AK112" s="59"/>
      <c r="AL112" s="60"/>
    </row>
    <row r="113" spans="1:45" ht="33.75" customHeight="1" thickBot="1" x14ac:dyDescent="0.2">
      <c r="B113" s="229" t="s">
        <v>86</v>
      </c>
      <c r="C113" s="229"/>
      <c r="D113" s="229"/>
      <c r="E113" s="229"/>
      <c r="F113" s="229"/>
      <c r="G113" s="229"/>
      <c r="H113" s="229"/>
      <c r="I113" s="229"/>
      <c r="J113" s="229"/>
      <c r="K113" s="229"/>
      <c r="L113" s="229"/>
      <c r="M113" s="229"/>
      <c r="N113" s="15"/>
      <c r="O113" s="15"/>
      <c r="P113" s="15" t="s">
        <v>87</v>
      </c>
      <c r="Q113" s="469">
        <f>AJ2</f>
        <v>0</v>
      </c>
      <c r="R113" s="470"/>
      <c r="S113" s="471"/>
      <c r="T113" s="15" t="s">
        <v>5</v>
      </c>
      <c r="U113" s="61"/>
      <c r="V113" s="61"/>
      <c r="W113" s="230"/>
      <c r="X113" s="231" t="s">
        <v>12</v>
      </c>
      <c r="Y113" s="472">
        <f>AJ3</f>
        <v>0</v>
      </c>
      <c r="Z113" s="473"/>
      <c r="AA113" s="474"/>
      <c r="AB113" s="15" t="s">
        <v>5</v>
      </c>
      <c r="AC113" s="230"/>
      <c r="AD113" s="230"/>
      <c r="AE113" s="230"/>
      <c r="AF113" s="230"/>
      <c r="AG113" s="475" t="s">
        <v>88</v>
      </c>
      <c r="AH113" s="475"/>
      <c r="AI113" s="475"/>
      <c r="AJ113" s="475"/>
      <c r="AK113" s="475"/>
      <c r="AL113" s="475"/>
      <c r="AM113" s="476"/>
      <c r="AN113" s="477" t="str">
        <f>IFERROR(ROUND((Q113)*(AI5/AI7),1),"")</f>
        <v/>
      </c>
      <c r="AO113" s="478"/>
      <c r="AP113" s="232" t="s">
        <v>5</v>
      </c>
    </row>
    <row r="114" spans="1:45" ht="24" customHeight="1" x14ac:dyDescent="0.15">
      <c r="B114" s="479" t="s">
        <v>60</v>
      </c>
      <c r="C114" s="479"/>
      <c r="D114" s="479"/>
      <c r="E114" s="479"/>
      <c r="F114" s="479"/>
      <c r="G114" s="479"/>
      <c r="H114" s="479"/>
      <c r="I114" s="479"/>
      <c r="J114" s="479" t="s">
        <v>61</v>
      </c>
      <c r="K114" s="479"/>
      <c r="L114" s="479"/>
      <c r="M114" s="479"/>
      <c r="N114" s="479"/>
      <c r="O114" s="479"/>
      <c r="P114" s="479"/>
      <c r="Q114" s="479"/>
      <c r="R114" s="479"/>
      <c r="S114" s="479"/>
      <c r="T114" s="479" t="s">
        <v>62</v>
      </c>
      <c r="U114" s="479"/>
      <c r="V114" s="479"/>
      <c r="W114" s="479"/>
      <c r="X114" s="479"/>
      <c r="Y114" s="479"/>
      <c r="Z114" s="479"/>
      <c r="AA114" s="479"/>
      <c r="AB114" s="479" t="s">
        <v>89</v>
      </c>
      <c r="AC114" s="479"/>
      <c r="AD114" s="479"/>
      <c r="AE114" s="479"/>
      <c r="AF114" s="479"/>
      <c r="AG114" s="479"/>
      <c r="AH114" s="479"/>
      <c r="AI114" s="479"/>
      <c r="AJ114" s="479"/>
      <c r="AK114" s="75"/>
      <c r="AL114" s="3"/>
    </row>
    <row r="115" spans="1:45" ht="3.75" customHeight="1" thickBot="1" x14ac:dyDescent="0.2">
      <c r="A115" s="78"/>
      <c r="B115" s="76"/>
      <c r="C115" s="77"/>
      <c r="D115" s="77"/>
      <c r="E115" s="78"/>
      <c r="F115" s="78"/>
      <c r="G115" s="233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T115" s="79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234"/>
      <c r="AM115" s="234"/>
      <c r="AN115" s="235"/>
    </row>
    <row r="116" spans="1:45" ht="20.100000000000001" customHeight="1" x14ac:dyDescent="0.15">
      <c r="A116" s="78"/>
      <c r="B116" s="171"/>
      <c r="C116" s="461" t="s">
        <v>65</v>
      </c>
      <c r="D116" s="173"/>
      <c r="E116" s="236"/>
      <c r="F116" s="464" t="s">
        <v>90</v>
      </c>
      <c r="G116" s="466" t="s">
        <v>91</v>
      </c>
      <c r="H116" s="436"/>
      <c r="I116" s="436"/>
      <c r="J116" s="436"/>
      <c r="K116" s="436"/>
      <c r="L116" s="436"/>
      <c r="M116" s="467"/>
      <c r="N116" s="468" t="s">
        <v>92</v>
      </c>
      <c r="O116" s="436"/>
      <c r="P116" s="436"/>
      <c r="Q116" s="436"/>
      <c r="R116" s="436"/>
      <c r="S116" s="436"/>
      <c r="T116" s="467"/>
      <c r="U116" s="468" t="s">
        <v>93</v>
      </c>
      <c r="V116" s="436"/>
      <c r="W116" s="436"/>
      <c r="X116" s="436"/>
      <c r="Y116" s="436"/>
      <c r="Z116" s="436"/>
      <c r="AA116" s="467"/>
      <c r="AB116" s="468" t="s">
        <v>94</v>
      </c>
      <c r="AC116" s="436"/>
      <c r="AD116" s="436"/>
      <c r="AE116" s="436"/>
      <c r="AF116" s="436"/>
      <c r="AG116" s="436"/>
      <c r="AH116" s="436"/>
      <c r="AI116" s="435" t="s">
        <v>72</v>
      </c>
      <c r="AJ116" s="436"/>
      <c r="AK116" s="437"/>
      <c r="AL116" s="438" t="s">
        <v>95</v>
      </c>
      <c r="AM116" s="439"/>
      <c r="AN116" s="444" t="s">
        <v>96</v>
      </c>
      <c r="AO116" s="445"/>
      <c r="AP116" s="444" t="s">
        <v>97</v>
      </c>
      <c r="AQ116" s="445"/>
      <c r="AR116" s="450" t="s">
        <v>98</v>
      </c>
      <c r="AS116" s="451"/>
    </row>
    <row r="117" spans="1:45" ht="20.100000000000001" customHeight="1" x14ac:dyDescent="0.15">
      <c r="A117" s="78"/>
      <c r="B117" s="175" t="s">
        <v>64</v>
      </c>
      <c r="C117" s="462"/>
      <c r="D117" s="177" t="s">
        <v>66</v>
      </c>
      <c r="E117" s="237" t="s">
        <v>99</v>
      </c>
      <c r="F117" s="465"/>
      <c r="G117" s="80">
        <v>1</v>
      </c>
      <c r="H117" s="81">
        <v>2</v>
      </c>
      <c r="I117" s="81">
        <v>3</v>
      </c>
      <c r="J117" s="81">
        <v>4</v>
      </c>
      <c r="K117" s="81">
        <v>5</v>
      </c>
      <c r="L117" s="81">
        <v>6</v>
      </c>
      <c r="M117" s="82">
        <v>7</v>
      </c>
      <c r="N117" s="83">
        <v>8</v>
      </c>
      <c r="O117" s="81">
        <v>9</v>
      </c>
      <c r="P117" s="81">
        <v>10</v>
      </c>
      <c r="Q117" s="81">
        <v>11</v>
      </c>
      <c r="R117" s="81">
        <v>12</v>
      </c>
      <c r="S117" s="81">
        <v>13</v>
      </c>
      <c r="T117" s="84">
        <v>14</v>
      </c>
      <c r="U117" s="83">
        <v>15</v>
      </c>
      <c r="V117" s="81">
        <v>16</v>
      </c>
      <c r="W117" s="81">
        <v>17</v>
      </c>
      <c r="X117" s="81">
        <v>18</v>
      </c>
      <c r="Y117" s="81">
        <v>19</v>
      </c>
      <c r="Z117" s="81">
        <v>20</v>
      </c>
      <c r="AA117" s="84">
        <v>21</v>
      </c>
      <c r="AB117" s="85">
        <v>22</v>
      </c>
      <c r="AC117" s="81">
        <v>23</v>
      </c>
      <c r="AD117" s="81">
        <v>24</v>
      </c>
      <c r="AE117" s="81">
        <v>25</v>
      </c>
      <c r="AF117" s="81">
        <v>26</v>
      </c>
      <c r="AG117" s="81">
        <v>27</v>
      </c>
      <c r="AH117" s="82">
        <v>28</v>
      </c>
      <c r="AI117" s="86">
        <f>IF($S$42&gt;=29,29,"")</f>
        <v>29</v>
      </c>
      <c r="AJ117" s="87">
        <f>IF($S$42&gt;=30,30,"")</f>
        <v>30</v>
      </c>
      <c r="AK117" s="88">
        <f>IF($S$42=31,31,"")</f>
        <v>31</v>
      </c>
      <c r="AL117" s="440"/>
      <c r="AM117" s="441"/>
      <c r="AN117" s="446"/>
      <c r="AO117" s="447"/>
      <c r="AP117" s="446"/>
      <c r="AQ117" s="447"/>
      <c r="AR117" s="452"/>
      <c r="AS117" s="453"/>
    </row>
    <row r="118" spans="1:45" ht="20.100000000000001" customHeight="1" thickBot="1" x14ac:dyDescent="0.2">
      <c r="A118" s="78"/>
      <c r="B118" s="179"/>
      <c r="C118" s="463"/>
      <c r="D118" s="181"/>
      <c r="E118" s="238"/>
      <c r="F118" s="239"/>
      <c r="G118" s="183" t="str">
        <f t="shared" ref="G118:AK118" si="18">G84</f>
        <v>月</v>
      </c>
      <c r="H118" s="91" t="str">
        <f t="shared" si="18"/>
        <v>火</v>
      </c>
      <c r="I118" s="91" t="str">
        <f t="shared" si="18"/>
        <v>水</v>
      </c>
      <c r="J118" s="91" t="str">
        <f t="shared" si="18"/>
        <v>木</v>
      </c>
      <c r="K118" s="91" t="str">
        <f t="shared" si="18"/>
        <v>金</v>
      </c>
      <c r="L118" s="91" t="str">
        <f t="shared" si="18"/>
        <v>土</v>
      </c>
      <c r="M118" s="90" t="str">
        <f t="shared" si="18"/>
        <v>日</v>
      </c>
      <c r="N118" s="95" t="str">
        <f t="shared" si="18"/>
        <v>月</v>
      </c>
      <c r="O118" s="91" t="str">
        <f t="shared" si="18"/>
        <v>火</v>
      </c>
      <c r="P118" s="91" t="str">
        <f t="shared" si="18"/>
        <v>水</v>
      </c>
      <c r="Q118" s="91" t="str">
        <f t="shared" si="18"/>
        <v>木</v>
      </c>
      <c r="R118" s="91" t="str">
        <f t="shared" si="18"/>
        <v>金</v>
      </c>
      <c r="S118" s="91" t="str">
        <f t="shared" si="18"/>
        <v>土</v>
      </c>
      <c r="T118" s="90" t="str">
        <f t="shared" si="18"/>
        <v>日</v>
      </c>
      <c r="U118" s="95" t="str">
        <f t="shared" si="18"/>
        <v>月</v>
      </c>
      <c r="V118" s="91" t="str">
        <f t="shared" si="18"/>
        <v>火</v>
      </c>
      <c r="W118" s="91" t="str">
        <f t="shared" si="18"/>
        <v>水</v>
      </c>
      <c r="X118" s="91" t="str">
        <f t="shared" si="18"/>
        <v>木</v>
      </c>
      <c r="Y118" s="91" t="str">
        <f t="shared" si="18"/>
        <v>金</v>
      </c>
      <c r="Z118" s="91" t="str">
        <f t="shared" si="18"/>
        <v>土</v>
      </c>
      <c r="AA118" s="90" t="str">
        <f t="shared" si="18"/>
        <v>日</v>
      </c>
      <c r="AB118" s="95" t="str">
        <f t="shared" si="18"/>
        <v>月</v>
      </c>
      <c r="AC118" s="91" t="str">
        <f t="shared" si="18"/>
        <v>火</v>
      </c>
      <c r="AD118" s="91" t="str">
        <f t="shared" si="18"/>
        <v>水</v>
      </c>
      <c r="AE118" s="91" t="str">
        <f t="shared" si="18"/>
        <v>木</v>
      </c>
      <c r="AF118" s="91" t="str">
        <f t="shared" si="18"/>
        <v>金</v>
      </c>
      <c r="AG118" s="91" t="str">
        <f t="shared" si="18"/>
        <v>土</v>
      </c>
      <c r="AH118" s="90" t="str">
        <f t="shared" si="18"/>
        <v>日</v>
      </c>
      <c r="AI118" s="184" t="str">
        <f t="shared" si="18"/>
        <v>月</v>
      </c>
      <c r="AJ118" s="185" t="str">
        <f t="shared" si="18"/>
        <v>火</v>
      </c>
      <c r="AK118" s="186" t="str">
        <f t="shared" si="18"/>
        <v>水</v>
      </c>
      <c r="AL118" s="442"/>
      <c r="AM118" s="443"/>
      <c r="AN118" s="448"/>
      <c r="AO118" s="449"/>
      <c r="AP118" s="448"/>
      <c r="AQ118" s="449"/>
      <c r="AR118" s="454"/>
      <c r="AS118" s="455"/>
    </row>
    <row r="119" spans="1:45" ht="18" customHeight="1" x14ac:dyDescent="0.15">
      <c r="A119" s="78"/>
      <c r="B119" s="240" t="str">
        <f>B53</f>
        <v>管理者</v>
      </c>
      <c r="C119" s="241">
        <f t="shared" ref="C119:E120" si="19">D53</f>
        <v>0</v>
      </c>
      <c r="D119" s="241">
        <f t="shared" si="19"/>
        <v>0</v>
      </c>
      <c r="E119" s="242">
        <f t="shared" si="19"/>
        <v>0</v>
      </c>
      <c r="F119" s="243" t="s">
        <v>100</v>
      </c>
      <c r="G119" s="244" t="str">
        <f>IF(G53="","",VLOOKUP(G53,$C$10:$AK$34,25)*24)</f>
        <v/>
      </c>
      <c r="H119" s="245" t="str">
        <f t="shared" ref="H119:AK120" si="20">IF(H53="","",VLOOKUP(H53,$C$10:$AK$34,25)*24)</f>
        <v/>
      </c>
      <c r="I119" s="245" t="str">
        <f t="shared" si="20"/>
        <v/>
      </c>
      <c r="J119" s="245" t="str">
        <f t="shared" si="20"/>
        <v/>
      </c>
      <c r="K119" s="245" t="str">
        <f t="shared" si="20"/>
        <v/>
      </c>
      <c r="L119" s="245" t="str">
        <f t="shared" si="20"/>
        <v/>
      </c>
      <c r="M119" s="246" t="str">
        <f t="shared" si="20"/>
        <v/>
      </c>
      <c r="N119" s="247" t="str">
        <f t="shared" si="20"/>
        <v/>
      </c>
      <c r="O119" s="245" t="str">
        <f t="shared" si="20"/>
        <v/>
      </c>
      <c r="P119" s="245" t="str">
        <f t="shared" si="20"/>
        <v/>
      </c>
      <c r="Q119" s="245" t="str">
        <f t="shared" si="20"/>
        <v/>
      </c>
      <c r="R119" s="245" t="str">
        <f t="shared" si="20"/>
        <v/>
      </c>
      <c r="S119" s="245" t="str">
        <f t="shared" si="20"/>
        <v/>
      </c>
      <c r="T119" s="248" t="str">
        <f t="shared" si="20"/>
        <v/>
      </c>
      <c r="U119" s="249" t="str">
        <f t="shared" si="20"/>
        <v/>
      </c>
      <c r="V119" s="245" t="str">
        <f t="shared" si="20"/>
        <v/>
      </c>
      <c r="W119" s="245" t="str">
        <f t="shared" si="20"/>
        <v/>
      </c>
      <c r="X119" s="245" t="str">
        <f t="shared" si="20"/>
        <v/>
      </c>
      <c r="Y119" s="245" t="str">
        <f t="shared" si="20"/>
        <v/>
      </c>
      <c r="Z119" s="245" t="str">
        <f t="shared" si="20"/>
        <v/>
      </c>
      <c r="AA119" s="246" t="str">
        <f t="shared" si="20"/>
        <v/>
      </c>
      <c r="AB119" s="247" t="str">
        <f t="shared" si="20"/>
        <v/>
      </c>
      <c r="AC119" s="245" t="str">
        <f t="shared" si="20"/>
        <v/>
      </c>
      <c r="AD119" s="245" t="str">
        <f t="shared" si="20"/>
        <v/>
      </c>
      <c r="AE119" s="245" t="str">
        <f t="shared" si="20"/>
        <v/>
      </c>
      <c r="AF119" s="245" t="str">
        <f t="shared" si="20"/>
        <v/>
      </c>
      <c r="AG119" s="245" t="str">
        <f t="shared" si="20"/>
        <v/>
      </c>
      <c r="AH119" s="248" t="str">
        <f t="shared" si="20"/>
        <v/>
      </c>
      <c r="AI119" s="249" t="str">
        <f t="shared" si="20"/>
        <v/>
      </c>
      <c r="AJ119" s="245" t="str">
        <f t="shared" si="20"/>
        <v/>
      </c>
      <c r="AK119" s="250" t="str">
        <f t="shared" si="20"/>
        <v/>
      </c>
      <c r="AL119" s="456">
        <f t="shared" ref="AL119:AL178" si="21">SUM(G119:AK119)</f>
        <v>0</v>
      </c>
      <c r="AM119" s="457"/>
      <c r="AN119" s="458">
        <f t="shared" ref="AN119:AN177" si="22">AL119/$S$42*7</f>
        <v>0</v>
      </c>
      <c r="AO119" s="457"/>
      <c r="AP119" s="459"/>
      <c r="AQ119" s="460"/>
      <c r="AR119" s="459"/>
      <c r="AS119" s="460"/>
    </row>
    <row r="120" spans="1:45" ht="18" customHeight="1" thickBot="1" x14ac:dyDescent="0.2">
      <c r="A120" s="78"/>
      <c r="B120" s="251">
        <f>B54</f>
        <v>0</v>
      </c>
      <c r="C120" s="252">
        <f t="shared" si="19"/>
        <v>0</v>
      </c>
      <c r="D120" s="252">
        <f t="shared" si="19"/>
        <v>0</v>
      </c>
      <c r="E120" s="253">
        <f t="shared" si="19"/>
        <v>0</v>
      </c>
      <c r="F120" s="254" t="s">
        <v>101</v>
      </c>
      <c r="G120" s="255" t="str">
        <f>IF(G54="","",VLOOKUP(G54,$C$10:$AK$34,25)*24)</f>
        <v/>
      </c>
      <c r="H120" s="256" t="str">
        <f t="shared" si="20"/>
        <v/>
      </c>
      <c r="I120" s="256" t="str">
        <f t="shared" si="20"/>
        <v/>
      </c>
      <c r="J120" s="256" t="str">
        <f t="shared" si="20"/>
        <v/>
      </c>
      <c r="K120" s="256" t="str">
        <f t="shared" si="20"/>
        <v/>
      </c>
      <c r="L120" s="256" t="str">
        <f t="shared" si="20"/>
        <v/>
      </c>
      <c r="M120" s="257" t="str">
        <f t="shared" si="20"/>
        <v/>
      </c>
      <c r="N120" s="258" t="str">
        <f t="shared" si="20"/>
        <v/>
      </c>
      <c r="O120" s="256" t="str">
        <f t="shared" si="20"/>
        <v/>
      </c>
      <c r="P120" s="256" t="str">
        <f t="shared" si="20"/>
        <v/>
      </c>
      <c r="Q120" s="256" t="str">
        <f t="shared" si="20"/>
        <v/>
      </c>
      <c r="R120" s="256" t="str">
        <f t="shared" si="20"/>
        <v/>
      </c>
      <c r="S120" s="256" t="str">
        <f t="shared" si="20"/>
        <v/>
      </c>
      <c r="T120" s="259" t="str">
        <f t="shared" si="20"/>
        <v/>
      </c>
      <c r="U120" s="260" t="str">
        <f t="shared" si="20"/>
        <v/>
      </c>
      <c r="V120" s="256" t="str">
        <f t="shared" si="20"/>
        <v/>
      </c>
      <c r="W120" s="256" t="str">
        <f t="shared" si="20"/>
        <v/>
      </c>
      <c r="X120" s="256" t="str">
        <f t="shared" si="20"/>
        <v/>
      </c>
      <c r="Y120" s="256" t="str">
        <f t="shared" si="20"/>
        <v/>
      </c>
      <c r="Z120" s="256" t="str">
        <f t="shared" si="20"/>
        <v/>
      </c>
      <c r="AA120" s="257" t="str">
        <f t="shared" si="20"/>
        <v/>
      </c>
      <c r="AB120" s="258" t="str">
        <f t="shared" si="20"/>
        <v/>
      </c>
      <c r="AC120" s="256" t="str">
        <f t="shared" si="20"/>
        <v/>
      </c>
      <c r="AD120" s="256" t="str">
        <f t="shared" si="20"/>
        <v/>
      </c>
      <c r="AE120" s="256" t="str">
        <f t="shared" si="20"/>
        <v/>
      </c>
      <c r="AF120" s="256" t="str">
        <f t="shared" si="20"/>
        <v/>
      </c>
      <c r="AG120" s="256" t="str">
        <f t="shared" si="20"/>
        <v/>
      </c>
      <c r="AH120" s="259" t="str">
        <f t="shared" si="20"/>
        <v/>
      </c>
      <c r="AI120" s="260" t="str">
        <f t="shared" si="20"/>
        <v/>
      </c>
      <c r="AJ120" s="256" t="str">
        <f t="shared" si="20"/>
        <v/>
      </c>
      <c r="AK120" s="261" t="str">
        <f t="shared" si="20"/>
        <v/>
      </c>
      <c r="AL120" s="430">
        <f t="shared" si="21"/>
        <v>0</v>
      </c>
      <c r="AM120" s="431"/>
      <c r="AN120" s="432">
        <f t="shared" si="22"/>
        <v>0</v>
      </c>
      <c r="AO120" s="431"/>
      <c r="AP120" s="433"/>
      <c r="AQ120" s="434"/>
      <c r="AR120" s="433"/>
      <c r="AS120" s="434"/>
    </row>
    <row r="121" spans="1:45" ht="18" customHeight="1" x14ac:dyDescent="0.15">
      <c r="A121" s="78"/>
      <c r="B121" s="413" t="str">
        <f>B55</f>
        <v>生活相談員</v>
      </c>
      <c r="C121" s="414">
        <f>D87</f>
        <v>0</v>
      </c>
      <c r="D121" s="414">
        <f>E87</f>
        <v>0</v>
      </c>
      <c r="E121" s="419">
        <f>F87</f>
        <v>0</v>
      </c>
      <c r="F121" s="262" t="s">
        <v>102</v>
      </c>
      <c r="G121" s="244" t="str">
        <f>IF(G55="","",VLOOKUP(G55,$C$10:$AK$34,29)*24)</f>
        <v/>
      </c>
      <c r="H121" s="245" t="str">
        <f t="shared" ref="H121:AK121" si="23">IF(H55="","",VLOOKUP(H55,$C$10:$AK$34,29)*24)</f>
        <v/>
      </c>
      <c r="I121" s="245" t="str">
        <f t="shared" si="23"/>
        <v/>
      </c>
      <c r="J121" s="245" t="str">
        <f t="shared" si="23"/>
        <v/>
      </c>
      <c r="K121" s="245" t="str">
        <f t="shared" si="23"/>
        <v/>
      </c>
      <c r="L121" s="245" t="str">
        <f t="shared" si="23"/>
        <v/>
      </c>
      <c r="M121" s="246" t="str">
        <f t="shared" si="23"/>
        <v/>
      </c>
      <c r="N121" s="247" t="str">
        <f t="shared" si="23"/>
        <v/>
      </c>
      <c r="O121" s="245" t="str">
        <f t="shared" si="23"/>
        <v/>
      </c>
      <c r="P121" s="245" t="str">
        <f t="shared" si="23"/>
        <v/>
      </c>
      <c r="Q121" s="245" t="str">
        <f t="shared" si="23"/>
        <v/>
      </c>
      <c r="R121" s="245" t="str">
        <f t="shared" si="23"/>
        <v/>
      </c>
      <c r="S121" s="245" t="str">
        <f t="shared" si="23"/>
        <v/>
      </c>
      <c r="T121" s="248" t="str">
        <f t="shared" si="23"/>
        <v/>
      </c>
      <c r="U121" s="249" t="str">
        <f t="shared" si="23"/>
        <v/>
      </c>
      <c r="V121" s="245" t="str">
        <f t="shared" si="23"/>
        <v/>
      </c>
      <c r="W121" s="245" t="str">
        <f t="shared" si="23"/>
        <v/>
      </c>
      <c r="X121" s="245" t="str">
        <f t="shared" si="23"/>
        <v/>
      </c>
      <c r="Y121" s="245" t="str">
        <f t="shared" si="23"/>
        <v/>
      </c>
      <c r="Z121" s="245" t="str">
        <f t="shared" si="23"/>
        <v/>
      </c>
      <c r="AA121" s="246" t="str">
        <f t="shared" si="23"/>
        <v/>
      </c>
      <c r="AB121" s="247" t="str">
        <f t="shared" si="23"/>
        <v/>
      </c>
      <c r="AC121" s="245" t="str">
        <f t="shared" si="23"/>
        <v/>
      </c>
      <c r="AD121" s="245" t="str">
        <f t="shared" si="23"/>
        <v/>
      </c>
      <c r="AE121" s="245" t="str">
        <f t="shared" si="23"/>
        <v/>
      </c>
      <c r="AF121" s="245" t="str">
        <f t="shared" si="23"/>
        <v/>
      </c>
      <c r="AG121" s="245" t="str">
        <f t="shared" si="23"/>
        <v/>
      </c>
      <c r="AH121" s="248" t="str">
        <f t="shared" si="23"/>
        <v/>
      </c>
      <c r="AI121" s="249" t="str">
        <f t="shared" si="23"/>
        <v/>
      </c>
      <c r="AJ121" s="245" t="str">
        <f t="shared" si="23"/>
        <v/>
      </c>
      <c r="AK121" s="250" t="str">
        <f t="shared" si="23"/>
        <v/>
      </c>
      <c r="AL121" s="415">
        <f t="shared" si="21"/>
        <v>0</v>
      </c>
      <c r="AM121" s="416"/>
      <c r="AN121" s="416">
        <f t="shared" si="22"/>
        <v>0</v>
      </c>
      <c r="AO121" s="416"/>
      <c r="AP121" s="378">
        <f>AN122+AN123+AN121</f>
        <v>0</v>
      </c>
      <c r="AQ121" s="378"/>
      <c r="AR121" s="378" t="str">
        <f>IFERROR(IF(C122="Ａ",1,AP121/$V$2),"")</f>
        <v/>
      </c>
      <c r="AS121" s="378"/>
    </row>
    <row r="122" spans="1:45" ht="18" customHeight="1" x14ac:dyDescent="0.15">
      <c r="A122" s="78"/>
      <c r="B122" s="405"/>
      <c r="C122" s="407"/>
      <c r="D122" s="407"/>
      <c r="E122" s="417"/>
      <c r="F122" s="263" t="s">
        <v>103</v>
      </c>
      <c r="G122" s="264" t="str">
        <f>IF(G55="","",VLOOKUP(G55,$C$10:$AK$34,32)*24)</f>
        <v/>
      </c>
      <c r="H122" s="265" t="str">
        <f t="shared" ref="H122:AK122" si="24">IF(H55="","",VLOOKUP(H55,$C$10:$AK$34,32)*24)</f>
        <v/>
      </c>
      <c r="I122" s="265" t="str">
        <f t="shared" si="24"/>
        <v/>
      </c>
      <c r="J122" s="265" t="str">
        <f t="shared" si="24"/>
        <v/>
      </c>
      <c r="K122" s="265" t="str">
        <f t="shared" si="24"/>
        <v/>
      </c>
      <c r="L122" s="265" t="str">
        <f t="shared" si="24"/>
        <v/>
      </c>
      <c r="M122" s="266" t="str">
        <f t="shared" si="24"/>
        <v/>
      </c>
      <c r="N122" s="267" t="str">
        <f t="shared" si="24"/>
        <v/>
      </c>
      <c r="O122" s="265" t="str">
        <f t="shared" si="24"/>
        <v/>
      </c>
      <c r="P122" s="265" t="str">
        <f t="shared" si="24"/>
        <v/>
      </c>
      <c r="Q122" s="265" t="str">
        <f t="shared" si="24"/>
        <v/>
      </c>
      <c r="R122" s="265" t="str">
        <f t="shared" si="24"/>
        <v/>
      </c>
      <c r="S122" s="265" t="str">
        <f t="shared" si="24"/>
        <v/>
      </c>
      <c r="T122" s="268" t="str">
        <f t="shared" si="24"/>
        <v/>
      </c>
      <c r="U122" s="269" t="str">
        <f t="shared" si="24"/>
        <v/>
      </c>
      <c r="V122" s="265" t="str">
        <f t="shared" si="24"/>
        <v/>
      </c>
      <c r="W122" s="265" t="str">
        <f t="shared" si="24"/>
        <v/>
      </c>
      <c r="X122" s="265" t="str">
        <f t="shared" si="24"/>
        <v/>
      </c>
      <c r="Y122" s="265" t="str">
        <f t="shared" si="24"/>
        <v/>
      </c>
      <c r="Z122" s="265" t="str">
        <f t="shared" si="24"/>
        <v/>
      </c>
      <c r="AA122" s="266" t="str">
        <f t="shared" si="24"/>
        <v/>
      </c>
      <c r="AB122" s="267" t="str">
        <f t="shared" si="24"/>
        <v/>
      </c>
      <c r="AC122" s="265" t="str">
        <f t="shared" si="24"/>
        <v/>
      </c>
      <c r="AD122" s="265" t="str">
        <f t="shared" si="24"/>
        <v/>
      </c>
      <c r="AE122" s="265" t="str">
        <f t="shared" si="24"/>
        <v/>
      </c>
      <c r="AF122" s="265" t="str">
        <f t="shared" si="24"/>
        <v/>
      </c>
      <c r="AG122" s="265" t="str">
        <f t="shared" si="24"/>
        <v/>
      </c>
      <c r="AH122" s="268" t="str">
        <f t="shared" si="24"/>
        <v/>
      </c>
      <c r="AI122" s="269" t="str">
        <f t="shared" si="24"/>
        <v/>
      </c>
      <c r="AJ122" s="265" t="str">
        <f t="shared" si="24"/>
        <v/>
      </c>
      <c r="AK122" s="270" t="str">
        <f t="shared" si="24"/>
        <v/>
      </c>
      <c r="AL122" s="401">
        <f t="shared" si="21"/>
        <v>0</v>
      </c>
      <c r="AM122" s="402"/>
      <c r="AN122" s="402">
        <f t="shared" si="22"/>
        <v>0</v>
      </c>
      <c r="AO122" s="402"/>
      <c r="AP122" s="400"/>
      <c r="AQ122" s="400"/>
      <c r="AR122" s="400"/>
      <c r="AS122" s="400"/>
    </row>
    <row r="123" spans="1:45" ht="18" customHeight="1" x14ac:dyDescent="0.15">
      <c r="A123" s="78"/>
      <c r="B123" s="405"/>
      <c r="C123" s="407"/>
      <c r="D123" s="407"/>
      <c r="E123" s="417"/>
      <c r="F123" s="271" t="s">
        <v>104</v>
      </c>
      <c r="G123" s="272" t="str">
        <f>IF(G55="","",VLOOKUP(G55,$C$10:$AK$34,35)*24)</f>
        <v/>
      </c>
      <c r="H123" s="273" t="str">
        <f t="shared" ref="H123:AK123" si="25">IF(H55="","",VLOOKUP(H55,$C$10:$AK$34,35)*24)</f>
        <v/>
      </c>
      <c r="I123" s="273" t="str">
        <f t="shared" si="25"/>
        <v/>
      </c>
      <c r="J123" s="273" t="str">
        <f t="shared" si="25"/>
        <v/>
      </c>
      <c r="K123" s="273" t="str">
        <f t="shared" si="25"/>
        <v/>
      </c>
      <c r="L123" s="273" t="str">
        <f t="shared" si="25"/>
        <v/>
      </c>
      <c r="M123" s="274" t="str">
        <f t="shared" si="25"/>
        <v/>
      </c>
      <c r="N123" s="275" t="str">
        <f t="shared" si="25"/>
        <v/>
      </c>
      <c r="O123" s="273" t="str">
        <f t="shared" si="25"/>
        <v/>
      </c>
      <c r="P123" s="273" t="str">
        <f t="shared" si="25"/>
        <v/>
      </c>
      <c r="Q123" s="273" t="str">
        <f t="shared" si="25"/>
        <v/>
      </c>
      <c r="R123" s="273" t="str">
        <f t="shared" si="25"/>
        <v/>
      </c>
      <c r="S123" s="273" t="str">
        <f t="shared" si="25"/>
        <v/>
      </c>
      <c r="T123" s="276" t="str">
        <f t="shared" si="25"/>
        <v/>
      </c>
      <c r="U123" s="277" t="str">
        <f t="shared" si="25"/>
        <v/>
      </c>
      <c r="V123" s="273" t="str">
        <f t="shared" si="25"/>
        <v/>
      </c>
      <c r="W123" s="273" t="str">
        <f t="shared" si="25"/>
        <v/>
      </c>
      <c r="X123" s="273" t="str">
        <f t="shared" si="25"/>
        <v/>
      </c>
      <c r="Y123" s="273" t="str">
        <f t="shared" si="25"/>
        <v/>
      </c>
      <c r="Z123" s="273" t="str">
        <f t="shared" si="25"/>
        <v/>
      </c>
      <c r="AA123" s="274" t="str">
        <f t="shared" si="25"/>
        <v/>
      </c>
      <c r="AB123" s="275" t="str">
        <f t="shared" si="25"/>
        <v/>
      </c>
      <c r="AC123" s="273" t="str">
        <f t="shared" si="25"/>
        <v/>
      </c>
      <c r="AD123" s="273" t="str">
        <f t="shared" si="25"/>
        <v/>
      </c>
      <c r="AE123" s="273" t="str">
        <f t="shared" si="25"/>
        <v/>
      </c>
      <c r="AF123" s="273" t="str">
        <f t="shared" si="25"/>
        <v/>
      </c>
      <c r="AG123" s="273" t="str">
        <f t="shared" si="25"/>
        <v/>
      </c>
      <c r="AH123" s="276" t="str">
        <f t="shared" si="25"/>
        <v/>
      </c>
      <c r="AI123" s="277" t="str">
        <f t="shared" si="25"/>
        <v/>
      </c>
      <c r="AJ123" s="273" t="str">
        <f t="shared" si="25"/>
        <v/>
      </c>
      <c r="AK123" s="278" t="str">
        <f t="shared" si="25"/>
        <v/>
      </c>
      <c r="AL123" s="411">
        <f t="shared" si="21"/>
        <v>0</v>
      </c>
      <c r="AM123" s="412"/>
      <c r="AN123" s="412">
        <f t="shared" si="22"/>
        <v>0</v>
      </c>
      <c r="AO123" s="412"/>
      <c r="AP123" s="400"/>
      <c r="AQ123" s="400"/>
      <c r="AR123" s="400"/>
      <c r="AS123" s="400"/>
    </row>
    <row r="124" spans="1:45" ht="18" customHeight="1" x14ac:dyDescent="0.15">
      <c r="A124" s="78"/>
      <c r="B124" s="405">
        <f>B56</f>
        <v>0</v>
      </c>
      <c r="C124" s="407">
        <f>D56</f>
        <v>0</v>
      </c>
      <c r="D124" s="407">
        <f>E56</f>
        <v>0</v>
      </c>
      <c r="E124" s="417">
        <f>F90</f>
        <v>0</v>
      </c>
      <c r="F124" s="279" t="s">
        <v>102</v>
      </c>
      <c r="G124" s="280" t="str">
        <f>IF(G56="","",VLOOKUP(G56,$C$10:$AK$34,29)*24)</f>
        <v/>
      </c>
      <c r="H124" s="281" t="str">
        <f t="shared" ref="H124:AK124" si="26">IF(H56="","",VLOOKUP(H56,$C$10:$AK$34,29)*24)</f>
        <v/>
      </c>
      <c r="I124" s="281" t="str">
        <f t="shared" si="26"/>
        <v/>
      </c>
      <c r="J124" s="281" t="str">
        <f t="shared" si="26"/>
        <v/>
      </c>
      <c r="K124" s="281" t="str">
        <f t="shared" si="26"/>
        <v/>
      </c>
      <c r="L124" s="281" t="str">
        <f t="shared" si="26"/>
        <v/>
      </c>
      <c r="M124" s="282" t="str">
        <f t="shared" si="26"/>
        <v/>
      </c>
      <c r="N124" s="283" t="str">
        <f t="shared" si="26"/>
        <v/>
      </c>
      <c r="O124" s="281" t="str">
        <f t="shared" si="26"/>
        <v/>
      </c>
      <c r="P124" s="281" t="str">
        <f t="shared" si="26"/>
        <v/>
      </c>
      <c r="Q124" s="281" t="str">
        <f t="shared" si="26"/>
        <v/>
      </c>
      <c r="R124" s="281" t="str">
        <f t="shared" si="26"/>
        <v/>
      </c>
      <c r="S124" s="281" t="str">
        <f t="shared" si="26"/>
        <v/>
      </c>
      <c r="T124" s="284" t="str">
        <f t="shared" si="26"/>
        <v/>
      </c>
      <c r="U124" s="285" t="str">
        <f t="shared" si="26"/>
        <v/>
      </c>
      <c r="V124" s="281" t="str">
        <f t="shared" si="26"/>
        <v/>
      </c>
      <c r="W124" s="281" t="str">
        <f t="shared" si="26"/>
        <v/>
      </c>
      <c r="X124" s="281" t="str">
        <f t="shared" si="26"/>
        <v/>
      </c>
      <c r="Y124" s="281" t="str">
        <f t="shared" si="26"/>
        <v/>
      </c>
      <c r="Z124" s="281" t="str">
        <f t="shared" si="26"/>
        <v/>
      </c>
      <c r="AA124" s="282" t="str">
        <f t="shared" si="26"/>
        <v/>
      </c>
      <c r="AB124" s="283" t="str">
        <f t="shared" si="26"/>
        <v/>
      </c>
      <c r="AC124" s="281" t="str">
        <f t="shared" si="26"/>
        <v/>
      </c>
      <c r="AD124" s="281" t="str">
        <f t="shared" si="26"/>
        <v/>
      </c>
      <c r="AE124" s="281" t="str">
        <f t="shared" si="26"/>
        <v/>
      </c>
      <c r="AF124" s="281" t="str">
        <f t="shared" si="26"/>
        <v/>
      </c>
      <c r="AG124" s="281" t="str">
        <f t="shared" si="26"/>
        <v/>
      </c>
      <c r="AH124" s="284" t="str">
        <f t="shared" si="26"/>
        <v/>
      </c>
      <c r="AI124" s="285" t="str">
        <f t="shared" si="26"/>
        <v/>
      </c>
      <c r="AJ124" s="281" t="str">
        <f t="shared" si="26"/>
        <v/>
      </c>
      <c r="AK124" s="286" t="str">
        <f t="shared" si="26"/>
        <v/>
      </c>
      <c r="AL124" s="409">
        <f t="shared" si="21"/>
        <v>0</v>
      </c>
      <c r="AM124" s="410"/>
      <c r="AN124" s="410">
        <f t="shared" si="22"/>
        <v>0</v>
      </c>
      <c r="AO124" s="410"/>
      <c r="AP124" s="400">
        <f>AN125+AN126+AN124</f>
        <v>0</v>
      </c>
      <c r="AQ124" s="400"/>
      <c r="AR124" s="420" t="str">
        <f t="shared" ref="AR124" si="27">IFERROR(IF(C125="Ａ",1,AP124/$V$2),"")</f>
        <v/>
      </c>
      <c r="AS124" s="421"/>
    </row>
    <row r="125" spans="1:45" ht="18" customHeight="1" x14ac:dyDescent="0.15">
      <c r="A125" s="78"/>
      <c r="B125" s="405"/>
      <c r="C125" s="407"/>
      <c r="D125" s="407"/>
      <c r="E125" s="417"/>
      <c r="F125" s="263" t="s">
        <v>103</v>
      </c>
      <c r="G125" s="264" t="str">
        <f>IF(G56="","",VLOOKUP(G56,$C$10:$AK$34,32)*24)</f>
        <v/>
      </c>
      <c r="H125" s="265" t="str">
        <f t="shared" ref="H125:AK125" si="28">IF(H56="","",VLOOKUP(H56,$C$10:$AK$34,32)*24)</f>
        <v/>
      </c>
      <c r="I125" s="265" t="str">
        <f t="shared" si="28"/>
        <v/>
      </c>
      <c r="J125" s="265" t="str">
        <f t="shared" si="28"/>
        <v/>
      </c>
      <c r="K125" s="265" t="str">
        <f t="shared" si="28"/>
        <v/>
      </c>
      <c r="L125" s="265" t="str">
        <f t="shared" si="28"/>
        <v/>
      </c>
      <c r="M125" s="266" t="str">
        <f t="shared" si="28"/>
        <v/>
      </c>
      <c r="N125" s="267" t="str">
        <f t="shared" si="28"/>
        <v/>
      </c>
      <c r="O125" s="265" t="str">
        <f t="shared" si="28"/>
        <v/>
      </c>
      <c r="P125" s="265" t="str">
        <f t="shared" si="28"/>
        <v/>
      </c>
      <c r="Q125" s="265" t="str">
        <f t="shared" si="28"/>
        <v/>
      </c>
      <c r="R125" s="265" t="str">
        <f t="shared" si="28"/>
        <v/>
      </c>
      <c r="S125" s="265" t="str">
        <f t="shared" si="28"/>
        <v/>
      </c>
      <c r="T125" s="268" t="str">
        <f t="shared" si="28"/>
        <v/>
      </c>
      <c r="U125" s="269" t="str">
        <f t="shared" si="28"/>
        <v/>
      </c>
      <c r="V125" s="265" t="str">
        <f t="shared" si="28"/>
        <v/>
      </c>
      <c r="W125" s="265" t="str">
        <f t="shared" si="28"/>
        <v/>
      </c>
      <c r="X125" s="265" t="str">
        <f t="shared" si="28"/>
        <v/>
      </c>
      <c r="Y125" s="265" t="str">
        <f t="shared" si="28"/>
        <v/>
      </c>
      <c r="Z125" s="265" t="str">
        <f t="shared" si="28"/>
        <v/>
      </c>
      <c r="AA125" s="266" t="str">
        <f t="shared" si="28"/>
        <v/>
      </c>
      <c r="AB125" s="267" t="str">
        <f t="shared" si="28"/>
        <v/>
      </c>
      <c r="AC125" s="265" t="str">
        <f t="shared" si="28"/>
        <v/>
      </c>
      <c r="AD125" s="265" t="str">
        <f t="shared" si="28"/>
        <v/>
      </c>
      <c r="AE125" s="265" t="str">
        <f t="shared" si="28"/>
        <v/>
      </c>
      <c r="AF125" s="265" t="str">
        <f t="shared" si="28"/>
        <v/>
      </c>
      <c r="AG125" s="265" t="str">
        <f t="shared" si="28"/>
        <v/>
      </c>
      <c r="AH125" s="268" t="str">
        <f t="shared" si="28"/>
        <v/>
      </c>
      <c r="AI125" s="269" t="str">
        <f t="shared" si="28"/>
        <v/>
      </c>
      <c r="AJ125" s="265" t="str">
        <f t="shared" si="28"/>
        <v/>
      </c>
      <c r="AK125" s="270" t="str">
        <f t="shared" si="28"/>
        <v/>
      </c>
      <c r="AL125" s="401">
        <f t="shared" si="21"/>
        <v>0</v>
      </c>
      <c r="AM125" s="402"/>
      <c r="AN125" s="402">
        <f t="shared" si="22"/>
        <v>0</v>
      </c>
      <c r="AO125" s="402"/>
      <c r="AP125" s="400"/>
      <c r="AQ125" s="400"/>
      <c r="AR125" s="422"/>
      <c r="AS125" s="423"/>
    </row>
    <row r="126" spans="1:45" ht="18" customHeight="1" x14ac:dyDescent="0.15">
      <c r="A126" s="78"/>
      <c r="B126" s="405"/>
      <c r="C126" s="407"/>
      <c r="D126" s="407"/>
      <c r="E126" s="417"/>
      <c r="F126" s="271" t="s">
        <v>104</v>
      </c>
      <c r="G126" s="272" t="str">
        <f>IF(G56="","",VLOOKUP(G56,$C$10:$AK$34,35)*24)</f>
        <v/>
      </c>
      <c r="H126" s="273" t="str">
        <f t="shared" ref="H126:AK126" si="29">IF(H56="","",VLOOKUP(H56,$C$10:$AK$34,35)*24)</f>
        <v/>
      </c>
      <c r="I126" s="273" t="str">
        <f t="shared" si="29"/>
        <v/>
      </c>
      <c r="J126" s="273" t="str">
        <f t="shared" si="29"/>
        <v/>
      </c>
      <c r="K126" s="273" t="str">
        <f t="shared" si="29"/>
        <v/>
      </c>
      <c r="L126" s="273" t="str">
        <f t="shared" si="29"/>
        <v/>
      </c>
      <c r="M126" s="274" t="str">
        <f t="shared" si="29"/>
        <v/>
      </c>
      <c r="N126" s="275" t="str">
        <f t="shared" si="29"/>
        <v/>
      </c>
      <c r="O126" s="273" t="str">
        <f t="shared" si="29"/>
        <v/>
      </c>
      <c r="P126" s="273" t="str">
        <f t="shared" si="29"/>
        <v/>
      </c>
      <c r="Q126" s="273" t="str">
        <f t="shared" si="29"/>
        <v/>
      </c>
      <c r="R126" s="273" t="str">
        <f t="shared" si="29"/>
        <v/>
      </c>
      <c r="S126" s="273" t="str">
        <f t="shared" si="29"/>
        <v/>
      </c>
      <c r="T126" s="276" t="str">
        <f t="shared" si="29"/>
        <v/>
      </c>
      <c r="U126" s="277" t="str">
        <f t="shared" si="29"/>
        <v/>
      </c>
      <c r="V126" s="273" t="str">
        <f t="shared" si="29"/>
        <v/>
      </c>
      <c r="W126" s="273" t="str">
        <f t="shared" si="29"/>
        <v/>
      </c>
      <c r="X126" s="273" t="str">
        <f t="shared" si="29"/>
        <v/>
      </c>
      <c r="Y126" s="273" t="str">
        <f t="shared" si="29"/>
        <v/>
      </c>
      <c r="Z126" s="273" t="str">
        <f t="shared" si="29"/>
        <v/>
      </c>
      <c r="AA126" s="274" t="str">
        <f t="shared" si="29"/>
        <v/>
      </c>
      <c r="AB126" s="275" t="str">
        <f t="shared" si="29"/>
        <v/>
      </c>
      <c r="AC126" s="273" t="str">
        <f t="shared" si="29"/>
        <v/>
      </c>
      <c r="AD126" s="273" t="str">
        <f t="shared" si="29"/>
        <v/>
      </c>
      <c r="AE126" s="273" t="str">
        <f t="shared" si="29"/>
        <v/>
      </c>
      <c r="AF126" s="273" t="str">
        <f t="shared" si="29"/>
        <v/>
      </c>
      <c r="AG126" s="273" t="str">
        <f t="shared" si="29"/>
        <v/>
      </c>
      <c r="AH126" s="276" t="str">
        <f t="shared" si="29"/>
        <v/>
      </c>
      <c r="AI126" s="277" t="str">
        <f t="shared" si="29"/>
        <v/>
      </c>
      <c r="AJ126" s="273" t="str">
        <f t="shared" si="29"/>
        <v/>
      </c>
      <c r="AK126" s="278" t="str">
        <f t="shared" si="29"/>
        <v/>
      </c>
      <c r="AL126" s="411">
        <f t="shared" si="21"/>
        <v>0</v>
      </c>
      <c r="AM126" s="412"/>
      <c r="AN126" s="412">
        <f t="shared" si="22"/>
        <v>0</v>
      </c>
      <c r="AO126" s="412"/>
      <c r="AP126" s="400"/>
      <c r="AQ126" s="400"/>
      <c r="AR126" s="426"/>
      <c r="AS126" s="427"/>
    </row>
    <row r="127" spans="1:45" ht="18" customHeight="1" x14ac:dyDescent="0.15">
      <c r="A127" s="78"/>
      <c r="B127" s="405">
        <f>B57</f>
        <v>0</v>
      </c>
      <c r="C127" s="407">
        <f>D57</f>
        <v>0</v>
      </c>
      <c r="D127" s="407">
        <f>E57</f>
        <v>0</v>
      </c>
      <c r="E127" s="417">
        <f>F57</f>
        <v>0</v>
      </c>
      <c r="F127" s="279" t="s">
        <v>102</v>
      </c>
      <c r="G127" s="280" t="str">
        <f>IF(G57="","",VLOOKUP(G57,$C$10:$AK$34,29)*24)</f>
        <v/>
      </c>
      <c r="H127" s="281" t="str">
        <f t="shared" ref="H127:AK127" si="30">IF(H57="","",VLOOKUP(H57,$C$10:$AK$34,29)*24)</f>
        <v/>
      </c>
      <c r="I127" s="281" t="str">
        <f t="shared" si="30"/>
        <v/>
      </c>
      <c r="J127" s="281" t="str">
        <f t="shared" si="30"/>
        <v/>
      </c>
      <c r="K127" s="281" t="str">
        <f t="shared" si="30"/>
        <v/>
      </c>
      <c r="L127" s="281" t="str">
        <f t="shared" si="30"/>
        <v/>
      </c>
      <c r="M127" s="282" t="str">
        <f t="shared" si="30"/>
        <v/>
      </c>
      <c r="N127" s="283" t="str">
        <f t="shared" si="30"/>
        <v/>
      </c>
      <c r="O127" s="281" t="str">
        <f t="shared" si="30"/>
        <v/>
      </c>
      <c r="P127" s="281" t="str">
        <f t="shared" si="30"/>
        <v/>
      </c>
      <c r="Q127" s="281" t="str">
        <f t="shared" si="30"/>
        <v/>
      </c>
      <c r="R127" s="281" t="str">
        <f t="shared" si="30"/>
        <v/>
      </c>
      <c r="S127" s="281" t="str">
        <f t="shared" si="30"/>
        <v/>
      </c>
      <c r="T127" s="284" t="str">
        <f t="shared" si="30"/>
        <v/>
      </c>
      <c r="U127" s="285" t="str">
        <f t="shared" si="30"/>
        <v/>
      </c>
      <c r="V127" s="281" t="str">
        <f t="shared" si="30"/>
        <v/>
      </c>
      <c r="W127" s="281" t="str">
        <f t="shared" si="30"/>
        <v/>
      </c>
      <c r="X127" s="281" t="str">
        <f t="shared" si="30"/>
        <v/>
      </c>
      <c r="Y127" s="281" t="str">
        <f t="shared" si="30"/>
        <v/>
      </c>
      <c r="Z127" s="281" t="str">
        <f t="shared" si="30"/>
        <v/>
      </c>
      <c r="AA127" s="282" t="str">
        <f t="shared" si="30"/>
        <v/>
      </c>
      <c r="AB127" s="283" t="str">
        <f t="shared" si="30"/>
        <v/>
      </c>
      <c r="AC127" s="281" t="str">
        <f t="shared" si="30"/>
        <v/>
      </c>
      <c r="AD127" s="281" t="str">
        <f t="shared" si="30"/>
        <v/>
      </c>
      <c r="AE127" s="281" t="str">
        <f t="shared" si="30"/>
        <v/>
      </c>
      <c r="AF127" s="281" t="str">
        <f t="shared" si="30"/>
        <v/>
      </c>
      <c r="AG127" s="281" t="str">
        <f t="shared" si="30"/>
        <v/>
      </c>
      <c r="AH127" s="284" t="str">
        <f t="shared" si="30"/>
        <v/>
      </c>
      <c r="AI127" s="285" t="str">
        <f t="shared" si="30"/>
        <v/>
      </c>
      <c r="AJ127" s="281" t="str">
        <f t="shared" si="30"/>
        <v/>
      </c>
      <c r="AK127" s="286" t="str">
        <f t="shared" si="30"/>
        <v/>
      </c>
      <c r="AL127" s="409">
        <f t="shared" si="21"/>
        <v>0</v>
      </c>
      <c r="AM127" s="410"/>
      <c r="AN127" s="410">
        <f t="shared" si="22"/>
        <v>0</v>
      </c>
      <c r="AO127" s="410"/>
      <c r="AP127" s="400">
        <f>AN128+AN129+AN127</f>
        <v>0</v>
      </c>
      <c r="AQ127" s="400"/>
      <c r="AR127" s="420" t="str">
        <f t="shared" ref="AR127" si="31">IFERROR(IF(C128="Ａ",1,AP127/$V$2),"")</f>
        <v/>
      </c>
      <c r="AS127" s="421"/>
    </row>
    <row r="128" spans="1:45" ht="18" customHeight="1" x14ac:dyDescent="0.15">
      <c r="A128" s="78"/>
      <c r="B128" s="405"/>
      <c r="C128" s="407"/>
      <c r="D128" s="407"/>
      <c r="E128" s="417"/>
      <c r="F128" s="263" t="s">
        <v>103</v>
      </c>
      <c r="G128" s="264" t="str">
        <f>IF(G57="","",VLOOKUP(G57,$C$10:$AK$34,32)*24)</f>
        <v/>
      </c>
      <c r="H128" s="265" t="str">
        <f t="shared" ref="H128:AK128" si="32">IF(H57="","",VLOOKUP(H57,$C$10:$AK$34,32)*24)</f>
        <v/>
      </c>
      <c r="I128" s="265" t="str">
        <f t="shared" si="32"/>
        <v/>
      </c>
      <c r="J128" s="265" t="str">
        <f t="shared" si="32"/>
        <v/>
      </c>
      <c r="K128" s="265" t="str">
        <f t="shared" si="32"/>
        <v/>
      </c>
      <c r="L128" s="265" t="str">
        <f t="shared" si="32"/>
        <v/>
      </c>
      <c r="M128" s="266" t="str">
        <f t="shared" si="32"/>
        <v/>
      </c>
      <c r="N128" s="267" t="str">
        <f t="shared" si="32"/>
        <v/>
      </c>
      <c r="O128" s="265" t="str">
        <f t="shared" si="32"/>
        <v/>
      </c>
      <c r="P128" s="265" t="str">
        <f t="shared" si="32"/>
        <v/>
      </c>
      <c r="Q128" s="265" t="str">
        <f t="shared" si="32"/>
        <v/>
      </c>
      <c r="R128" s="265" t="str">
        <f t="shared" si="32"/>
        <v/>
      </c>
      <c r="S128" s="265" t="str">
        <f t="shared" si="32"/>
        <v/>
      </c>
      <c r="T128" s="268" t="str">
        <f t="shared" si="32"/>
        <v/>
      </c>
      <c r="U128" s="269" t="str">
        <f t="shared" si="32"/>
        <v/>
      </c>
      <c r="V128" s="265" t="str">
        <f t="shared" si="32"/>
        <v/>
      </c>
      <c r="W128" s="265" t="str">
        <f t="shared" si="32"/>
        <v/>
      </c>
      <c r="X128" s="265" t="str">
        <f t="shared" si="32"/>
        <v/>
      </c>
      <c r="Y128" s="265" t="str">
        <f t="shared" si="32"/>
        <v/>
      </c>
      <c r="Z128" s="265" t="str">
        <f t="shared" si="32"/>
        <v/>
      </c>
      <c r="AA128" s="266" t="str">
        <f t="shared" si="32"/>
        <v/>
      </c>
      <c r="AB128" s="267" t="str">
        <f t="shared" si="32"/>
        <v/>
      </c>
      <c r="AC128" s="265" t="str">
        <f t="shared" si="32"/>
        <v/>
      </c>
      <c r="AD128" s="265" t="str">
        <f t="shared" si="32"/>
        <v/>
      </c>
      <c r="AE128" s="265" t="str">
        <f t="shared" si="32"/>
        <v/>
      </c>
      <c r="AF128" s="265" t="str">
        <f t="shared" si="32"/>
        <v/>
      </c>
      <c r="AG128" s="265" t="str">
        <f t="shared" si="32"/>
        <v/>
      </c>
      <c r="AH128" s="268" t="str">
        <f t="shared" si="32"/>
        <v/>
      </c>
      <c r="AI128" s="269" t="str">
        <f t="shared" si="32"/>
        <v/>
      </c>
      <c r="AJ128" s="265" t="str">
        <f t="shared" si="32"/>
        <v/>
      </c>
      <c r="AK128" s="270" t="str">
        <f t="shared" si="32"/>
        <v/>
      </c>
      <c r="AL128" s="401">
        <f t="shared" si="21"/>
        <v>0</v>
      </c>
      <c r="AM128" s="402"/>
      <c r="AN128" s="402">
        <f t="shared" si="22"/>
        <v>0</v>
      </c>
      <c r="AO128" s="402"/>
      <c r="AP128" s="400"/>
      <c r="AQ128" s="400"/>
      <c r="AR128" s="422"/>
      <c r="AS128" s="423"/>
    </row>
    <row r="129" spans="1:45" ht="18" customHeight="1" thickBot="1" x14ac:dyDescent="0.2">
      <c r="A129" s="78"/>
      <c r="B129" s="406"/>
      <c r="C129" s="408"/>
      <c r="D129" s="408"/>
      <c r="E129" s="418"/>
      <c r="F129" s="287" t="s">
        <v>104</v>
      </c>
      <c r="G129" s="288" t="str">
        <f>IF(G57="","",VLOOKUP(G57,$C$10:$AK$34,35)*24)</f>
        <v/>
      </c>
      <c r="H129" s="289" t="str">
        <f t="shared" ref="H129:AK129" si="33">IF(H57="","",VLOOKUP(H57,$C$10:$AK$34,35)*24)</f>
        <v/>
      </c>
      <c r="I129" s="289" t="str">
        <f t="shared" si="33"/>
        <v/>
      </c>
      <c r="J129" s="289" t="str">
        <f t="shared" si="33"/>
        <v/>
      </c>
      <c r="K129" s="289" t="str">
        <f t="shared" si="33"/>
        <v/>
      </c>
      <c r="L129" s="289" t="str">
        <f t="shared" si="33"/>
        <v/>
      </c>
      <c r="M129" s="290" t="str">
        <f t="shared" si="33"/>
        <v/>
      </c>
      <c r="N129" s="291" t="str">
        <f t="shared" si="33"/>
        <v/>
      </c>
      <c r="O129" s="289" t="str">
        <f t="shared" si="33"/>
        <v/>
      </c>
      <c r="P129" s="289" t="str">
        <f t="shared" si="33"/>
        <v/>
      </c>
      <c r="Q129" s="289" t="str">
        <f t="shared" si="33"/>
        <v/>
      </c>
      <c r="R129" s="289" t="str">
        <f t="shared" si="33"/>
        <v/>
      </c>
      <c r="S129" s="289" t="str">
        <f t="shared" si="33"/>
        <v/>
      </c>
      <c r="T129" s="292" t="str">
        <f t="shared" si="33"/>
        <v/>
      </c>
      <c r="U129" s="293" t="str">
        <f t="shared" si="33"/>
        <v/>
      </c>
      <c r="V129" s="289" t="str">
        <f t="shared" si="33"/>
        <v/>
      </c>
      <c r="W129" s="289" t="str">
        <f t="shared" si="33"/>
        <v/>
      </c>
      <c r="X129" s="289" t="str">
        <f t="shared" si="33"/>
        <v/>
      </c>
      <c r="Y129" s="289" t="str">
        <f t="shared" si="33"/>
        <v/>
      </c>
      <c r="Z129" s="289" t="str">
        <f t="shared" si="33"/>
        <v/>
      </c>
      <c r="AA129" s="290" t="str">
        <f t="shared" si="33"/>
        <v/>
      </c>
      <c r="AB129" s="291" t="str">
        <f t="shared" si="33"/>
        <v/>
      </c>
      <c r="AC129" s="289" t="str">
        <f t="shared" si="33"/>
        <v/>
      </c>
      <c r="AD129" s="289" t="str">
        <f t="shared" si="33"/>
        <v/>
      </c>
      <c r="AE129" s="289" t="str">
        <f t="shared" si="33"/>
        <v/>
      </c>
      <c r="AF129" s="289" t="str">
        <f t="shared" si="33"/>
        <v/>
      </c>
      <c r="AG129" s="289" t="str">
        <f t="shared" si="33"/>
        <v/>
      </c>
      <c r="AH129" s="292" t="str">
        <f t="shared" si="33"/>
        <v/>
      </c>
      <c r="AI129" s="293" t="str">
        <f t="shared" si="33"/>
        <v/>
      </c>
      <c r="AJ129" s="289" t="str">
        <f t="shared" si="33"/>
        <v/>
      </c>
      <c r="AK129" s="294" t="str">
        <f t="shared" si="33"/>
        <v/>
      </c>
      <c r="AL129" s="403">
        <f t="shared" si="21"/>
        <v>0</v>
      </c>
      <c r="AM129" s="404"/>
      <c r="AN129" s="404">
        <f t="shared" si="22"/>
        <v>0</v>
      </c>
      <c r="AO129" s="404"/>
      <c r="AP129" s="379"/>
      <c r="AQ129" s="379"/>
      <c r="AR129" s="424"/>
      <c r="AS129" s="425"/>
    </row>
    <row r="130" spans="1:45" ht="18" customHeight="1" x14ac:dyDescent="0.15">
      <c r="A130" s="78"/>
      <c r="B130" s="413" t="str">
        <f>B58</f>
        <v>介護職員</v>
      </c>
      <c r="C130" s="414">
        <f>D58</f>
        <v>0</v>
      </c>
      <c r="D130" s="414">
        <f>E58</f>
        <v>0</v>
      </c>
      <c r="E130" s="419">
        <f>F58</f>
        <v>0</v>
      </c>
      <c r="F130" s="262" t="s">
        <v>102</v>
      </c>
      <c r="G130" s="244" t="str">
        <f>IF(G58="","",VLOOKUP(G58,$C$10:$AK$34,29)*24)</f>
        <v/>
      </c>
      <c r="H130" s="245" t="str">
        <f t="shared" ref="H130:AK130" si="34">IF(H58="","",VLOOKUP(H58,$C$10:$AK$34,29)*24)</f>
        <v/>
      </c>
      <c r="I130" s="245" t="str">
        <f t="shared" si="34"/>
        <v/>
      </c>
      <c r="J130" s="245" t="str">
        <f t="shared" si="34"/>
        <v/>
      </c>
      <c r="K130" s="245" t="str">
        <f t="shared" si="34"/>
        <v/>
      </c>
      <c r="L130" s="245" t="str">
        <f t="shared" si="34"/>
        <v/>
      </c>
      <c r="M130" s="246" t="str">
        <f t="shared" si="34"/>
        <v/>
      </c>
      <c r="N130" s="247" t="str">
        <f t="shared" si="34"/>
        <v/>
      </c>
      <c r="O130" s="245" t="str">
        <f t="shared" si="34"/>
        <v/>
      </c>
      <c r="P130" s="245" t="str">
        <f t="shared" si="34"/>
        <v/>
      </c>
      <c r="Q130" s="245" t="str">
        <f t="shared" si="34"/>
        <v/>
      </c>
      <c r="R130" s="245" t="str">
        <f t="shared" si="34"/>
        <v/>
      </c>
      <c r="S130" s="245" t="str">
        <f t="shared" si="34"/>
        <v/>
      </c>
      <c r="T130" s="248" t="str">
        <f t="shared" si="34"/>
        <v/>
      </c>
      <c r="U130" s="249" t="str">
        <f t="shared" si="34"/>
        <v/>
      </c>
      <c r="V130" s="245" t="str">
        <f t="shared" si="34"/>
        <v/>
      </c>
      <c r="W130" s="245" t="str">
        <f t="shared" si="34"/>
        <v/>
      </c>
      <c r="X130" s="245" t="str">
        <f t="shared" si="34"/>
        <v/>
      </c>
      <c r="Y130" s="245" t="str">
        <f t="shared" si="34"/>
        <v/>
      </c>
      <c r="Z130" s="245" t="str">
        <f t="shared" si="34"/>
        <v/>
      </c>
      <c r="AA130" s="246" t="str">
        <f t="shared" si="34"/>
        <v/>
      </c>
      <c r="AB130" s="247" t="str">
        <f t="shared" si="34"/>
        <v/>
      </c>
      <c r="AC130" s="245" t="str">
        <f t="shared" si="34"/>
        <v/>
      </c>
      <c r="AD130" s="245" t="str">
        <f t="shared" si="34"/>
        <v/>
      </c>
      <c r="AE130" s="245" t="str">
        <f t="shared" si="34"/>
        <v/>
      </c>
      <c r="AF130" s="245" t="str">
        <f t="shared" si="34"/>
        <v/>
      </c>
      <c r="AG130" s="245" t="str">
        <f t="shared" si="34"/>
        <v/>
      </c>
      <c r="AH130" s="248" t="str">
        <f t="shared" si="34"/>
        <v/>
      </c>
      <c r="AI130" s="249" t="str">
        <f t="shared" si="34"/>
        <v/>
      </c>
      <c r="AJ130" s="245" t="str">
        <f t="shared" si="34"/>
        <v/>
      </c>
      <c r="AK130" s="250" t="str">
        <f t="shared" si="34"/>
        <v/>
      </c>
      <c r="AL130" s="415">
        <f t="shared" si="21"/>
        <v>0</v>
      </c>
      <c r="AM130" s="416"/>
      <c r="AN130" s="416">
        <f t="shared" si="22"/>
        <v>0</v>
      </c>
      <c r="AO130" s="416"/>
      <c r="AP130" s="378">
        <f>AN131+AN132+AN130</f>
        <v>0</v>
      </c>
      <c r="AQ130" s="378"/>
      <c r="AR130" s="428" t="str">
        <f t="shared" ref="AR130" si="35">IFERROR(IF(C131="Ａ",1,AP130/$V$2),"")</f>
        <v/>
      </c>
      <c r="AS130" s="429"/>
    </row>
    <row r="131" spans="1:45" ht="18" customHeight="1" x14ac:dyDescent="0.15">
      <c r="A131" s="78"/>
      <c r="B131" s="405"/>
      <c r="C131" s="407"/>
      <c r="D131" s="407"/>
      <c r="E131" s="417"/>
      <c r="F131" s="263" t="s">
        <v>103</v>
      </c>
      <c r="G131" s="264" t="str">
        <f>IF(G58="","",VLOOKUP(G58,$C$10:$AK$34,32)*24)</f>
        <v/>
      </c>
      <c r="H131" s="265" t="str">
        <f t="shared" ref="H131:AK131" si="36">IF(H58="","",VLOOKUP(H58,$C$10:$AK$34,32)*24)</f>
        <v/>
      </c>
      <c r="I131" s="265" t="str">
        <f t="shared" si="36"/>
        <v/>
      </c>
      <c r="J131" s="265" t="str">
        <f t="shared" si="36"/>
        <v/>
      </c>
      <c r="K131" s="265" t="str">
        <f t="shared" si="36"/>
        <v/>
      </c>
      <c r="L131" s="265" t="str">
        <f t="shared" si="36"/>
        <v/>
      </c>
      <c r="M131" s="266" t="str">
        <f t="shared" si="36"/>
        <v/>
      </c>
      <c r="N131" s="267" t="str">
        <f t="shared" si="36"/>
        <v/>
      </c>
      <c r="O131" s="265" t="str">
        <f t="shared" si="36"/>
        <v/>
      </c>
      <c r="P131" s="265" t="str">
        <f t="shared" si="36"/>
        <v/>
      </c>
      <c r="Q131" s="265" t="str">
        <f t="shared" si="36"/>
        <v/>
      </c>
      <c r="R131" s="265" t="str">
        <f t="shared" si="36"/>
        <v/>
      </c>
      <c r="S131" s="265" t="str">
        <f t="shared" si="36"/>
        <v/>
      </c>
      <c r="T131" s="268" t="str">
        <f t="shared" si="36"/>
        <v/>
      </c>
      <c r="U131" s="269" t="str">
        <f t="shared" si="36"/>
        <v/>
      </c>
      <c r="V131" s="265" t="str">
        <f t="shared" si="36"/>
        <v/>
      </c>
      <c r="W131" s="265" t="str">
        <f t="shared" si="36"/>
        <v/>
      </c>
      <c r="X131" s="265" t="str">
        <f t="shared" si="36"/>
        <v/>
      </c>
      <c r="Y131" s="265" t="str">
        <f t="shared" si="36"/>
        <v/>
      </c>
      <c r="Z131" s="265" t="str">
        <f t="shared" si="36"/>
        <v/>
      </c>
      <c r="AA131" s="266" t="str">
        <f t="shared" si="36"/>
        <v/>
      </c>
      <c r="AB131" s="267" t="str">
        <f t="shared" si="36"/>
        <v/>
      </c>
      <c r="AC131" s="265" t="str">
        <f t="shared" si="36"/>
        <v/>
      </c>
      <c r="AD131" s="265" t="str">
        <f t="shared" si="36"/>
        <v/>
      </c>
      <c r="AE131" s="265" t="str">
        <f t="shared" si="36"/>
        <v/>
      </c>
      <c r="AF131" s="265" t="str">
        <f t="shared" si="36"/>
        <v/>
      </c>
      <c r="AG131" s="265" t="str">
        <f t="shared" si="36"/>
        <v/>
      </c>
      <c r="AH131" s="268" t="str">
        <f t="shared" si="36"/>
        <v/>
      </c>
      <c r="AI131" s="269" t="str">
        <f t="shared" si="36"/>
        <v/>
      </c>
      <c r="AJ131" s="265" t="str">
        <f t="shared" si="36"/>
        <v/>
      </c>
      <c r="AK131" s="270" t="str">
        <f t="shared" si="36"/>
        <v/>
      </c>
      <c r="AL131" s="401">
        <f t="shared" si="21"/>
        <v>0</v>
      </c>
      <c r="AM131" s="402"/>
      <c r="AN131" s="402">
        <f t="shared" si="22"/>
        <v>0</v>
      </c>
      <c r="AO131" s="402"/>
      <c r="AP131" s="400"/>
      <c r="AQ131" s="400"/>
      <c r="AR131" s="422"/>
      <c r="AS131" s="423"/>
    </row>
    <row r="132" spans="1:45" ht="18" customHeight="1" x14ac:dyDescent="0.15">
      <c r="A132" s="78"/>
      <c r="B132" s="405"/>
      <c r="C132" s="407"/>
      <c r="D132" s="407"/>
      <c r="E132" s="417"/>
      <c r="F132" s="271" t="s">
        <v>104</v>
      </c>
      <c r="G132" s="272" t="str">
        <f>IF(G58="","",VLOOKUP(G58,$C$10:$AK$34,35)*24)</f>
        <v/>
      </c>
      <c r="H132" s="273" t="str">
        <f t="shared" ref="H132:AK132" si="37">IF(H58="","",VLOOKUP(H58,$C$10:$AK$34,35)*24)</f>
        <v/>
      </c>
      <c r="I132" s="273" t="str">
        <f t="shared" si="37"/>
        <v/>
      </c>
      <c r="J132" s="273" t="str">
        <f t="shared" si="37"/>
        <v/>
      </c>
      <c r="K132" s="273" t="str">
        <f t="shared" si="37"/>
        <v/>
      </c>
      <c r="L132" s="273" t="str">
        <f t="shared" si="37"/>
        <v/>
      </c>
      <c r="M132" s="274" t="str">
        <f t="shared" si="37"/>
        <v/>
      </c>
      <c r="N132" s="275" t="str">
        <f t="shared" si="37"/>
        <v/>
      </c>
      <c r="O132" s="273" t="str">
        <f t="shared" si="37"/>
        <v/>
      </c>
      <c r="P132" s="273" t="str">
        <f t="shared" si="37"/>
        <v/>
      </c>
      <c r="Q132" s="273" t="str">
        <f t="shared" si="37"/>
        <v/>
      </c>
      <c r="R132" s="273" t="str">
        <f t="shared" si="37"/>
        <v/>
      </c>
      <c r="S132" s="273" t="str">
        <f t="shared" si="37"/>
        <v/>
      </c>
      <c r="T132" s="276" t="str">
        <f t="shared" si="37"/>
        <v/>
      </c>
      <c r="U132" s="277" t="str">
        <f t="shared" si="37"/>
        <v/>
      </c>
      <c r="V132" s="273" t="str">
        <f t="shared" si="37"/>
        <v/>
      </c>
      <c r="W132" s="273" t="str">
        <f t="shared" si="37"/>
        <v/>
      </c>
      <c r="X132" s="273" t="str">
        <f t="shared" si="37"/>
        <v/>
      </c>
      <c r="Y132" s="273" t="str">
        <f t="shared" si="37"/>
        <v/>
      </c>
      <c r="Z132" s="273" t="str">
        <f t="shared" si="37"/>
        <v/>
      </c>
      <c r="AA132" s="274" t="str">
        <f t="shared" si="37"/>
        <v/>
      </c>
      <c r="AB132" s="275" t="str">
        <f t="shared" si="37"/>
        <v/>
      </c>
      <c r="AC132" s="273" t="str">
        <f t="shared" si="37"/>
        <v/>
      </c>
      <c r="AD132" s="273" t="str">
        <f t="shared" si="37"/>
        <v/>
      </c>
      <c r="AE132" s="273" t="str">
        <f t="shared" si="37"/>
        <v/>
      </c>
      <c r="AF132" s="273" t="str">
        <f t="shared" si="37"/>
        <v/>
      </c>
      <c r="AG132" s="273" t="str">
        <f t="shared" si="37"/>
        <v/>
      </c>
      <c r="AH132" s="276" t="str">
        <f t="shared" si="37"/>
        <v/>
      </c>
      <c r="AI132" s="277" t="str">
        <f t="shared" si="37"/>
        <v/>
      </c>
      <c r="AJ132" s="273" t="str">
        <f t="shared" si="37"/>
        <v/>
      </c>
      <c r="AK132" s="278" t="str">
        <f t="shared" si="37"/>
        <v/>
      </c>
      <c r="AL132" s="411">
        <f t="shared" si="21"/>
        <v>0</v>
      </c>
      <c r="AM132" s="412"/>
      <c r="AN132" s="412">
        <f t="shared" si="22"/>
        <v>0</v>
      </c>
      <c r="AO132" s="412"/>
      <c r="AP132" s="400"/>
      <c r="AQ132" s="400"/>
      <c r="AR132" s="426"/>
      <c r="AS132" s="427"/>
    </row>
    <row r="133" spans="1:45" ht="18" customHeight="1" x14ac:dyDescent="0.15">
      <c r="A133" s="78"/>
      <c r="B133" s="405">
        <f>B59</f>
        <v>0</v>
      </c>
      <c r="C133" s="407">
        <f>D59</f>
        <v>0</v>
      </c>
      <c r="D133" s="407">
        <f>E59</f>
        <v>0</v>
      </c>
      <c r="E133" s="407">
        <f>F59</f>
        <v>0</v>
      </c>
      <c r="F133" s="279" t="s">
        <v>102</v>
      </c>
      <c r="G133" s="280" t="str">
        <f>IF(G59="","",VLOOKUP(G59,$C$10:$AK$34,29)*24)</f>
        <v/>
      </c>
      <c r="H133" s="281" t="str">
        <f t="shared" ref="H133:AK133" si="38">IF(H59="","",VLOOKUP(H59,$C$10:$AK$34,29)*24)</f>
        <v/>
      </c>
      <c r="I133" s="281" t="str">
        <f t="shared" si="38"/>
        <v/>
      </c>
      <c r="J133" s="281" t="str">
        <f t="shared" si="38"/>
        <v/>
      </c>
      <c r="K133" s="281" t="str">
        <f t="shared" si="38"/>
        <v/>
      </c>
      <c r="L133" s="281" t="str">
        <f t="shared" si="38"/>
        <v/>
      </c>
      <c r="M133" s="282" t="str">
        <f t="shared" si="38"/>
        <v/>
      </c>
      <c r="N133" s="283" t="str">
        <f t="shared" si="38"/>
        <v/>
      </c>
      <c r="O133" s="281" t="str">
        <f t="shared" si="38"/>
        <v/>
      </c>
      <c r="P133" s="281" t="str">
        <f t="shared" si="38"/>
        <v/>
      </c>
      <c r="Q133" s="281" t="str">
        <f t="shared" si="38"/>
        <v/>
      </c>
      <c r="R133" s="281" t="str">
        <f t="shared" si="38"/>
        <v/>
      </c>
      <c r="S133" s="281" t="str">
        <f t="shared" si="38"/>
        <v/>
      </c>
      <c r="T133" s="284" t="str">
        <f t="shared" si="38"/>
        <v/>
      </c>
      <c r="U133" s="285" t="str">
        <f t="shared" si="38"/>
        <v/>
      </c>
      <c r="V133" s="281" t="str">
        <f t="shared" si="38"/>
        <v/>
      </c>
      <c r="W133" s="281" t="str">
        <f t="shared" si="38"/>
        <v/>
      </c>
      <c r="X133" s="281" t="str">
        <f t="shared" si="38"/>
        <v/>
      </c>
      <c r="Y133" s="281" t="str">
        <f t="shared" si="38"/>
        <v/>
      </c>
      <c r="Z133" s="281" t="str">
        <f t="shared" si="38"/>
        <v/>
      </c>
      <c r="AA133" s="282" t="str">
        <f t="shared" si="38"/>
        <v/>
      </c>
      <c r="AB133" s="283" t="str">
        <f t="shared" si="38"/>
        <v/>
      </c>
      <c r="AC133" s="281" t="str">
        <f t="shared" si="38"/>
        <v/>
      </c>
      <c r="AD133" s="281" t="str">
        <f t="shared" si="38"/>
        <v/>
      </c>
      <c r="AE133" s="281" t="str">
        <f t="shared" si="38"/>
        <v/>
      </c>
      <c r="AF133" s="281" t="str">
        <f t="shared" si="38"/>
        <v/>
      </c>
      <c r="AG133" s="281" t="str">
        <f t="shared" si="38"/>
        <v/>
      </c>
      <c r="AH133" s="284" t="str">
        <f t="shared" si="38"/>
        <v/>
      </c>
      <c r="AI133" s="285" t="str">
        <f t="shared" si="38"/>
        <v/>
      </c>
      <c r="AJ133" s="281" t="str">
        <f t="shared" si="38"/>
        <v/>
      </c>
      <c r="AK133" s="286" t="str">
        <f t="shared" si="38"/>
        <v/>
      </c>
      <c r="AL133" s="409">
        <f t="shared" si="21"/>
        <v>0</v>
      </c>
      <c r="AM133" s="410"/>
      <c r="AN133" s="410">
        <f t="shared" si="22"/>
        <v>0</v>
      </c>
      <c r="AO133" s="410"/>
      <c r="AP133" s="400">
        <f>AN134+AN135+AN133</f>
        <v>0</v>
      </c>
      <c r="AQ133" s="400"/>
      <c r="AR133" s="420" t="str">
        <f t="shared" ref="AR133" si="39">IFERROR(IF(C134="Ａ",1,AP133/$V$2),"")</f>
        <v/>
      </c>
      <c r="AS133" s="421"/>
    </row>
    <row r="134" spans="1:45" ht="18" customHeight="1" x14ac:dyDescent="0.15">
      <c r="A134" s="78"/>
      <c r="B134" s="405"/>
      <c r="C134" s="407"/>
      <c r="D134" s="407"/>
      <c r="E134" s="407"/>
      <c r="F134" s="263" t="s">
        <v>103</v>
      </c>
      <c r="G134" s="264" t="str">
        <f>IF(G59="","",VLOOKUP(G59,$C$10:$AK$34,32)*24)</f>
        <v/>
      </c>
      <c r="H134" s="265" t="str">
        <f t="shared" ref="H134:AK134" si="40">IF(H59="","",VLOOKUP(H59,$C$10:$AK$34,32)*24)</f>
        <v/>
      </c>
      <c r="I134" s="265" t="str">
        <f t="shared" si="40"/>
        <v/>
      </c>
      <c r="J134" s="265" t="str">
        <f t="shared" si="40"/>
        <v/>
      </c>
      <c r="K134" s="265" t="str">
        <f t="shared" si="40"/>
        <v/>
      </c>
      <c r="L134" s="265" t="str">
        <f t="shared" si="40"/>
        <v/>
      </c>
      <c r="M134" s="266" t="str">
        <f t="shared" si="40"/>
        <v/>
      </c>
      <c r="N134" s="267" t="str">
        <f t="shared" si="40"/>
        <v/>
      </c>
      <c r="O134" s="265" t="str">
        <f t="shared" si="40"/>
        <v/>
      </c>
      <c r="P134" s="265" t="str">
        <f t="shared" si="40"/>
        <v/>
      </c>
      <c r="Q134" s="265" t="str">
        <f t="shared" si="40"/>
        <v/>
      </c>
      <c r="R134" s="265" t="str">
        <f t="shared" si="40"/>
        <v/>
      </c>
      <c r="S134" s="265" t="str">
        <f t="shared" si="40"/>
        <v/>
      </c>
      <c r="T134" s="268" t="str">
        <f t="shared" si="40"/>
        <v/>
      </c>
      <c r="U134" s="269" t="str">
        <f t="shared" si="40"/>
        <v/>
      </c>
      <c r="V134" s="265" t="str">
        <f t="shared" si="40"/>
        <v/>
      </c>
      <c r="W134" s="265" t="str">
        <f t="shared" si="40"/>
        <v/>
      </c>
      <c r="X134" s="265" t="str">
        <f t="shared" si="40"/>
        <v/>
      </c>
      <c r="Y134" s="265" t="str">
        <f t="shared" si="40"/>
        <v/>
      </c>
      <c r="Z134" s="265" t="str">
        <f t="shared" si="40"/>
        <v/>
      </c>
      <c r="AA134" s="266" t="str">
        <f t="shared" si="40"/>
        <v/>
      </c>
      <c r="AB134" s="267" t="str">
        <f t="shared" si="40"/>
        <v/>
      </c>
      <c r="AC134" s="265" t="str">
        <f t="shared" si="40"/>
        <v/>
      </c>
      <c r="AD134" s="265" t="str">
        <f t="shared" si="40"/>
        <v/>
      </c>
      <c r="AE134" s="265" t="str">
        <f t="shared" si="40"/>
        <v/>
      </c>
      <c r="AF134" s="265" t="str">
        <f t="shared" si="40"/>
        <v/>
      </c>
      <c r="AG134" s="265" t="str">
        <f t="shared" si="40"/>
        <v/>
      </c>
      <c r="AH134" s="268" t="str">
        <f t="shared" si="40"/>
        <v/>
      </c>
      <c r="AI134" s="269" t="str">
        <f t="shared" si="40"/>
        <v/>
      </c>
      <c r="AJ134" s="265" t="str">
        <f t="shared" si="40"/>
        <v/>
      </c>
      <c r="AK134" s="270" t="str">
        <f t="shared" si="40"/>
        <v/>
      </c>
      <c r="AL134" s="401">
        <f t="shared" si="21"/>
        <v>0</v>
      </c>
      <c r="AM134" s="402"/>
      <c r="AN134" s="402">
        <f t="shared" si="22"/>
        <v>0</v>
      </c>
      <c r="AO134" s="402"/>
      <c r="AP134" s="400"/>
      <c r="AQ134" s="400"/>
      <c r="AR134" s="422"/>
      <c r="AS134" s="423"/>
    </row>
    <row r="135" spans="1:45" ht="18" customHeight="1" x14ac:dyDescent="0.15">
      <c r="A135" s="78"/>
      <c r="B135" s="405"/>
      <c r="C135" s="407"/>
      <c r="D135" s="407"/>
      <c r="E135" s="407"/>
      <c r="F135" s="271" t="s">
        <v>104</v>
      </c>
      <c r="G135" s="272" t="str">
        <f>IF(G59="","",VLOOKUP(G59,$C$10:$AK$34,35)*24)</f>
        <v/>
      </c>
      <c r="H135" s="273" t="str">
        <f t="shared" ref="H135:AK135" si="41">IF(H59="","",VLOOKUP(H59,$C$10:$AK$34,35)*24)</f>
        <v/>
      </c>
      <c r="I135" s="273" t="str">
        <f t="shared" si="41"/>
        <v/>
      </c>
      <c r="J135" s="273" t="str">
        <f t="shared" si="41"/>
        <v/>
      </c>
      <c r="K135" s="273" t="str">
        <f t="shared" si="41"/>
        <v/>
      </c>
      <c r="L135" s="273" t="str">
        <f t="shared" si="41"/>
        <v/>
      </c>
      <c r="M135" s="274" t="str">
        <f t="shared" si="41"/>
        <v/>
      </c>
      <c r="N135" s="275" t="str">
        <f t="shared" si="41"/>
        <v/>
      </c>
      <c r="O135" s="273" t="str">
        <f t="shared" si="41"/>
        <v/>
      </c>
      <c r="P135" s="273" t="str">
        <f t="shared" si="41"/>
        <v/>
      </c>
      <c r="Q135" s="273" t="str">
        <f t="shared" si="41"/>
        <v/>
      </c>
      <c r="R135" s="273" t="str">
        <f t="shared" si="41"/>
        <v/>
      </c>
      <c r="S135" s="273" t="str">
        <f t="shared" si="41"/>
        <v/>
      </c>
      <c r="T135" s="276" t="str">
        <f t="shared" si="41"/>
        <v/>
      </c>
      <c r="U135" s="277" t="str">
        <f t="shared" si="41"/>
        <v/>
      </c>
      <c r="V135" s="273" t="str">
        <f t="shared" si="41"/>
        <v/>
      </c>
      <c r="W135" s="273" t="str">
        <f t="shared" si="41"/>
        <v/>
      </c>
      <c r="X135" s="273" t="str">
        <f t="shared" si="41"/>
        <v/>
      </c>
      <c r="Y135" s="273" t="str">
        <f t="shared" si="41"/>
        <v/>
      </c>
      <c r="Z135" s="273" t="str">
        <f t="shared" si="41"/>
        <v/>
      </c>
      <c r="AA135" s="274" t="str">
        <f t="shared" si="41"/>
        <v/>
      </c>
      <c r="AB135" s="275" t="str">
        <f t="shared" si="41"/>
        <v/>
      </c>
      <c r="AC135" s="273" t="str">
        <f t="shared" si="41"/>
        <v/>
      </c>
      <c r="AD135" s="273" t="str">
        <f t="shared" si="41"/>
        <v/>
      </c>
      <c r="AE135" s="273" t="str">
        <f t="shared" si="41"/>
        <v/>
      </c>
      <c r="AF135" s="273" t="str">
        <f t="shared" si="41"/>
        <v/>
      </c>
      <c r="AG135" s="273" t="str">
        <f t="shared" si="41"/>
        <v/>
      </c>
      <c r="AH135" s="276" t="str">
        <f t="shared" si="41"/>
        <v/>
      </c>
      <c r="AI135" s="277" t="str">
        <f t="shared" si="41"/>
        <v/>
      </c>
      <c r="AJ135" s="273" t="str">
        <f t="shared" si="41"/>
        <v/>
      </c>
      <c r="AK135" s="278" t="str">
        <f t="shared" si="41"/>
        <v/>
      </c>
      <c r="AL135" s="411">
        <f t="shared" si="21"/>
        <v>0</v>
      </c>
      <c r="AM135" s="412"/>
      <c r="AN135" s="412">
        <f t="shared" si="22"/>
        <v>0</v>
      </c>
      <c r="AO135" s="412"/>
      <c r="AP135" s="400"/>
      <c r="AQ135" s="400"/>
      <c r="AR135" s="426"/>
      <c r="AS135" s="427"/>
    </row>
    <row r="136" spans="1:45" ht="18" customHeight="1" x14ac:dyDescent="0.15">
      <c r="A136" s="78"/>
      <c r="B136" s="405">
        <f>B60</f>
        <v>0</v>
      </c>
      <c r="C136" s="407">
        <f>D60</f>
        <v>0</v>
      </c>
      <c r="D136" s="407">
        <f>E60</f>
        <v>0</v>
      </c>
      <c r="E136" s="417">
        <f>F60</f>
        <v>0</v>
      </c>
      <c r="F136" s="279" t="s">
        <v>102</v>
      </c>
      <c r="G136" s="280" t="str">
        <f>IF(G60="","",VLOOKUP(G60,$C$10:$AK$34,29)*24)</f>
        <v/>
      </c>
      <c r="H136" s="281" t="str">
        <f t="shared" ref="H136:AK136" si="42">IF(H60="","",VLOOKUP(H60,$C$10:$AK$34,29)*24)</f>
        <v/>
      </c>
      <c r="I136" s="281" t="str">
        <f t="shared" si="42"/>
        <v/>
      </c>
      <c r="J136" s="281" t="str">
        <f t="shared" si="42"/>
        <v/>
      </c>
      <c r="K136" s="281" t="str">
        <f t="shared" si="42"/>
        <v/>
      </c>
      <c r="L136" s="281" t="str">
        <f t="shared" si="42"/>
        <v/>
      </c>
      <c r="M136" s="282" t="str">
        <f t="shared" si="42"/>
        <v/>
      </c>
      <c r="N136" s="283" t="str">
        <f t="shared" si="42"/>
        <v/>
      </c>
      <c r="O136" s="281" t="str">
        <f t="shared" si="42"/>
        <v/>
      </c>
      <c r="P136" s="281" t="str">
        <f t="shared" si="42"/>
        <v/>
      </c>
      <c r="Q136" s="281" t="str">
        <f t="shared" si="42"/>
        <v/>
      </c>
      <c r="R136" s="281" t="str">
        <f t="shared" si="42"/>
        <v/>
      </c>
      <c r="S136" s="281" t="str">
        <f t="shared" si="42"/>
        <v/>
      </c>
      <c r="T136" s="284" t="str">
        <f t="shared" si="42"/>
        <v/>
      </c>
      <c r="U136" s="285" t="str">
        <f t="shared" si="42"/>
        <v/>
      </c>
      <c r="V136" s="281" t="str">
        <f t="shared" si="42"/>
        <v/>
      </c>
      <c r="W136" s="281" t="str">
        <f t="shared" si="42"/>
        <v/>
      </c>
      <c r="X136" s="281" t="str">
        <f t="shared" si="42"/>
        <v/>
      </c>
      <c r="Y136" s="281" t="str">
        <f t="shared" si="42"/>
        <v/>
      </c>
      <c r="Z136" s="281" t="str">
        <f t="shared" si="42"/>
        <v/>
      </c>
      <c r="AA136" s="282" t="str">
        <f t="shared" si="42"/>
        <v/>
      </c>
      <c r="AB136" s="283" t="str">
        <f t="shared" si="42"/>
        <v/>
      </c>
      <c r="AC136" s="281" t="str">
        <f t="shared" si="42"/>
        <v/>
      </c>
      <c r="AD136" s="281" t="str">
        <f t="shared" si="42"/>
        <v/>
      </c>
      <c r="AE136" s="281" t="str">
        <f t="shared" si="42"/>
        <v/>
      </c>
      <c r="AF136" s="281" t="str">
        <f t="shared" si="42"/>
        <v/>
      </c>
      <c r="AG136" s="281" t="str">
        <f t="shared" si="42"/>
        <v/>
      </c>
      <c r="AH136" s="284" t="str">
        <f t="shared" si="42"/>
        <v/>
      </c>
      <c r="AI136" s="285" t="str">
        <f t="shared" si="42"/>
        <v/>
      </c>
      <c r="AJ136" s="281" t="str">
        <f t="shared" si="42"/>
        <v/>
      </c>
      <c r="AK136" s="286" t="str">
        <f t="shared" si="42"/>
        <v/>
      </c>
      <c r="AL136" s="409">
        <f t="shared" si="21"/>
        <v>0</v>
      </c>
      <c r="AM136" s="410"/>
      <c r="AN136" s="410">
        <f t="shared" si="22"/>
        <v>0</v>
      </c>
      <c r="AO136" s="410"/>
      <c r="AP136" s="400">
        <f>AN137+AN138+AN136</f>
        <v>0</v>
      </c>
      <c r="AQ136" s="400"/>
      <c r="AR136" s="420" t="str">
        <f t="shared" ref="AR136" si="43">IFERROR(IF(C137="Ａ",1,AP136/$V$2),"")</f>
        <v/>
      </c>
      <c r="AS136" s="421"/>
    </row>
    <row r="137" spans="1:45" ht="18" customHeight="1" x14ac:dyDescent="0.15">
      <c r="A137" s="78"/>
      <c r="B137" s="405"/>
      <c r="C137" s="407"/>
      <c r="D137" s="407"/>
      <c r="E137" s="417"/>
      <c r="F137" s="263" t="s">
        <v>103</v>
      </c>
      <c r="G137" s="264" t="str">
        <f>IF(G60="","",VLOOKUP(G60,$C$10:$AK$34,32)*24)</f>
        <v/>
      </c>
      <c r="H137" s="265" t="str">
        <f t="shared" ref="H137:AK137" si="44">IF(H60="","",VLOOKUP(H60,$C$10:$AK$34,32)*24)</f>
        <v/>
      </c>
      <c r="I137" s="265" t="str">
        <f t="shared" si="44"/>
        <v/>
      </c>
      <c r="J137" s="265" t="str">
        <f t="shared" si="44"/>
        <v/>
      </c>
      <c r="K137" s="265" t="str">
        <f t="shared" si="44"/>
        <v/>
      </c>
      <c r="L137" s="265" t="str">
        <f t="shared" si="44"/>
        <v/>
      </c>
      <c r="M137" s="266" t="str">
        <f t="shared" si="44"/>
        <v/>
      </c>
      <c r="N137" s="267" t="str">
        <f t="shared" si="44"/>
        <v/>
      </c>
      <c r="O137" s="265" t="str">
        <f t="shared" si="44"/>
        <v/>
      </c>
      <c r="P137" s="265" t="str">
        <f t="shared" si="44"/>
        <v/>
      </c>
      <c r="Q137" s="265" t="str">
        <f t="shared" si="44"/>
        <v/>
      </c>
      <c r="R137" s="265" t="str">
        <f t="shared" si="44"/>
        <v/>
      </c>
      <c r="S137" s="265" t="str">
        <f t="shared" si="44"/>
        <v/>
      </c>
      <c r="T137" s="268" t="str">
        <f t="shared" si="44"/>
        <v/>
      </c>
      <c r="U137" s="269" t="str">
        <f t="shared" si="44"/>
        <v/>
      </c>
      <c r="V137" s="265" t="str">
        <f t="shared" si="44"/>
        <v/>
      </c>
      <c r="W137" s="265" t="str">
        <f t="shared" si="44"/>
        <v/>
      </c>
      <c r="X137" s="265" t="str">
        <f t="shared" si="44"/>
        <v/>
      </c>
      <c r="Y137" s="265" t="str">
        <f t="shared" si="44"/>
        <v/>
      </c>
      <c r="Z137" s="265" t="str">
        <f t="shared" si="44"/>
        <v/>
      </c>
      <c r="AA137" s="266" t="str">
        <f t="shared" si="44"/>
        <v/>
      </c>
      <c r="AB137" s="267" t="str">
        <f t="shared" si="44"/>
        <v/>
      </c>
      <c r="AC137" s="265" t="str">
        <f t="shared" si="44"/>
        <v/>
      </c>
      <c r="AD137" s="265" t="str">
        <f t="shared" si="44"/>
        <v/>
      </c>
      <c r="AE137" s="265" t="str">
        <f t="shared" si="44"/>
        <v/>
      </c>
      <c r="AF137" s="265" t="str">
        <f t="shared" si="44"/>
        <v/>
      </c>
      <c r="AG137" s="265" t="str">
        <f t="shared" si="44"/>
        <v/>
      </c>
      <c r="AH137" s="268" t="str">
        <f t="shared" si="44"/>
        <v/>
      </c>
      <c r="AI137" s="269" t="str">
        <f t="shared" si="44"/>
        <v/>
      </c>
      <c r="AJ137" s="265" t="str">
        <f t="shared" si="44"/>
        <v/>
      </c>
      <c r="AK137" s="270" t="str">
        <f t="shared" si="44"/>
        <v/>
      </c>
      <c r="AL137" s="401">
        <f t="shared" si="21"/>
        <v>0</v>
      </c>
      <c r="AM137" s="402"/>
      <c r="AN137" s="402">
        <f t="shared" si="22"/>
        <v>0</v>
      </c>
      <c r="AO137" s="402"/>
      <c r="AP137" s="400"/>
      <c r="AQ137" s="400"/>
      <c r="AR137" s="422"/>
      <c r="AS137" s="423"/>
    </row>
    <row r="138" spans="1:45" ht="18" customHeight="1" x14ac:dyDescent="0.15">
      <c r="A138" s="78"/>
      <c r="B138" s="405"/>
      <c r="C138" s="407"/>
      <c r="D138" s="407"/>
      <c r="E138" s="417"/>
      <c r="F138" s="271" t="s">
        <v>104</v>
      </c>
      <c r="G138" s="272" t="str">
        <f>IF(G60="","",VLOOKUP(G60,$C$10:$AK$34,35)*24)</f>
        <v/>
      </c>
      <c r="H138" s="273" t="str">
        <f t="shared" ref="H138:AK138" si="45">IF(H60="","",VLOOKUP(H60,$C$10:$AK$34,35)*24)</f>
        <v/>
      </c>
      <c r="I138" s="273" t="str">
        <f t="shared" si="45"/>
        <v/>
      </c>
      <c r="J138" s="273" t="str">
        <f t="shared" si="45"/>
        <v/>
      </c>
      <c r="K138" s="273" t="str">
        <f t="shared" si="45"/>
        <v/>
      </c>
      <c r="L138" s="273" t="str">
        <f t="shared" si="45"/>
        <v/>
      </c>
      <c r="M138" s="274" t="str">
        <f t="shared" si="45"/>
        <v/>
      </c>
      <c r="N138" s="275" t="str">
        <f t="shared" si="45"/>
        <v/>
      </c>
      <c r="O138" s="273" t="str">
        <f t="shared" si="45"/>
        <v/>
      </c>
      <c r="P138" s="273" t="str">
        <f t="shared" si="45"/>
        <v/>
      </c>
      <c r="Q138" s="273" t="str">
        <f t="shared" si="45"/>
        <v/>
      </c>
      <c r="R138" s="273" t="str">
        <f t="shared" si="45"/>
        <v/>
      </c>
      <c r="S138" s="273" t="str">
        <f t="shared" si="45"/>
        <v/>
      </c>
      <c r="T138" s="276" t="str">
        <f t="shared" si="45"/>
        <v/>
      </c>
      <c r="U138" s="277" t="str">
        <f t="shared" si="45"/>
        <v/>
      </c>
      <c r="V138" s="273" t="str">
        <f t="shared" si="45"/>
        <v/>
      </c>
      <c r="W138" s="273" t="str">
        <f t="shared" si="45"/>
        <v/>
      </c>
      <c r="X138" s="273" t="str">
        <f t="shared" si="45"/>
        <v/>
      </c>
      <c r="Y138" s="273" t="str">
        <f t="shared" si="45"/>
        <v/>
      </c>
      <c r="Z138" s="273" t="str">
        <f t="shared" si="45"/>
        <v/>
      </c>
      <c r="AA138" s="274" t="str">
        <f t="shared" si="45"/>
        <v/>
      </c>
      <c r="AB138" s="275" t="str">
        <f t="shared" si="45"/>
        <v/>
      </c>
      <c r="AC138" s="273" t="str">
        <f t="shared" si="45"/>
        <v/>
      </c>
      <c r="AD138" s="273" t="str">
        <f t="shared" si="45"/>
        <v/>
      </c>
      <c r="AE138" s="273" t="str">
        <f t="shared" si="45"/>
        <v/>
      </c>
      <c r="AF138" s="273" t="str">
        <f t="shared" si="45"/>
        <v/>
      </c>
      <c r="AG138" s="273" t="str">
        <f t="shared" si="45"/>
        <v/>
      </c>
      <c r="AH138" s="276" t="str">
        <f t="shared" si="45"/>
        <v/>
      </c>
      <c r="AI138" s="277" t="str">
        <f t="shared" si="45"/>
        <v/>
      </c>
      <c r="AJ138" s="273" t="str">
        <f t="shared" si="45"/>
        <v/>
      </c>
      <c r="AK138" s="278" t="str">
        <f t="shared" si="45"/>
        <v/>
      </c>
      <c r="AL138" s="411">
        <f t="shared" si="21"/>
        <v>0</v>
      </c>
      <c r="AM138" s="412"/>
      <c r="AN138" s="412">
        <f t="shared" si="22"/>
        <v>0</v>
      </c>
      <c r="AO138" s="412"/>
      <c r="AP138" s="400"/>
      <c r="AQ138" s="400"/>
      <c r="AR138" s="426"/>
      <c r="AS138" s="427"/>
    </row>
    <row r="139" spans="1:45" ht="18" customHeight="1" x14ac:dyDescent="0.15">
      <c r="A139" s="78"/>
      <c r="B139" s="405">
        <f>B61</f>
        <v>0</v>
      </c>
      <c r="C139" s="407">
        <f>D61</f>
        <v>0</v>
      </c>
      <c r="D139" s="407">
        <f>E61</f>
        <v>0</v>
      </c>
      <c r="E139" s="417">
        <f>F61</f>
        <v>0</v>
      </c>
      <c r="F139" s="279" t="s">
        <v>102</v>
      </c>
      <c r="G139" s="280" t="str">
        <f>IF(G61="","",VLOOKUP(G61,$C$10:$AK$34,29)*24)</f>
        <v/>
      </c>
      <c r="H139" s="281" t="str">
        <f t="shared" ref="H139:AK139" si="46">IF(H61="","",VLOOKUP(H61,$C$10:$AK$34,29)*24)</f>
        <v/>
      </c>
      <c r="I139" s="281" t="str">
        <f t="shared" si="46"/>
        <v/>
      </c>
      <c r="J139" s="281" t="str">
        <f t="shared" si="46"/>
        <v/>
      </c>
      <c r="K139" s="281" t="str">
        <f t="shared" si="46"/>
        <v/>
      </c>
      <c r="L139" s="281" t="str">
        <f t="shared" si="46"/>
        <v/>
      </c>
      <c r="M139" s="282" t="str">
        <f t="shared" si="46"/>
        <v/>
      </c>
      <c r="N139" s="283" t="str">
        <f t="shared" si="46"/>
        <v/>
      </c>
      <c r="O139" s="281" t="str">
        <f t="shared" si="46"/>
        <v/>
      </c>
      <c r="P139" s="281" t="str">
        <f t="shared" si="46"/>
        <v/>
      </c>
      <c r="Q139" s="281" t="str">
        <f t="shared" si="46"/>
        <v/>
      </c>
      <c r="R139" s="281" t="str">
        <f t="shared" si="46"/>
        <v/>
      </c>
      <c r="S139" s="281" t="str">
        <f t="shared" si="46"/>
        <v/>
      </c>
      <c r="T139" s="284" t="str">
        <f t="shared" si="46"/>
        <v/>
      </c>
      <c r="U139" s="285" t="str">
        <f t="shared" si="46"/>
        <v/>
      </c>
      <c r="V139" s="281" t="str">
        <f t="shared" si="46"/>
        <v/>
      </c>
      <c r="W139" s="281" t="str">
        <f t="shared" si="46"/>
        <v/>
      </c>
      <c r="X139" s="281" t="str">
        <f t="shared" si="46"/>
        <v/>
      </c>
      <c r="Y139" s="281" t="str">
        <f t="shared" si="46"/>
        <v/>
      </c>
      <c r="Z139" s="281" t="str">
        <f t="shared" si="46"/>
        <v/>
      </c>
      <c r="AA139" s="282" t="str">
        <f t="shared" si="46"/>
        <v/>
      </c>
      <c r="AB139" s="283" t="str">
        <f t="shared" si="46"/>
        <v/>
      </c>
      <c r="AC139" s="281" t="str">
        <f t="shared" si="46"/>
        <v/>
      </c>
      <c r="AD139" s="281" t="str">
        <f t="shared" si="46"/>
        <v/>
      </c>
      <c r="AE139" s="281" t="str">
        <f t="shared" si="46"/>
        <v/>
      </c>
      <c r="AF139" s="281" t="str">
        <f t="shared" si="46"/>
        <v/>
      </c>
      <c r="AG139" s="281" t="str">
        <f t="shared" si="46"/>
        <v/>
      </c>
      <c r="AH139" s="284" t="str">
        <f t="shared" si="46"/>
        <v/>
      </c>
      <c r="AI139" s="285" t="str">
        <f t="shared" si="46"/>
        <v/>
      </c>
      <c r="AJ139" s="281" t="str">
        <f t="shared" si="46"/>
        <v/>
      </c>
      <c r="AK139" s="286" t="str">
        <f t="shared" si="46"/>
        <v/>
      </c>
      <c r="AL139" s="409">
        <f t="shared" si="21"/>
        <v>0</v>
      </c>
      <c r="AM139" s="410"/>
      <c r="AN139" s="410">
        <f t="shared" si="22"/>
        <v>0</v>
      </c>
      <c r="AO139" s="410"/>
      <c r="AP139" s="400">
        <f>AN140+AN141+AN139</f>
        <v>0</v>
      </c>
      <c r="AQ139" s="400"/>
      <c r="AR139" s="420" t="str">
        <f t="shared" ref="AR139" si="47">IFERROR(IF(C140="Ａ",1,AP139/$V$2),"")</f>
        <v/>
      </c>
      <c r="AS139" s="421"/>
    </row>
    <row r="140" spans="1:45" ht="18" customHeight="1" x14ac:dyDescent="0.15">
      <c r="A140" s="78"/>
      <c r="B140" s="405"/>
      <c r="C140" s="407"/>
      <c r="D140" s="407"/>
      <c r="E140" s="417"/>
      <c r="F140" s="263" t="s">
        <v>103</v>
      </c>
      <c r="G140" s="264" t="str">
        <f>IF(G61="","",VLOOKUP(G61,$C$10:$AK$34,32)*24)</f>
        <v/>
      </c>
      <c r="H140" s="265" t="str">
        <f t="shared" ref="H140:AK140" si="48">IF(H61="","",VLOOKUP(H61,$C$10:$AK$34,32)*24)</f>
        <v/>
      </c>
      <c r="I140" s="265" t="str">
        <f t="shared" si="48"/>
        <v/>
      </c>
      <c r="J140" s="265" t="str">
        <f t="shared" si="48"/>
        <v/>
      </c>
      <c r="K140" s="265" t="str">
        <f t="shared" si="48"/>
        <v/>
      </c>
      <c r="L140" s="265" t="str">
        <f t="shared" si="48"/>
        <v/>
      </c>
      <c r="M140" s="266" t="str">
        <f t="shared" si="48"/>
        <v/>
      </c>
      <c r="N140" s="267" t="str">
        <f t="shared" si="48"/>
        <v/>
      </c>
      <c r="O140" s="265" t="str">
        <f t="shared" si="48"/>
        <v/>
      </c>
      <c r="P140" s="265" t="str">
        <f t="shared" si="48"/>
        <v/>
      </c>
      <c r="Q140" s="265" t="str">
        <f t="shared" si="48"/>
        <v/>
      </c>
      <c r="R140" s="265" t="str">
        <f t="shared" si="48"/>
        <v/>
      </c>
      <c r="S140" s="265" t="str">
        <f t="shared" si="48"/>
        <v/>
      </c>
      <c r="T140" s="268" t="str">
        <f t="shared" si="48"/>
        <v/>
      </c>
      <c r="U140" s="269" t="str">
        <f t="shared" si="48"/>
        <v/>
      </c>
      <c r="V140" s="265" t="str">
        <f t="shared" si="48"/>
        <v/>
      </c>
      <c r="W140" s="265" t="str">
        <f t="shared" si="48"/>
        <v/>
      </c>
      <c r="X140" s="265" t="str">
        <f t="shared" si="48"/>
        <v/>
      </c>
      <c r="Y140" s="265" t="str">
        <f t="shared" si="48"/>
        <v/>
      </c>
      <c r="Z140" s="265" t="str">
        <f t="shared" si="48"/>
        <v/>
      </c>
      <c r="AA140" s="266" t="str">
        <f t="shared" si="48"/>
        <v/>
      </c>
      <c r="AB140" s="267" t="str">
        <f t="shared" si="48"/>
        <v/>
      </c>
      <c r="AC140" s="265" t="str">
        <f t="shared" si="48"/>
        <v/>
      </c>
      <c r="AD140" s="265" t="str">
        <f t="shared" si="48"/>
        <v/>
      </c>
      <c r="AE140" s="265" t="str">
        <f t="shared" si="48"/>
        <v/>
      </c>
      <c r="AF140" s="265" t="str">
        <f t="shared" si="48"/>
        <v/>
      </c>
      <c r="AG140" s="265" t="str">
        <f t="shared" si="48"/>
        <v/>
      </c>
      <c r="AH140" s="268" t="str">
        <f t="shared" si="48"/>
        <v/>
      </c>
      <c r="AI140" s="269" t="str">
        <f t="shared" si="48"/>
        <v/>
      </c>
      <c r="AJ140" s="265" t="str">
        <f t="shared" si="48"/>
        <v/>
      </c>
      <c r="AK140" s="270" t="str">
        <f t="shared" si="48"/>
        <v/>
      </c>
      <c r="AL140" s="401">
        <f t="shared" si="21"/>
        <v>0</v>
      </c>
      <c r="AM140" s="402"/>
      <c r="AN140" s="402">
        <f t="shared" si="22"/>
        <v>0</v>
      </c>
      <c r="AO140" s="402"/>
      <c r="AP140" s="400"/>
      <c r="AQ140" s="400"/>
      <c r="AR140" s="422"/>
      <c r="AS140" s="423"/>
    </row>
    <row r="141" spans="1:45" ht="18" customHeight="1" x14ac:dyDescent="0.15">
      <c r="A141" s="78"/>
      <c r="B141" s="405"/>
      <c r="C141" s="407"/>
      <c r="D141" s="407"/>
      <c r="E141" s="417"/>
      <c r="F141" s="271" t="s">
        <v>104</v>
      </c>
      <c r="G141" s="272" t="str">
        <f>IF(G61="","",VLOOKUP(G61,$C$10:$AK$34,35)*24)</f>
        <v/>
      </c>
      <c r="H141" s="273" t="str">
        <f t="shared" ref="H141:AK141" si="49">IF(H61="","",VLOOKUP(H61,$C$10:$AK$34,35)*24)</f>
        <v/>
      </c>
      <c r="I141" s="273" t="str">
        <f t="shared" si="49"/>
        <v/>
      </c>
      <c r="J141" s="273" t="str">
        <f t="shared" si="49"/>
        <v/>
      </c>
      <c r="K141" s="273" t="str">
        <f t="shared" si="49"/>
        <v/>
      </c>
      <c r="L141" s="273" t="str">
        <f t="shared" si="49"/>
        <v/>
      </c>
      <c r="M141" s="274" t="str">
        <f t="shared" si="49"/>
        <v/>
      </c>
      <c r="N141" s="275" t="str">
        <f t="shared" si="49"/>
        <v/>
      </c>
      <c r="O141" s="273" t="str">
        <f t="shared" si="49"/>
        <v/>
      </c>
      <c r="P141" s="273" t="str">
        <f t="shared" si="49"/>
        <v/>
      </c>
      <c r="Q141" s="273" t="str">
        <f t="shared" si="49"/>
        <v/>
      </c>
      <c r="R141" s="273" t="str">
        <f t="shared" si="49"/>
        <v/>
      </c>
      <c r="S141" s="273" t="str">
        <f t="shared" si="49"/>
        <v/>
      </c>
      <c r="T141" s="276" t="str">
        <f t="shared" si="49"/>
        <v/>
      </c>
      <c r="U141" s="277" t="str">
        <f t="shared" si="49"/>
        <v/>
      </c>
      <c r="V141" s="273" t="str">
        <f t="shared" si="49"/>
        <v/>
      </c>
      <c r="W141" s="273" t="str">
        <f t="shared" si="49"/>
        <v/>
      </c>
      <c r="X141" s="273" t="str">
        <f t="shared" si="49"/>
        <v/>
      </c>
      <c r="Y141" s="273" t="str">
        <f t="shared" si="49"/>
        <v/>
      </c>
      <c r="Z141" s="273" t="str">
        <f t="shared" si="49"/>
        <v/>
      </c>
      <c r="AA141" s="274" t="str">
        <f t="shared" si="49"/>
        <v/>
      </c>
      <c r="AB141" s="275" t="str">
        <f t="shared" si="49"/>
        <v/>
      </c>
      <c r="AC141" s="273" t="str">
        <f t="shared" si="49"/>
        <v/>
      </c>
      <c r="AD141" s="273" t="str">
        <f t="shared" si="49"/>
        <v/>
      </c>
      <c r="AE141" s="273" t="str">
        <f t="shared" si="49"/>
        <v/>
      </c>
      <c r="AF141" s="273" t="str">
        <f t="shared" si="49"/>
        <v/>
      </c>
      <c r="AG141" s="273" t="str">
        <f t="shared" si="49"/>
        <v/>
      </c>
      <c r="AH141" s="276" t="str">
        <f t="shared" si="49"/>
        <v/>
      </c>
      <c r="AI141" s="277" t="str">
        <f t="shared" si="49"/>
        <v/>
      </c>
      <c r="AJ141" s="273" t="str">
        <f t="shared" si="49"/>
        <v/>
      </c>
      <c r="AK141" s="278" t="str">
        <f t="shared" si="49"/>
        <v/>
      </c>
      <c r="AL141" s="411">
        <f t="shared" si="21"/>
        <v>0</v>
      </c>
      <c r="AM141" s="412"/>
      <c r="AN141" s="412">
        <f t="shared" si="22"/>
        <v>0</v>
      </c>
      <c r="AO141" s="412"/>
      <c r="AP141" s="400"/>
      <c r="AQ141" s="400"/>
      <c r="AR141" s="426"/>
      <c r="AS141" s="427"/>
    </row>
    <row r="142" spans="1:45" ht="18" customHeight="1" x14ac:dyDescent="0.15">
      <c r="A142" s="78"/>
      <c r="B142" s="405">
        <f>B62</f>
        <v>0</v>
      </c>
      <c r="C142" s="407">
        <f>D62</f>
        <v>0</v>
      </c>
      <c r="D142" s="407">
        <f>E62</f>
        <v>0</v>
      </c>
      <c r="E142" s="417">
        <f>F62</f>
        <v>0</v>
      </c>
      <c r="F142" s="279" t="s">
        <v>102</v>
      </c>
      <c r="G142" s="280" t="str">
        <f>IF(G62="","",VLOOKUP(G62,$C$10:$AK$34,29)*24)</f>
        <v/>
      </c>
      <c r="H142" s="281" t="str">
        <f t="shared" ref="H142:AK142" si="50">IF(H62="","",VLOOKUP(H62,$C$10:$AK$34,29)*24)</f>
        <v/>
      </c>
      <c r="I142" s="281" t="str">
        <f t="shared" si="50"/>
        <v/>
      </c>
      <c r="J142" s="281" t="str">
        <f t="shared" si="50"/>
        <v/>
      </c>
      <c r="K142" s="281" t="str">
        <f t="shared" si="50"/>
        <v/>
      </c>
      <c r="L142" s="281" t="str">
        <f t="shared" si="50"/>
        <v/>
      </c>
      <c r="M142" s="282" t="str">
        <f t="shared" si="50"/>
        <v/>
      </c>
      <c r="N142" s="283" t="str">
        <f t="shared" si="50"/>
        <v/>
      </c>
      <c r="O142" s="281" t="str">
        <f t="shared" si="50"/>
        <v/>
      </c>
      <c r="P142" s="281" t="str">
        <f t="shared" si="50"/>
        <v/>
      </c>
      <c r="Q142" s="281" t="str">
        <f t="shared" si="50"/>
        <v/>
      </c>
      <c r="R142" s="281" t="str">
        <f t="shared" si="50"/>
        <v/>
      </c>
      <c r="S142" s="281" t="str">
        <f t="shared" si="50"/>
        <v/>
      </c>
      <c r="T142" s="284" t="str">
        <f t="shared" si="50"/>
        <v/>
      </c>
      <c r="U142" s="285" t="str">
        <f t="shared" si="50"/>
        <v/>
      </c>
      <c r="V142" s="281" t="str">
        <f t="shared" si="50"/>
        <v/>
      </c>
      <c r="W142" s="281" t="str">
        <f t="shared" si="50"/>
        <v/>
      </c>
      <c r="X142" s="281" t="str">
        <f t="shared" si="50"/>
        <v/>
      </c>
      <c r="Y142" s="281" t="str">
        <f t="shared" si="50"/>
        <v/>
      </c>
      <c r="Z142" s="281" t="str">
        <f t="shared" si="50"/>
        <v/>
      </c>
      <c r="AA142" s="282" t="str">
        <f t="shared" si="50"/>
        <v/>
      </c>
      <c r="AB142" s="283" t="str">
        <f t="shared" si="50"/>
        <v/>
      </c>
      <c r="AC142" s="281" t="str">
        <f t="shared" si="50"/>
        <v/>
      </c>
      <c r="AD142" s="281" t="str">
        <f t="shared" si="50"/>
        <v/>
      </c>
      <c r="AE142" s="281" t="str">
        <f t="shared" si="50"/>
        <v/>
      </c>
      <c r="AF142" s="281" t="str">
        <f t="shared" si="50"/>
        <v/>
      </c>
      <c r="AG142" s="281" t="str">
        <f t="shared" si="50"/>
        <v/>
      </c>
      <c r="AH142" s="284" t="str">
        <f t="shared" si="50"/>
        <v/>
      </c>
      <c r="AI142" s="285" t="str">
        <f t="shared" si="50"/>
        <v/>
      </c>
      <c r="AJ142" s="281" t="str">
        <f t="shared" si="50"/>
        <v/>
      </c>
      <c r="AK142" s="286" t="str">
        <f t="shared" si="50"/>
        <v/>
      </c>
      <c r="AL142" s="409">
        <f t="shared" si="21"/>
        <v>0</v>
      </c>
      <c r="AM142" s="410"/>
      <c r="AN142" s="410">
        <f t="shared" si="22"/>
        <v>0</v>
      </c>
      <c r="AO142" s="410"/>
      <c r="AP142" s="400">
        <f>AN143+AN144+AN142</f>
        <v>0</v>
      </c>
      <c r="AQ142" s="400"/>
      <c r="AR142" s="420" t="str">
        <f t="shared" ref="AR142" si="51">IFERROR(IF(C143="Ａ",1,AP142/$V$2),"")</f>
        <v/>
      </c>
      <c r="AS142" s="421"/>
    </row>
    <row r="143" spans="1:45" ht="18" customHeight="1" x14ac:dyDescent="0.15">
      <c r="A143" s="78"/>
      <c r="B143" s="405"/>
      <c r="C143" s="407"/>
      <c r="D143" s="407"/>
      <c r="E143" s="417"/>
      <c r="F143" s="263" t="s">
        <v>103</v>
      </c>
      <c r="G143" s="264" t="str">
        <f>IF(G62="","",VLOOKUP(G62,$C$10:$AK$34,32)*24)</f>
        <v/>
      </c>
      <c r="H143" s="265" t="str">
        <f t="shared" ref="H143:AK143" si="52">IF(H62="","",VLOOKUP(H62,$C$10:$AK$34,32)*24)</f>
        <v/>
      </c>
      <c r="I143" s="265" t="str">
        <f t="shared" si="52"/>
        <v/>
      </c>
      <c r="J143" s="265" t="str">
        <f t="shared" si="52"/>
        <v/>
      </c>
      <c r="K143" s="265" t="str">
        <f t="shared" si="52"/>
        <v/>
      </c>
      <c r="L143" s="265" t="str">
        <f t="shared" si="52"/>
        <v/>
      </c>
      <c r="M143" s="266" t="str">
        <f t="shared" si="52"/>
        <v/>
      </c>
      <c r="N143" s="267" t="str">
        <f t="shared" si="52"/>
        <v/>
      </c>
      <c r="O143" s="265" t="str">
        <f t="shared" si="52"/>
        <v/>
      </c>
      <c r="P143" s="265" t="str">
        <f t="shared" si="52"/>
        <v/>
      </c>
      <c r="Q143" s="265" t="str">
        <f t="shared" si="52"/>
        <v/>
      </c>
      <c r="R143" s="265" t="str">
        <f t="shared" si="52"/>
        <v/>
      </c>
      <c r="S143" s="265" t="str">
        <f t="shared" si="52"/>
        <v/>
      </c>
      <c r="T143" s="268" t="str">
        <f t="shared" si="52"/>
        <v/>
      </c>
      <c r="U143" s="269" t="str">
        <f t="shared" si="52"/>
        <v/>
      </c>
      <c r="V143" s="265" t="str">
        <f t="shared" si="52"/>
        <v/>
      </c>
      <c r="W143" s="265" t="str">
        <f t="shared" si="52"/>
        <v/>
      </c>
      <c r="X143" s="265" t="str">
        <f t="shared" si="52"/>
        <v/>
      </c>
      <c r="Y143" s="265" t="str">
        <f t="shared" si="52"/>
        <v/>
      </c>
      <c r="Z143" s="265" t="str">
        <f t="shared" si="52"/>
        <v/>
      </c>
      <c r="AA143" s="266" t="str">
        <f t="shared" si="52"/>
        <v/>
      </c>
      <c r="AB143" s="267" t="str">
        <f t="shared" si="52"/>
        <v/>
      </c>
      <c r="AC143" s="265" t="str">
        <f t="shared" si="52"/>
        <v/>
      </c>
      <c r="AD143" s="265" t="str">
        <f t="shared" si="52"/>
        <v/>
      </c>
      <c r="AE143" s="265" t="str">
        <f t="shared" si="52"/>
        <v/>
      </c>
      <c r="AF143" s="265" t="str">
        <f t="shared" si="52"/>
        <v/>
      </c>
      <c r="AG143" s="265" t="str">
        <f t="shared" si="52"/>
        <v/>
      </c>
      <c r="AH143" s="268" t="str">
        <f t="shared" si="52"/>
        <v/>
      </c>
      <c r="AI143" s="269" t="str">
        <f t="shared" si="52"/>
        <v/>
      </c>
      <c r="AJ143" s="265" t="str">
        <f t="shared" si="52"/>
        <v/>
      </c>
      <c r="AK143" s="270" t="str">
        <f t="shared" si="52"/>
        <v/>
      </c>
      <c r="AL143" s="401">
        <f t="shared" si="21"/>
        <v>0</v>
      </c>
      <c r="AM143" s="402"/>
      <c r="AN143" s="402">
        <f t="shared" si="22"/>
        <v>0</v>
      </c>
      <c r="AO143" s="402"/>
      <c r="AP143" s="400"/>
      <c r="AQ143" s="400"/>
      <c r="AR143" s="422"/>
      <c r="AS143" s="423"/>
    </row>
    <row r="144" spans="1:45" ht="18" customHeight="1" x14ac:dyDescent="0.15">
      <c r="A144" s="78"/>
      <c r="B144" s="405"/>
      <c r="C144" s="407"/>
      <c r="D144" s="407"/>
      <c r="E144" s="417"/>
      <c r="F144" s="271" t="s">
        <v>104</v>
      </c>
      <c r="G144" s="272" t="str">
        <f>IF(G62="","",VLOOKUP(G62,$C$10:$AK$34,35)*24)</f>
        <v/>
      </c>
      <c r="H144" s="273" t="str">
        <f t="shared" ref="H144:AK144" si="53">IF(H62="","",VLOOKUP(H62,$C$10:$AK$34,35)*24)</f>
        <v/>
      </c>
      <c r="I144" s="273" t="str">
        <f t="shared" si="53"/>
        <v/>
      </c>
      <c r="J144" s="273" t="str">
        <f t="shared" si="53"/>
        <v/>
      </c>
      <c r="K144" s="273" t="str">
        <f t="shared" si="53"/>
        <v/>
      </c>
      <c r="L144" s="273" t="str">
        <f t="shared" si="53"/>
        <v/>
      </c>
      <c r="M144" s="274" t="str">
        <f t="shared" si="53"/>
        <v/>
      </c>
      <c r="N144" s="275" t="str">
        <f t="shared" si="53"/>
        <v/>
      </c>
      <c r="O144" s="273" t="str">
        <f t="shared" si="53"/>
        <v/>
      </c>
      <c r="P144" s="273" t="str">
        <f t="shared" si="53"/>
        <v/>
      </c>
      <c r="Q144" s="273" t="str">
        <f t="shared" si="53"/>
        <v/>
      </c>
      <c r="R144" s="273" t="str">
        <f t="shared" si="53"/>
        <v/>
      </c>
      <c r="S144" s="273" t="str">
        <f t="shared" si="53"/>
        <v/>
      </c>
      <c r="T144" s="276" t="str">
        <f t="shared" si="53"/>
        <v/>
      </c>
      <c r="U144" s="277" t="str">
        <f t="shared" si="53"/>
        <v/>
      </c>
      <c r="V144" s="273" t="str">
        <f t="shared" si="53"/>
        <v/>
      </c>
      <c r="W144" s="273" t="str">
        <f t="shared" si="53"/>
        <v/>
      </c>
      <c r="X144" s="273" t="str">
        <f t="shared" si="53"/>
        <v/>
      </c>
      <c r="Y144" s="273" t="str">
        <f t="shared" si="53"/>
        <v/>
      </c>
      <c r="Z144" s="273" t="str">
        <f t="shared" si="53"/>
        <v/>
      </c>
      <c r="AA144" s="274" t="str">
        <f t="shared" si="53"/>
        <v/>
      </c>
      <c r="AB144" s="275" t="str">
        <f t="shared" si="53"/>
        <v/>
      </c>
      <c r="AC144" s="273" t="str">
        <f t="shared" si="53"/>
        <v/>
      </c>
      <c r="AD144" s="273" t="str">
        <f t="shared" si="53"/>
        <v/>
      </c>
      <c r="AE144" s="273" t="str">
        <f t="shared" si="53"/>
        <v/>
      </c>
      <c r="AF144" s="273" t="str">
        <f t="shared" si="53"/>
        <v/>
      </c>
      <c r="AG144" s="273" t="str">
        <f t="shared" si="53"/>
        <v/>
      </c>
      <c r="AH144" s="276" t="str">
        <f t="shared" si="53"/>
        <v/>
      </c>
      <c r="AI144" s="277" t="str">
        <f t="shared" si="53"/>
        <v/>
      </c>
      <c r="AJ144" s="273" t="str">
        <f t="shared" si="53"/>
        <v/>
      </c>
      <c r="AK144" s="278" t="str">
        <f t="shared" si="53"/>
        <v/>
      </c>
      <c r="AL144" s="411">
        <f t="shared" si="21"/>
        <v>0</v>
      </c>
      <c r="AM144" s="412"/>
      <c r="AN144" s="412">
        <f t="shared" si="22"/>
        <v>0</v>
      </c>
      <c r="AO144" s="412"/>
      <c r="AP144" s="400"/>
      <c r="AQ144" s="400"/>
      <c r="AR144" s="426"/>
      <c r="AS144" s="427"/>
    </row>
    <row r="145" spans="1:45" ht="18" customHeight="1" x14ac:dyDescent="0.15">
      <c r="A145" s="78"/>
      <c r="B145" s="405">
        <f>B63</f>
        <v>0</v>
      </c>
      <c r="C145" s="407">
        <f>D95</f>
        <v>0</v>
      </c>
      <c r="D145" s="407">
        <f>E95</f>
        <v>0</v>
      </c>
      <c r="E145" s="417">
        <f>F95</f>
        <v>0</v>
      </c>
      <c r="F145" s="279" t="s">
        <v>102</v>
      </c>
      <c r="G145" s="280" t="str">
        <f>IF(G63="","",VLOOKUP(G63,$C$10:$AK$34,29)*24)</f>
        <v/>
      </c>
      <c r="H145" s="281" t="str">
        <f t="shared" ref="H145:AK145" si="54">IF(H63="","",VLOOKUP(H63,$C$10:$AK$34,29)*24)</f>
        <v/>
      </c>
      <c r="I145" s="281" t="str">
        <f t="shared" si="54"/>
        <v/>
      </c>
      <c r="J145" s="281" t="str">
        <f t="shared" si="54"/>
        <v/>
      </c>
      <c r="K145" s="281" t="str">
        <f t="shared" si="54"/>
        <v/>
      </c>
      <c r="L145" s="281" t="str">
        <f t="shared" si="54"/>
        <v/>
      </c>
      <c r="M145" s="282" t="str">
        <f t="shared" si="54"/>
        <v/>
      </c>
      <c r="N145" s="283" t="str">
        <f t="shared" si="54"/>
        <v/>
      </c>
      <c r="O145" s="281" t="str">
        <f t="shared" si="54"/>
        <v/>
      </c>
      <c r="P145" s="281" t="str">
        <f t="shared" si="54"/>
        <v/>
      </c>
      <c r="Q145" s="281" t="str">
        <f t="shared" si="54"/>
        <v/>
      </c>
      <c r="R145" s="281" t="str">
        <f t="shared" si="54"/>
        <v/>
      </c>
      <c r="S145" s="281" t="str">
        <f t="shared" si="54"/>
        <v/>
      </c>
      <c r="T145" s="284" t="str">
        <f t="shared" si="54"/>
        <v/>
      </c>
      <c r="U145" s="285" t="str">
        <f t="shared" si="54"/>
        <v/>
      </c>
      <c r="V145" s="281" t="str">
        <f t="shared" si="54"/>
        <v/>
      </c>
      <c r="W145" s="281" t="str">
        <f t="shared" si="54"/>
        <v/>
      </c>
      <c r="X145" s="281" t="str">
        <f t="shared" si="54"/>
        <v/>
      </c>
      <c r="Y145" s="281" t="str">
        <f t="shared" si="54"/>
        <v/>
      </c>
      <c r="Z145" s="281" t="str">
        <f t="shared" si="54"/>
        <v/>
      </c>
      <c r="AA145" s="282" t="str">
        <f t="shared" si="54"/>
        <v/>
      </c>
      <c r="AB145" s="283" t="str">
        <f t="shared" si="54"/>
        <v/>
      </c>
      <c r="AC145" s="281" t="str">
        <f t="shared" si="54"/>
        <v/>
      </c>
      <c r="AD145" s="281" t="str">
        <f t="shared" si="54"/>
        <v/>
      </c>
      <c r="AE145" s="281" t="str">
        <f t="shared" si="54"/>
        <v/>
      </c>
      <c r="AF145" s="281" t="str">
        <f t="shared" si="54"/>
        <v/>
      </c>
      <c r="AG145" s="281" t="str">
        <f t="shared" si="54"/>
        <v/>
      </c>
      <c r="AH145" s="284" t="str">
        <f t="shared" si="54"/>
        <v/>
      </c>
      <c r="AI145" s="285" t="str">
        <f t="shared" si="54"/>
        <v/>
      </c>
      <c r="AJ145" s="281" t="str">
        <f t="shared" si="54"/>
        <v/>
      </c>
      <c r="AK145" s="286" t="str">
        <f t="shared" si="54"/>
        <v/>
      </c>
      <c r="AL145" s="409">
        <f t="shared" si="21"/>
        <v>0</v>
      </c>
      <c r="AM145" s="410"/>
      <c r="AN145" s="410">
        <f t="shared" si="22"/>
        <v>0</v>
      </c>
      <c r="AO145" s="410"/>
      <c r="AP145" s="400">
        <f>AN146+AN147+AN145</f>
        <v>0</v>
      </c>
      <c r="AQ145" s="400"/>
      <c r="AR145" s="420" t="str">
        <f t="shared" ref="AR145" si="55">IFERROR(IF(C146="Ａ",1,AP145/$V$2),"")</f>
        <v/>
      </c>
      <c r="AS145" s="421"/>
    </row>
    <row r="146" spans="1:45" ht="18" customHeight="1" x14ac:dyDescent="0.15">
      <c r="A146" s="78"/>
      <c r="B146" s="405"/>
      <c r="C146" s="407"/>
      <c r="D146" s="407"/>
      <c r="E146" s="417"/>
      <c r="F146" s="263" t="s">
        <v>103</v>
      </c>
      <c r="G146" s="264" t="str">
        <f>IF(G63="","",VLOOKUP(G63,$C$10:$AK$34,32)*24)</f>
        <v/>
      </c>
      <c r="H146" s="265" t="str">
        <f t="shared" ref="H146:AK146" si="56">IF(H63="","",VLOOKUP(H63,$C$10:$AK$34,32)*24)</f>
        <v/>
      </c>
      <c r="I146" s="265" t="str">
        <f t="shared" si="56"/>
        <v/>
      </c>
      <c r="J146" s="265" t="str">
        <f t="shared" si="56"/>
        <v/>
      </c>
      <c r="K146" s="265" t="str">
        <f t="shared" si="56"/>
        <v/>
      </c>
      <c r="L146" s="265" t="str">
        <f t="shared" si="56"/>
        <v/>
      </c>
      <c r="M146" s="266" t="str">
        <f t="shared" si="56"/>
        <v/>
      </c>
      <c r="N146" s="267" t="str">
        <f t="shared" si="56"/>
        <v/>
      </c>
      <c r="O146" s="265" t="str">
        <f t="shared" si="56"/>
        <v/>
      </c>
      <c r="P146" s="265" t="str">
        <f t="shared" si="56"/>
        <v/>
      </c>
      <c r="Q146" s="265" t="str">
        <f t="shared" si="56"/>
        <v/>
      </c>
      <c r="R146" s="265" t="str">
        <f t="shared" si="56"/>
        <v/>
      </c>
      <c r="S146" s="265" t="str">
        <f t="shared" si="56"/>
        <v/>
      </c>
      <c r="T146" s="268" t="str">
        <f t="shared" si="56"/>
        <v/>
      </c>
      <c r="U146" s="269" t="str">
        <f t="shared" si="56"/>
        <v/>
      </c>
      <c r="V146" s="265" t="str">
        <f t="shared" si="56"/>
        <v/>
      </c>
      <c r="W146" s="265" t="str">
        <f t="shared" si="56"/>
        <v/>
      </c>
      <c r="X146" s="265" t="str">
        <f t="shared" si="56"/>
        <v/>
      </c>
      <c r="Y146" s="265" t="str">
        <f t="shared" si="56"/>
        <v/>
      </c>
      <c r="Z146" s="265" t="str">
        <f t="shared" si="56"/>
        <v/>
      </c>
      <c r="AA146" s="266" t="str">
        <f t="shared" si="56"/>
        <v/>
      </c>
      <c r="AB146" s="267" t="str">
        <f t="shared" si="56"/>
        <v/>
      </c>
      <c r="AC146" s="265" t="str">
        <f t="shared" si="56"/>
        <v/>
      </c>
      <c r="AD146" s="265" t="str">
        <f t="shared" si="56"/>
        <v/>
      </c>
      <c r="AE146" s="265" t="str">
        <f t="shared" si="56"/>
        <v/>
      </c>
      <c r="AF146" s="265" t="str">
        <f t="shared" si="56"/>
        <v/>
      </c>
      <c r="AG146" s="265" t="str">
        <f t="shared" si="56"/>
        <v/>
      </c>
      <c r="AH146" s="268" t="str">
        <f t="shared" si="56"/>
        <v/>
      </c>
      <c r="AI146" s="269" t="str">
        <f t="shared" si="56"/>
        <v/>
      </c>
      <c r="AJ146" s="265" t="str">
        <f t="shared" si="56"/>
        <v/>
      </c>
      <c r="AK146" s="270" t="str">
        <f t="shared" si="56"/>
        <v/>
      </c>
      <c r="AL146" s="401">
        <f t="shared" si="21"/>
        <v>0</v>
      </c>
      <c r="AM146" s="402"/>
      <c r="AN146" s="402">
        <f t="shared" si="22"/>
        <v>0</v>
      </c>
      <c r="AO146" s="402"/>
      <c r="AP146" s="400"/>
      <c r="AQ146" s="400"/>
      <c r="AR146" s="422"/>
      <c r="AS146" s="423"/>
    </row>
    <row r="147" spans="1:45" ht="18" customHeight="1" x14ac:dyDescent="0.15">
      <c r="A147" s="78"/>
      <c r="B147" s="405"/>
      <c r="C147" s="407"/>
      <c r="D147" s="407"/>
      <c r="E147" s="417"/>
      <c r="F147" s="271" t="s">
        <v>104</v>
      </c>
      <c r="G147" s="272" t="str">
        <f>IF(G63="","",VLOOKUP(G63,$C$10:$AK$34,35)*24)</f>
        <v/>
      </c>
      <c r="H147" s="273" t="str">
        <f t="shared" ref="H147:AK147" si="57">IF(H63="","",VLOOKUP(H63,$C$10:$AK$34,35)*24)</f>
        <v/>
      </c>
      <c r="I147" s="273" t="str">
        <f t="shared" si="57"/>
        <v/>
      </c>
      <c r="J147" s="273" t="str">
        <f t="shared" si="57"/>
        <v/>
      </c>
      <c r="K147" s="273" t="str">
        <f t="shared" si="57"/>
        <v/>
      </c>
      <c r="L147" s="273" t="str">
        <f t="shared" si="57"/>
        <v/>
      </c>
      <c r="M147" s="274" t="str">
        <f t="shared" si="57"/>
        <v/>
      </c>
      <c r="N147" s="275" t="str">
        <f t="shared" si="57"/>
        <v/>
      </c>
      <c r="O147" s="273" t="str">
        <f t="shared" si="57"/>
        <v/>
      </c>
      <c r="P147" s="273" t="str">
        <f t="shared" si="57"/>
        <v/>
      </c>
      <c r="Q147" s="273" t="str">
        <f t="shared" si="57"/>
        <v/>
      </c>
      <c r="R147" s="273" t="str">
        <f t="shared" si="57"/>
        <v/>
      </c>
      <c r="S147" s="273" t="str">
        <f t="shared" si="57"/>
        <v/>
      </c>
      <c r="T147" s="276" t="str">
        <f t="shared" si="57"/>
        <v/>
      </c>
      <c r="U147" s="277" t="str">
        <f t="shared" si="57"/>
        <v/>
      </c>
      <c r="V147" s="273" t="str">
        <f t="shared" si="57"/>
        <v/>
      </c>
      <c r="W147" s="273" t="str">
        <f t="shared" si="57"/>
        <v/>
      </c>
      <c r="X147" s="273" t="str">
        <f t="shared" si="57"/>
        <v/>
      </c>
      <c r="Y147" s="273" t="str">
        <f t="shared" si="57"/>
        <v/>
      </c>
      <c r="Z147" s="273" t="str">
        <f t="shared" si="57"/>
        <v/>
      </c>
      <c r="AA147" s="274" t="str">
        <f t="shared" si="57"/>
        <v/>
      </c>
      <c r="AB147" s="275" t="str">
        <f t="shared" si="57"/>
        <v/>
      </c>
      <c r="AC147" s="273" t="str">
        <f t="shared" si="57"/>
        <v/>
      </c>
      <c r="AD147" s="273" t="str">
        <f t="shared" si="57"/>
        <v/>
      </c>
      <c r="AE147" s="273" t="str">
        <f t="shared" si="57"/>
        <v/>
      </c>
      <c r="AF147" s="273" t="str">
        <f t="shared" si="57"/>
        <v/>
      </c>
      <c r="AG147" s="273" t="str">
        <f t="shared" si="57"/>
        <v/>
      </c>
      <c r="AH147" s="276" t="str">
        <f t="shared" si="57"/>
        <v/>
      </c>
      <c r="AI147" s="277" t="str">
        <f t="shared" si="57"/>
        <v/>
      </c>
      <c r="AJ147" s="273" t="str">
        <f t="shared" si="57"/>
        <v/>
      </c>
      <c r="AK147" s="278" t="str">
        <f t="shared" si="57"/>
        <v/>
      </c>
      <c r="AL147" s="411">
        <f t="shared" si="21"/>
        <v>0</v>
      </c>
      <c r="AM147" s="412"/>
      <c r="AN147" s="412">
        <f t="shared" si="22"/>
        <v>0</v>
      </c>
      <c r="AO147" s="412"/>
      <c r="AP147" s="400"/>
      <c r="AQ147" s="400"/>
      <c r="AR147" s="426"/>
      <c r="AS147" s="427"/>
    </row>
    <row r="148" spans="1:45" ht="18" customHeight="1" x14ac:dyDescent="0.15">
      <c r="A148" s="78"/>
      <c r="B148" s="405">
        <f>B64</f>
        <v>0</v>
      </c>
      <c r="C148" s="407">
        <f>D64</f>
        <v>0</v>
      </c>
      <c r="D148" s="407">
        <f>E64</f>
        <v>0</v>
      </c>
      <c r="E148" s="417">
        <f>F64</f>
        <v>0</v>
      </c>
      <c r="F148" s="279" t="s">
        <v>102</v>
      </c>
      <c r="G148" s="280" t="str">
        <f>IF(G64="","",VLOOKUP(G64,$C$10:$AK$34,29)*24)</f>
        <v/>
      </c>
      <c r="H148" s="281" t="str">
        <f t="shared" ref="H148:AK148" si="58">IF(H64="","",VLOOKUP(H64,$C$10:$AK$34,29)*24)</f>
        <v/>
      </c>
      <c r="I148" s="281" t="str">
        <f t="shared" si="58"/>
        <v/>
      </c>
      <c r="J148" s="281" t="str">
        <f t="shared" si="58"/>
        <v/>
      </c>
      <c r="K148" s="281" t="str">
        <f t="shared" si="58"/>
        <v/>
      </c>
      <c r="L148" s="281" t="str">
        <f t="shared" si="58"/>
        <v/>
      </c>
      <c r="M148" s="282" t="str">
        <f t="shared" si="58"/>
        <v/>
      </c>
      <c r="N148" s="283" t="str">
        <f t="shared" si="58"/>
        <v/>
      </c>
      <c r="O148" s="281" t="str">
        <f t="shared" si="58"/>
        <v/>
      </c>
      <c r="P148" s="281" t="str">
        <f t="shared" si="58"/>
        <v/>
      </c>
      <c r="Q148" s="281" t="str">
        <f t="shared" si="58"/>
        <v/>
      </c>
      <c r="R148" s="281" t="str">
        <f t="shared" si="58"/>
        <v/>
      </c>
      <c r="S148" s="281" t="str">
        <f t="shared" si="58"/>
        <v/>
      </c>
      <c r="T148" s="284" t="str">
        <f t="shared" si="58"/>
        <v/>
      </c>
      <c r="U148" s="285" t="str">
        <f t="shared" si="58"/>
        <v/>
      </c>
      <c r="V148" s="281" t="str">
        <f t="shared" si="58"/>
        <v/>
      </c>
      <c r="W148" s="281" t="str">
        <f t="shared" si="58"/>
        <v/>
      </c>
      <c r="X148" s="281" t="str">
        <f t="shared" si="58"/>
        <v/>
      </c>
      <c r="Y148" s="281" t="str">
        <f t="shared" si="58"/>
        <v/>
      </c>
      <c r="Z148" s="281" t="str">
        <f t="shared" si="58"/>
        <v/>
      </c>
      <c r="AA148" s="282" t="str">
        <f t="shared" si="58"/>
        <v/>
      </c>
      <c r="AB148" s="283" t="str">
        <f t="shared" si="58"/>
        <v/>
      </c>
      <c r="AC148" s="281" t="str">
        <f t="shared" si="58"/>
        <v/>
      </c>
      <c r="AD148" s="281" t="str">
        <f t="shared" si="58"/>
        <v/>
      </c>
      <c r="AE148" s="281" t="str">
        <f t="shared" si="58"/>
        <v/>
      </c>
      <c r="AF148" s="281" t="str">
        <f t="shared" si="58"/>
        <v/>
      </c>
      <c r="AG148" s="281" t="str">
        <f t="shared" si="58"/>
        <v/>
      </c>
      <c r="AH148" s="284" t="str">
        <f t="shared" si="58"/>
        <v/>
      </c>
      <c r="AI148" s="285" t="str">
        <f t="shared" si="58"/>
        <v/>
      </c>
      <c r="AJ148" s="281" t="str">
        <f t="shared" si="58"/>
        <v/>
      </c>
      <c r="AK148" s="286" t="str">
        <f t="shared" si="58"/>
        <v/>
      </c>
      <c r="AL148" s="409">
        <f t="shared" si="21"/>
        <v>0</v>
      </c>
      <c r="AM148" s="410"/>
      <c r="AN148" s="410">
        <f t="shared" si="22"/>
        <v>0</v>
      </c>
      <c r="AO148" s="410"/>
      <c r="AP148" s="400">
        <f>AN149+AN150+AN148</f>
        <v>0</v>
      </c>
      <c r="AQ148" s="400"/>
      <c r="AR148" s="420" t="str">
        <f t="shared" ref="AR148" si="59">IFERROR(IF(C149="Ａ",1,AP148/$V$2),"")</f>
        <v/>
      </c>
      <c r="AS148" s="421"/>
    </row>
    <row r="149" spans="1:45" ht="18" customHeight="1" x14ac:dyDescent="0.15">
      <c r="A149" s="78"/>
      <c r="B149" s="405"/>
      <c r="C149" s="407"/>
      <c r="D149" s="407"/>
      <c r="E149" s="417"/>
      <c r="F149" s="263" t="s">
        <v>103</v>
      </c>
      <c r="G149" s="264" t="str">
        <f>IF(G64="","",VLOOKUP(G64,$C$10:$AK$34,32)*24)</f>
        <v/>
      </c>
      <c r="H149" s="265" t="str">
        <f t="shared" ref="H149:AK149" si="60">IF(H64="","",VLOOKUP(H64,$C$10:$AK$34,32)*24)</f>
        <v/>
      </c>
      <c r="I149" s="265" t="str">
        <f t="shared" si="60"/>
        <v/>
      </c>
      <c r="J149" s="265" t="str">
        <f t="shared" si="60"/>
        <v/>
      </c>
      <c r="K149" s="265" t="str">
        <f t="shared" si="60"/>
        <v/>
      </c>
      <c r="L149" s="265" t="str">
        <f t="shared" si="60"/>
        <v/>
      </c>
      <c r="M149" s="266" t="str">
        <f t="shared" si="60"/>
        <v/>
      </c>
      <c r="N149" s="267" t="str">
        <f t="shared" si="60"/>
        <v/>
      </c>
      <c r="O149" s="265" t="str">
        <f t="shared" si="60"/>
        <v/>
      </c>
      <c r="P149" s="265" t="str">
        <f t="shared" si="60"/>
        <v/>
      </c>
      <c r="Q149" s="265" t="str">
        <f t="shared" si="60"/>
        <v/>
      </c>
      <c r="R149" s="265" t="str">
        <f t="shared" si="60"/>
        <v/>
      </c>
      <c r="S149" s="265" t="str">
        <f t="shared" si="60"/>
        <v/>
      </c>
      <c r="T149" s="268" t="str">
        <f t="shared" si="60"/>
        <v/>
      </c>
      <c r="U149" s="269" t="str">
        <f t="shared" si="60"/>
        <v/>
      </c>
      <c r="V149" s="265" t="str">
        <f t="shared" si="60"/>
        <v/>
      </c>
      <c r="W149" s="265" t="str">
        <f t="shared" si="60"/>
        <v/>
      </c>
      <c r="X149" s="265" t="str">
        <f t="shared" si="60"/>
        <v/>
      </c>
      <c r="Y149" s="265" t="str">
        <f t="shared" si="60"/>
        <v/>
      </c>
      <c r="Z149" s="265" t="str">
        <f t="shared" si="60"/>
        <v/>
      </c>
      <c r="AA149" s="266" t="str">
        <f t="shared" si="60"/>
        <v/>
      </c>
      <c r="AB149" s="267" t="str">
        <f t="shared" si="60"/>
        <v/>
      </c>
      <c r="AC149" s="265" t="str">
        <f t="shared" si="60"/>
        <v/>
      </c>
      <c r="AD149" s="265" t="str">
        <f t="shared" si="60"/>
        <v/>
      </c>
      <c r="AE149" s="265" t="str">
        <f t="shared" si="60"/>
        <v/>
      </c>
      <c r="AF149" s="265" t="str">
        <f t="shared" si="60"/>
        <v/>
      </c>
      <c r="AG149" s="265" t="str">
        <f t="shared" si="60"/>
        <v/>
      </c>
      <c r="AH149" s="268" t="str">
        <f t="shared" si="60"/>
        <v/>
      </c>
      <c r="AI149" s="269" t="str">
        <f t="shared" si="60"/>
        <v/>
      </c>
      <c r="AJ149" s="265" t="str">
        <f t="shared" si="60"/>
        <v/>
      </c>
      <c r="AK149" s="270" t="str">
        <f t="shared" si="60"/>
        <v/>
      </c>
      <c r="AL149" s="401">
        <f t="shared" si="21"/>
        <v>0</v>
      </c>
      <c r="AM149" s="402"/>
      <c r="AN149" s="402">
        <f t="shared" si="22"/>
        <v>0</v>
      </c>
      <c r="AO149" s="402"/>
      <c r="AP149" s="400"/>
      <c r="AQ149" s="400"/>
      <c r="AR149" s="422"/>
      <c r="AS149" s="423"/>
    </row>
    <row r="150" spans="1:45" ht="18" customHeight="1" x14ac:dyDescent="0.15">
      <c r="A150" s="78"/>
      <c r="B150" s="405"/>
      <c r="C150" s="407"/>
      <c r="D150" s="407"/>
      <c r="E150" s="417"/>
      <c r="F150" s="271" t="s">
        <v>104</v>
      </c>
      <c r="G150" s="272" t="str">
        <f>IF(G64="","",VLOOKUP(G64,$C$10:$AK$34,35)*24)</f>
        <v/>
      </c>
      <c r="H150" s="273" t="str">
        <f t="shared" ref="H150:AK150" si="61">IF(H64="","",VLOOKUP(H64,$C$10:$AK$34,35)*24)</f>
        <v/>
      </c>
      <c r="I150" s="273" t="str">
        <f t="shared" si="61"/>
        <v/>
      </c>
      <c r="J150" s="273" t="str">
        <f t="shared" si="61"/>
        <v/>
      </c>
      <c r="K150" s="273" t="str">
        <f t="shared" si="61"/>
        <v/>
      </c>
      <c r="L150" s="273" t="str">
        <f t="shared" si="61"/>
        <v/>
      </c>
      <c r="M150" s="274" t="str">
        <f t="shared" si="61"/>
        <v/>
      </c>
      <c r="N150" s="275" t="str">
        <f t="shared" si="61"/>
        <v/>
      </c>
      <c r="O150" s="273" t="str">
        <f t="shared" si="61"/>
        <v/>
      </c>
      <c r="P150" s="273" t="str">
        <f t="shared" si="61"/>
        <v/>
      </c>
      <c r="Q150" s="273" t="str">
        <f t="shared" si="61"/>
        <v/>
      </c>
      <c r="R150" s="273" t="str">
        <f t="shared" si="61"/>
        <v/>
      </c>
      <c r="S150" s="273" t="str">
        <f t="shared" si="61"/>
        <v/>
      </c>
      <c r="T150" s="276" t="str">
        <f t="shared" si="61"/>
        <v/>
      </c>
      <c r="U150" s="277" t="str">
        <f t="shared" si="61"/>
        <v/>
      </c>
      <c r="V150" s="273" t="str">
        <f t="shared" si="61"/>
        <v/>
      </c>
      <c r="W150" s="273" t="str">
        <f t="shared" si="61"/>
        <v/>
      </c>
      <c r="X150" s="273" t="str">
        <f t="shared" si="61"/>
        <v/>
      </c>
      <c r="Y150" s="273" t="str">
        <f t="shared" si="61"/>
        <v/>
      </c>
      <c r="Z150" s="273" t="str">
        <f t="shared" si="61"/>
        <v/>
      </c>
      <c r="AA150" s="274" t="str">
        <f t="shared" si="61"/>
        <v/>
      </c>
      <c r="AB150" s="275" t="str">
        <f t="shared" si="61"/>
        <v/>
      </c>
      <c r="AC150" s="273" t="str">
        <f t="shared" si="61"/>
        <v/>
      </c>
      <c r="AD150" s="273" t="str">
        <f t="shared" si="61"/>
        <v/>
      </c>
      <c r="AE150" s="273" t="str">
        <f t="shared" si="61"/>
        <v/>
      </c>
      <c r="AF150" s="273" t="str">
        <f t="shared" si="61"/>
        <v/>
      </c>
      <c r="AG150" s="273" t="str">
        <f t="shared" si="61"/>
        <v/>
      </c>
      <c r="AH150" s="276" t="str">
        <f t="shared" si="61"/>
        <v/>
      </c>
      <c r="AI150" s="277" t="str">
        <f t="shared" si="61"/>
        <v/>
      </c>
      <c r="AJ150" s="273" t="str">
        <f t="shared" si="61"/>
        <v/>
      </c>
      <c r="AK150" s="278" t="str">
        <f t="shared" si="61"/>
        <v/>
      </c>
      <c r="AL150" s="411">
        <f t="shared" si="21"/>
        <v>0</v>
      </c>
      <c r="AM150" s="412"/>
      <c r="AN150" s="412">
        <f t="shared" si="22"/>
        <v>0</v>
      </c>
      <c r="AO150" s="412"/>
      <c r="AP150" s="400"/>
      <c r="AQ150" s="400"/>
      <c r="AR150" s="426"/>
      <c r="AS150" s="427"/>
    </row>
    <row r="151" spans="1:45" ht="18" customHeight="1" x14ac:dyDescent="0.15">
      <c r="A151" s="78"/>
      <c r="B151" s="405">
        <f>B65</f>
        <v>0</v>
      </c>
      <c r="C151" s="407">
        <f>D65</f>
        <v>0</v>
      </c>
      <c r="D151" s="407">
        <f>E65</f>
        <v>0</v>
      </c>
      <c r="E151" s="417">
        <f>F65</f>
        <v>0</v>
      </c>
      <c r="F151" s="279" t="s">
        <v>102</v>
      </c>
      <c r="G151" s="280" t="str">
        <f>IF(G65="","",VLOOKUP(G65,$C$10:$AK$34,29)*24)</f>
        <v/>
      </c>
      <c r="H151" s="281" t="str">
        <f t="shared" ref="H151:AK151" si="62">IF(H65="","",VLOOKUP(H65,$C$10:$AK$34,29)*24)</f>
        <v/>
      </c>
      <c r="I151" s="281" t="str">
        <f t="shared" si="62"/>
        <v/>
      </c>
      <c r="J151" s="281" t="str">
        <f t="shared" si="62"/>
        <v/>
      </c>
      <c r="K151" s="281" t="str">
        <f t="shared" si="62"/>
        <v/>
      </c>
      <c r="L151" s="281" t="str">
        <f t="shared" si="62"/>
        <v/>
      </c>
      <c r="M151" s="282" t="str">
        <f t="shared" si="62"/>
        <v/>
      </c>
      <c r="N151" s="283" t="str">
        <f t="shared" si="62"/>
        <v/>
      </c>
      <c r="O151" s="281" t="str">
        <f t="shared" si="62"/>
        <v/>
      </c>
      <c r="P151" s="281" t="str">
        <f t="shared" si="62"/>
        <v/>
      </c>
      <c r="Q151" s="281" t="str">
        <f t="shared" si="62"/>
        <v/>
      </c>
      <c r="R151" s="281" t="str">
        <f t="shared" si="62"/>
        <v/>
      </c>
      <c r="S151" s="281" t="str">
        <f t="shared" si="62"/>
        <v/>
      </c>
      <c r="T151" s="284" t="str">
        <f t="shared" si="62"/>
        <v/>
      </c>
      <c r="U151" s="285" t="str">
        <f t="shared" si="62"/>
        <v/>
      </c>
      <c r="V151" s="281" t="str">
        <f t="shared" si="62"/>
        <v/>
      </c>
      <c r="W151" s="281" t="str">
        <f t="shared" si="62"/>
        <v/>
      </c>
      <c r="X151" s="281" t="str">
        <f t="shared" si="62"/>
        <v/>
      </c>
      <c r="Y151" s="281" t="str">
        <f t="shared" si="62"/>
        <v/>
      </c>
      <c r="Z151" s="281" t="str">
        <f t="shared" si="62"/>
        <v/>
      </c>
      <c r="AA151" s="282" t="str">
        <f t="shared" si="62"/>
        <v/>
      </c>
      <c r="AB151" s="283" t="str">
        <f t="shared" si="62"/>
        <v/>
      </c>
      <c r="AC151" s="281" t="str">
        <f t="shared" si="62"/>
        <v/>
      </c>
      <c r="AD151" s="281" t="str">
        <f t="shared" si="62"/>
        <v/>
      </c>
      <c r="AE151" s="281" t="str">
        <f t="shared" si="62"/>
        <v/>
      </c>
      <c r="AF151" s="281" t="str">
        <f t="shared" si="62"/>
        <v/>
      </c>
      <c r="AG151" s="281" t="str">
        <f t="shared" si="62"/>
        <v/>
      </c>
      <c r="AH151" s="284" t="str">
        <f t="shared" si="62"/>
        <v/>
      </c>
      <c r="AI151" s="285" t="str">
        <f t="shared" si="62"/>
        <v/>
      </c>
      <c r="AJ151" s="281" t="str">
        <f t="shared" si="62"/>
        <v/>
      </c>
      <c r="AK151" s="286" t="str">
        <f t="shared" si="62"/>
        <v/>
      </c>
      <c r="AL151" s="409">
        <f t="shared" si="21"/>
        <v>0</v>
      </c>
      <c r="AM151" s="410"/>
      <c r="AN151" s="410">
        <f t="shared" si="22"/>
        <v>0</v>
      </c>
      <c r="AO151" s="410"/>
      <c r="AP151" s="400">
        <f>AN152+AN153+AN151</f>
        <v>0</v>
      </c>
      <c r="AQ151" s="400"/>
      <c r="AR151" s="420" t="str">
        <f t="shared" ref="AR151" si="63">IFERROR(IF(C152="Ａ",1,AP151/$V$2),"")</f>
        <v/>
      </c>
      <c r="AS151" s="421"/>
    </row>
    <row r="152" spans="1:45" ht="18" customHeight="1" x14ac:dyDescent="0.15">
      <c r="A152" s="78"/>
      <c r="B152" s="405"/>
      <c r="C152" s="407"/>
      <c r="D152" s="407"/>
      <c r="E152" s="417"/>
      <c r="F152" s="263" t="s">
        <v>103</v>
      </c>
      <c r="G152" s="264" t="str">
        <f>IF(G65="","",VLOOKUP(G65,$C$10:$AK$34,32)*24)</f>
        <v/>
      </c>
      <c r="H152" s="265" t="str">
        <f t="shared" ref="H152:AK152" si="64">IF(H65="","",VLOOKUP(H65,$C$10:$AK$34,32)*24)</f>
        <v/>
      </c>
      <c r="I152" s="265" t="str">
        <f t="shared" si="64"/>
        <v/>
      </c>
      <c r="J152" s="265" t="str">
        <f t="shared" si="64"/>
        <v/>
      </c>
      <c r="K152" s="265" t="str">
        <f t="shared" si="64"/>
        <v/>
      </c>
      <c r="L152" s="265" t="str">
        <f t="shared" si="64"/>
        <v/>
      </c>
      <c r="M152" s="266" t="str">
        <f t="shared" si="64"/>
        <v/>
      </c>
      <c r="N152" s="267" t="str">
        <f t="shared" si="64"/>
        <v/>
      </c>
      <c r="O152" s="265" t="str">
        <f t="shared" si="64"/>
        <v/>
      </c>
      <c r="P152" s="265" t="str">
        <f t="shared" si="64"/>
        <v/>
      </c>
      <c r="Q152" s="265" t="str">
        <f t="shared" si="64"/>
        <v/>
      </c>
      <c r="R152" s="265" t="str">
        <f t="shared" si="64"/>
        <v/>
      </c>
      <c r="S152" s="265" t="str">
        <f t="shared" si="64"/>
        <v/>
      </c>
      <c r="T152" s="268" t="str">
        <f t="shared" si="64"/>
        <v/>
      </c>
      <c r="U152" s="269" t="str">
        <f t="shared" si="64"/>
        <v/>
      </c>
      <c r="V152" s="265" t="str">
        <f t="shared" si="64"/>
        <v/>
      </c>
      <c r="W152" s="265" t="str">
        <f t="shared" si="64"/>
        <v/>
      </c>
      <c r="X152" s="265" t="str">
        <f t="shared" si="64"/>
        <v/>
      </c>
      <c r="Y152" s="265" t="str">
        <f t="shared" si="64"/>
        <v/>
      </c>
      <c r="Z152" s="265" t="str">
        <f t="shared" si="64"/>
        <v/>
      </c>
      <c r="AA152" s="266" t="str">
        <f t="shared" si="64"/>
        <v/>
      </c>
      <c r="AB152" s="267" t="str">
        <f t="shared" si="64"/>
        <v/>
      </c>
      <c r="AC152" s="265" t="str">
        <f t="shared" si="64"/>
        <v/>
      </c>
      <c r="AD152" s="265" t="str">
        <f t="shared" si="64"/>
        <v/>
      </c>
      <c r="AE152" s="265" t="str">
        <f t="shared" si="64"/>
        <v/>
      </c>
      <c r="AF152" s="265" t="str">
        <f t="shared" si="64"/>
        <v/>
      </c>
      <c r="AG152" s="265" t="str">
        <f t="shared" si="64"/>
        <v/>
      </c>
      <c r="AH152" s="268" t="str">
        <f t="shared" si="64"/>
        <v/>
      </c>
      <c r="AI152" s="269" t="str">
        <f t="shared" si="64"/>
        <v/>
      </c>
      <c r="AJ152" s="265" t="str">
        <f t="shared" si="64"/>
        <v/>
      </c>
      <c r="AK152" s="270" t="str">
        <f t="shared" si="64"/>
        <v/>
      </c>
      <c r="AL152" s="401">
        <f t="shared" si="21"/>
        <v>0</v>
      </c>
      <c r="AM152" s="402"/>
      <c r="AN152" s="402">
        <f t="shared" si="22"/>
        <v>0</v>
      </c>
      <c r="AO152" s="402"/>
      <c r="AP152" s="400"/>
      <c r="AQ152" s="400"/>
      <c r="AR152" s="422"/>
      <c r="AS152" s="423"/>
    </row>
    <row r="153" spans="1:45" ht="18" customHeight="1" x14ac:dyDescent="0.15">
      <c r="A153" s="78"/>
      <c r="B153" s="405"/>
      <c r="C153" s="407"/>
      <c r="D153" s="407"/>
      <c r="E153" s="417"/>
      <c r="F153" s="271" t="s">
        <v>104</v>
      </c>
      <c r="G153" s="272" t="str">
        <f>IF(G65="","",VLOOKUP(G65,$C$10:$AK$34,35)*24)</f>
        <v/>
      </c>
      <c r="H153" s="273" t="str">
        <f t="shared" ref="H153:AK153" si="65">IF(H65="","",VLOOKUP(H65,$C$10:$AK$34,35)*24)</f>
        <v/>
      </c>
      <c r="I153" s="273" t="str">
        <f t="shared" si="65"/>
        <v/>
      </c>
      <c r="J153" s="273" t="str">
        <f t="shared" si="65"/>
        <v/>
      </c>
      <c r="K153" s="273" t="str">
        <f t="shared" si="65"/>
        <v/>
      </c>
      <c r="L153" s="273" t="str">
        <f t="shared" si="65"/>
        <v/>
      </c>
      <c r="M153" s="274" t="str">
        <f t="shared" si="65"/>
        <v/>
      </c>
      <c r="N153" s="275" t="str">
        <f t="shared" si="65"/>
        <v/>
      </c>
      <c r="O153" s="273" t="str">
        <f t="shared" si="65"/>
        <v/>
      </c>
      <c r="P153" s="273" t="str">
        <f t="shared" si="65"/>
        <v/>
      </c>
      <c r="Q153" s="273" t="str">
        <f t="shared" si="65"/>
        <v/>
      </c>
      <c r="R153" s="273" t="str">
        <f t="shared" si="65"/>
        <v/>
      </c>
      <c r="S153" s="273" t="str">
        <f t="shared" si="65"/>
        <v/>
      </c>
      <c r="T153" s="276" t="str">
        <f t="shared" si="65"/>
        <v/>
      </c>
      <c r="U153" s="277" t="str">
        <f t="shared" si="65"/>
        <v/>
      </c>
      <c r="V153" s="273" t="str">
        <f t="shared" si="65"/>
        <v/>
      </c>
      <c r="W153" s="273" t="str">
        <f t="shared" si="65"/>
        <v/>
      </c>
      <c r="X153" s="273" t="str">
        <f t="shared" si="65"/>
        <v/>
      </c>
      <c r="Y153" s="273" t="str">
        <f t="shared" si="65"/>
        <v/>
      </c>
      <c r="Z153" s="273" t="str">
        <f t="shared" si="65"/>
        <v/>
      </c>
      <c r="AA153" s="274" t="str">
        <f t="shared" si="65"/>
        <v/>
      </c>
      <c r="AB153" s="275" t="str">
        <f t="shared" si="65"/>
        <v/>
      </c>
      <c r="AC153" s="273" t="str">
        <f t="shared" si="65"/>
        <v/>
      </c>
      <c r="AD153" s="273" t="str">
        <f t="shared" si="65"/>
        <v/>
      </c>
      <c r="AE153" s="273" t="str">
        <f t="shared" si="65"/>
        <v/>
      </c>
      <c r="AF153" s="273" t="str">
        <f t="shared" si="65"/>
        <v/>
      </c>
      <c r="AG153" s="273" t="str">
        <f t="shared" si="65"/>
        <v/>
      </c>
      <c r="AH153" s="276" t="str">
        <f t="shared" si="65"/>
        <v/>
      </c>
      <c r="AI153" s="277" t="str">
        <f t="shared" si="65"/>
        <v/>
      </c>
      <c r="AJ153" s="273" t="str">
        <f t="shared" si="65"/>
        <v/>
      </c>
      <c r="AK153" s="278" t="str">
        <f t="shared" si="65"/>
        <v/>
      </c>
      <c r="AL153" s="411">
        <f t="shared" si="21"/>
        <v>0</v>
      </c>
      <c r="AM153" s="412"/>
      <c r="AN153" s="412">
        <f t="shared" si="22"/>
        <v>0</v>
      </c>
      <c r="AO153" s="412"/>
      <c r="AP153" s="400"/>
      <c r="AQ153" s="400"/>
      <c r="AR153" s="426"/>
      <c r="AS153" s="427"/>
    </row>
    <row r="154" spans="1:45" ht="18" customHeight="1" x14ac:dyDescent="0.15">
      <c r="A154" s="78"/>
      <c r="B154" s="405">
        <f>B66</f>
        <v>0</v>
      </c>
      <c r="C154" s="407">
        <f>D66</f>
        <v>0</v>
      </c>
      <c r="D154" s="407">
        <f>E66</f>
        <v>0</v>
      </c>
      <c r="E154" s="417">
        <f>F66</f>
        <v>0</v>
      </c>
      <c r="F154" s="279" t="s">
        <v>102</v>
      </c>
      <c r="G154" s="280" t="str">
        <f>IF(G66="","",VLOOKUP(G66,$C$10:$AK$34,29)*24)</f>
        <v/>
      </c>
      <c r="H154" s="281" t="str">
        <f t="shared" ref="H154:AK154" si="66">IF(H66="","",VLOOKUP(H66,$C$10:$AK$34,29)*24)</f>
        <v/>
      </c>
      <c r="I154" s="281" t="str">
        <f t="shared" si="66"/>
        <v/>
      </c>
      <c r="J154" s="281" t="str">
        <f t="shared" si="66"/>
        <v/>
      </c>
      <c r="K154" s="281" t="str">
        <f t="shared" si="66"/>
        <v/>
      </c>
      <c r="L154" s="281" t="str">
        <f t="shared" si="66"/>
        <v/>
      </c>
      <c r="M154" s="282" t="str">
        <f t="shared" si="66"/>
        <v/>
      </c>
      <c r="N154" s="283" t="str">
        <f t="shared" si="66"/>
        <v/>
      </c>
      <c r="O154" s="281" t="str">
        <f t="shared" si="66"/>
        <v/>
      </c>
      <c r="P154" s="281" t="str">
        <f t="shared" si="66"/>
        <v/>
      </c>
      <c r="Q154" s="281" t="str">
        <f t="shared" si="66"/>
        <v/>
      </c>
      <c r="R154" s="281" t="str">
        <f t="shared" si="66"/>
        <v/>
      </c>
      <c r="S154" s="281" t="str">
        <f t="shared" si="66"/>
        <v/>
      </c>
      <c r="T154" s="284" t="str">
        <f t="shared" si="66"/>
        <v/>
      </c>
      <c r="U154" s="285" t="str">
        <f t="shared" si="66"/>
        <v/>
      </c>
      <c r="V154" s="281" t="str">
        <f t="shared" si="66"/>
        <v/>
      </c>
      <c r="W154" s="281" t="str">
        <f t="shared" si="66"/>
        <v/>
      </c>
      <c r="X154" s="281" t="str">
        <f t="shared" si="66"/>
        <v/>
      </c>
      <c r="Y154" s="281" t="str">
        <f t="shared" si="66"/>
        <v/>
      </c>
      <c r="Z154" s="281" t="str">
        <f t="shared" si="66"/>
        <v/>
      </c>
      <c r="AA154" s="282" t="str">
        <f t="shared" si="66"/>
        <v/>
      </c>
      <c r="AB154" s="283" t="str">
        <f t="shared" si="66"/>
        <v/>
      </c>
      <c r="AC154" s="281" t="str">
        <f t="shared" si="66"/>
        <v/>
      </c>
      <c r="AD154" s="281" t="str">
        <f t="shared" si="66"/>
        <v/>
      </c>
      <c r="AE154" s="281" t="str">
        <f t="shared" si="66"/>
        <v/>
      </c>
      <c r="AF154" s="281" t="str">
        <f t="shared" si="66"/>
        <v/>
      </c>
      <c r="AG154" s="281" t="str">
        <f t="shared" si="66"/>
        <v/>
      </c>
      <c r="AH154" s="284" t="str">
        <f t="shared" si="66"/>
        <v/>
      </c>
      <c r="AI154" s="285" t="str">
        <f t="shared" si="66"/>
        <v/>
      </c>
      <c r="AJ154" s="281" t="str">
        <f t="shared" si="66"/>
        <v/>
      </c>
      <c r="AK154" s="286" t="str">
        <f t="shared" si="66"/>
        <v/>
      </c>
      <c r="AL154" s="409">
        <f t="shared" si="21"/>
        <v>0</v>
      </c>
      <c r="AM154" s="410"/>
      <c r="AN154" s="410">
        <f t="shared" si="22"/>
        <v>0</v>
      </c>
      <c r="AO154" s="410"/>
      <c r="AP154" s="400">
        <f>AN155+AN156+AN154</f>
        <v>0</v>
      </c>
      <c r="AQ154" s="400"/>
      <c r="AR154" s="420" t="str">
        <f t="shared" ref="AR154" si="67">IFERROR(IF(C155="Ａ",1,AP154/$V$2),"")</f>
        <v/>
      </c>
      <c r="AS154" s="421"/>
    </row>
    <row r="155" spans="1:45" ht="18" customHeight="1" x14ac:dyDescent="0.15">
      <c r="A155" s="78"/>
      <c r="B155" s="405"/>
      <c r="C155" s="407"/>
      <c r="D155" s="407"/>
      <c r="E155" s="417"/>
      <c r="F155" s="263" t="s">
        <v>103</v>
      </c>
      <c r="G155" s="264" t="str">
        <f>IF(G66="","",VLOOKUP(G66,$C$10:$AK$34,32)*24)</f>
        <v/>
      </c>
      <c r="H155" s="265" t="str">
        <f t="shared" ref="H155:AK155" si="68">IF(H66="","",VLOOKUP(H66,$C$10:$AK$34,32)*24)</f>
        <v/>
      </c>
      <c r="I155" s="265" t="str">
        <f t="shared" si="68"/>
        <v/>
      </c>
      <c r="J155" s="265" t="str">
        <f t="shared" si="68"/>
        <v/>
      </c>
      <c r="K155" s="265" t="str">
        <f t="shared" si="68"/>
        <v/>
      </c>
      <c r="L155" s="265" t="str">
        <f t="shared" si="68"/>
        <v/>
      </c>
      <c r="M155" s="266" t="str">
        <f t="shared" si="68"/>
        <v/>
      </c>
      <c r="N155" s="267" t="str">
        <f t="shared" si="68"/>
        <v/>
      </c>
      <c r="O155" s="265" t="str">
        <f t="shared" si="68"/>
        <v/>
      </c>
      <c r="P155" s="265" t="str">
        <f t="shared" si="68"/>
        <v/>
      </c>
      <c r="Q155" s="265" t="str">
        <f t="shared" si="68"/>
        <v/>
      </c>
      <c r="R155" s="265" t="str">
        <f t="shared" si="68"/>
        <v/>
      </c>
      <c r="S155" s="265" t="str">
        <f t="shared" si="68"/>
        <v/>
      </c>
      <c r="T155" s="268" t="str">
        <f t="shared" si="68"/>
        <v/>
      </c>
      <c r="U155" s="269" t="str">
        <f t="shared" si="68"/>
        <v/>
      </c>
      <c r="V155" s="265" t="str">
        <f t="shared" si="68"/>
        <v/>
      </c>
      <c r="W155" s="265" t="str">
        <f t="shared" si="68"/>
        <v/>
      </c>
      <c r="X155" s="265" t="str">
        <f t="shared" si="68"/>
        <v/>
      </c>
      <c r="Y155" s="265" t="str">
        <f t="shared" si="68"/>
        <v/>
      </c>
      <c r="Z155" s="265" t="str">
        <f t="shared" si="68"/>
        <v/>
      </c>
      <c r="AA155" s="266" t="str">
        <f t="shared" si="68"/>
        <v/>
      </c>
      <c r="AB155" s="267" t="str">
        <f t="shared" si="68"/>
        <v/>
      </c>
      <c r="AC155" s="265" t="str">
        <f t="shared" si="68"/>
        <v/>
      </c>
      <c r="AD155" s="265" t="str">
        <f t="shared" si="68"/>
        <v/>
      </c>
      <c r="AE155" s="265" t="str">
        <f t="shared" si="68"/>
        <v/>
      </c>
      <c r="AF155" s="265" t="str">
        <f t="shared" si="68"/>
        <v/>
      </c>
      <c r="AG155" s="265" t="str">
        <f t="shared" si="68"/>
        <v/>
      </c>
      <c r="AH155" s="268" t="str">
        <f t="shared" si="68"/>
        <v/>
      </c>
      <c r="AI155" s="269" t="str">
        <f t="shared" si="68"/>
        <v/>
      </c>
      <c r="AJ155" s="265" t="str">
        <f t="shared" si="68"/>
        <v/>
      </c>
      <c r="AK155" s="270" t="str">
        <f t="shared" si="68"/>
        <v/>
      </c>
      <c r="AL155" s="401">
        <f t="shared" si="21"/>
        <v>0</v>
      </c>
      <c r="AM155" s="402"/>
      <c r="AN155" s="402">
        <f t="shared" si="22"/>
        <v>0</v>
      </c>
      <c r="AO155" s="402"/>
      <c r="AP155" s="400"/>
      <c r="AQ155" s="400"/>
      <c r="AR155" s="422"/>
      <c r="AS155" s="423"/>
    </row>
    <row r="156" spans="1:45" ht="18" customHeight="1" thickBot="1" x14ac:dyDescent="0.2">
      <c r="A156" s="78"/>
      <c r="B156" s="406"/>
      <c r="C156" s="408"/>
      <c r="D156" s="408"/>
      <c r="E156" s="418"/>
      <c r="F156" s="287" t="s">
        <v>104</v>
      </c>
      <c r="G156" s="288" t="str">
        <f>IF(G66="","",VLOOKUP(G66,$C$10:$AK$34,35)*24)</f>
        <v/>
      </c>
      <c r="H156" s="289" t="str">
        <f t="shared" ref="H156:AK156" si="69">IF(H66="","",VLOOKUP(H66,$C$10:$AK$34,35)*24)</f>
        <v/>
      </c>
      <c r="I156" s="289" t="str">
        <f t="shared" si="69"/>
        <v/>
      </c>
      <c r="J156" s="289" t="str">
        <f t="shared" si="69"/>
        <v/>
      </c>
      <c r="K156" s="289" t="str">
        <f t="shared" si="69"/>
        <v/>
      </c>
      <c r="L156" s="289" t="str">
        <f t="shared" si="69"/>
        <v/>
      </c>
      <c r="M156" s="290" t="str">
        <f t="shared" si="69"/>
        <v/>
      </c>
      <c r="N156" s="291" t="str">
        <f t="shared" si="69"/>
        <v/>
      </c>
      <c r="O156" s="289" t="str">
        <f t="shared" si="69"/>
        <v/>
      </c>
      <c r="P156" s="289" t="str">
        <f t="shared" si="69"/>
        <v/>
      </c>
      <c r="Q156" s="289" t="str">
        <f t="shared" si="69"/>
        <v/>
      </c>
      <c r="R156" s="289" t="str">
        <f t="shared" si="69"/>
        <v/>
      </c>
      <c r="S156" s="289" t="str">
        <f t="shared" si="69"/>
        <v/>
      </c>
      <c r="T156" s="292" t="str">
        <f t="shared" si="69"/>
        <v/>
      </c>
      <c r="U156" s="293" t="str">
        <f t="shared" si="69"/>
        <v/>
      </c>
      <c r="V156" s="289" t="str">
        <f t="shared" si="69"/>
        <v/>
      </c>
      <c r="W156" s="289" t="str">
        <f t="shared" si="69"/>
        <v/>
      </c>
      <c r="X156" s="289" t="str">
        <f t="shared" si="69"/>
        <v/>
      </c>
      <c r="Y156" s="289" t="str">
        <f t="shared" si="69"/>
        <v/>
      </c>
      <c r="Z156" s="289" t="str">
        <f t="shared" si="69"/>
        <v/>
      </c>
      <c r="AA156" s="290" t="str">
        <f t="shared" si="69"/>
        <v/>
      </c>
      <c r="AB156" s="291" t="str">
        <f t="shared" si="69"/>
        <v/>
      </c>
      <c r="AC156" s="289" t="str">
        <f t="shared" si="69"/>
        <v/>
      </c>
      <c r="AD156" s="289" t="str">
        <f t="shared" si="69"/>
        <v/>
      </c>
      <c r="AE156" s="289" t="str">
        <f t="shared" si="69"/>
        <v/>
      </c>
      <c r="AF156" s="289" t="str">
        <f t="shared" si="69"/>
        <v/>
      </c>
      <c r="AG156" s="289" t="str">
        <f t="shared" si="69"/>
        <v/>
      </c>
      <c r="AH156" s="292" t="str">
        <f t="shared" si="69"/>
        <v/>
      </c>
      <c r="AI156" s="293" t="str">
        <f t="shared" si="69"/>
        <v/>
      </c>
      <c r="AJ156" s="289" t="str">
        <f t="shared" si="69"/>
        <v/>
      </c>
      <c r="AK156" s="294" t="str">
        <f t="shared" si="69"/>
        <v/>
      </c>
      <c r="AL156" s="403">
        <f t="shared" si="21"/>
        <v>0</v>
      </c>
      <c r="AM156" s="404"/>
      <c r="AN156" s="404">
        <f t="shared" si="22"/>
        <v>0</v>
      </c>
      <c r="AO156" s="404"/>
      <c r="AP156" s="379"/>
      <c r="AQ156" s="379"/>
      <c r="AR156" s="424"/>
      <c r="AS156" s="425"/>
    </row>
    <row r="157" spans="1:45" ht="18" customHeight="1" x14ac:dyDescent="0.15">
      <c r="A157" s="78"/>
      <c r="B157" s="413" t="str">
        <f>B67</f>
        <v>看護職員</v>
      </c>
      <c r="C157" s="414">
        <f>D67</f>
        <v>0</v>
      </c>
      <c r="D157" s="414">
        <f>E67</f>
        <v>0</v>
      </c>
      <c r="E157" s="419">
        <f>F67</f>
        <v>0</v>
      </c>
      <c r="F157" s="262" t="s">
        <v>102</v>
      </c>
      <c r="G157" s="244" t="str">
        <f>IF(G67="","",VLOOKUP(G67,$C$10:$AK$34,29)*24)</f>
        <v/>
      </c>
      <c r="H157" s="245" t="str">
        <f t="shared" ref="H157:AK157" si="70">IF(H67="","",VLOOKUP(H67,$C$10:$AK$34,29)*24)</f>
        <v/>
      </c>
      <c r="I157" s="245" t="str">
        <f t="shared" si="70"/>
        <v/>
      </c>
      <c r="J157" s="245" t="str">
        <f t="shared" si="70"/>
        <v/>
      </c>
      <c r="K157" s="245" t="str">
        <f t="shared" si="70"/>
        <v/>
      </c>
      <c r="L157" s="245" t="str">
        <f t="shared" si="70"/>
        <v/>
      </c>
      <c r="M157" s="246" t="str">
        <f t="shared" si="70"/>
        <v/>
      </c>
      <c r="N157" s="247" t="str">
        <f t="shared" si="70"/>
        <v/>
      </c>
      <c r="O157" s="245" t="str">
        <f t="shared" si="70"/>
        <v/>
      </c>
      <c r="P157" s="245" t="str">
        <f t="shared" si="70"/>
        <v/>
      </c>
      <c r="Q157" s="245" t="str">
        <f t="shared" si="70"/>
        <v/>
      </c>
      <c r="R157" s="245" t="str">
        <f t="shared" si="70"/>
        <v/>
      </c>
      <c r="S157" s="245" t="str">
        <f t="shared" si="70"/>
        <v/>
      </c>
      <c r="T157" s="248" t="str">
        <f t="shared" si="70"/>
        <v/>
      </c>
      <c r="U157" s="249" t="str">
        <f t="shared" si="70"/>
        <v/>
      </c>
      <c r="V157" s="245" t="str">
        <f t="shared" si="70"/>
        <v/>
      </c>
      <c r="W157" s="245" t="str">
        <f t="shared" si="70"/>
        <v/>
      </c>
      <c r="X157" s="245" t="str">
        <f t="shared" si="70"/>
        <v/>
      </c>
      <c r="Y157" s="245" t="str">
        <f t="shared" si="70"/>
        <v/>
      </c>
      <c r="Z157" s="245" t="str">
        <f t="shared" si="70"/>
        <v/>
      </c>
      <c r="AA157" s="246" t="str">
        <f t="shared" si="70"/>
        <v/>
      </c>
      <c r="AB157" s="247" t="str">
        <f t="shared" si="70"/>
        <v/>
      </c>
      <c r="AC157" s="245" t="str">
        <f t="shared" si="70"/>
        <v/>
      </c>
      <c r="AD157" s="245" t="str">
        <f t="shared" si="70"/>
        <v/>
      </c>
      <c r="AE157" s="245" t="str">
        <f t="shared" si="70"/>
        <v/>
      </c>
      <c r="AF157" s="245" t="str">
        <f t="shared" si="70"/>
        <v/>
      </c>
      <c r="AG157" s="245" t="str">
        <f t="shared" si="70"/>
        <v/>
      </c>
      <c r="AH157" s="248" t="str">
        <f t="shared" si="70"/>
        <v/>
      </c>
      <c r="AI157" s="249" t="str">
        <f t="shared" si="70"/>
        <v/>
      </c>
      <c r="AJ157" s="245" t="str">
        <f t="shared" si="70"/>
        <v/>
      </c>
      <c r="AK157" s="250" t="str">
        <f t="shared" si="70"/>
        <v/>
      </c>
      <c r="AL157" s="415">
        <f t="shared" si="21"/>
        <v>0</v>
      </c>
      <c r="AM157" s="416"/>
      <c r="AN157" s="416">
        <f t="shared" si="22"/>
        <v>0</v>
      </c>
      <c r="AO157" s="416"/>
      <c r="AP157" s="378">
        <f>AN158+AN159+AN157</f>
        <v>0</v>
      </c>
      <c r="AQ157" s="378"/>
      <c r="AR157" s="378" t="str">
        <f t="shared" ref="AR157" si="71">IFERROR(IF(C158="Ａ",1,AP157/$V$2),"")</f>
        <v/>
      </c>
      <c r="AS157" s="378"/>
    </row>
    <row r="158" spans="1:45" ht="18" customHeight="1" x14ac:dyDescent="0.15">
      <c r="A158" s="78"/>
      <c r="B158" s="405"/>
      <c r="C158" s="407"/>
      <c r="D158" s="407"/>
      <c r="E158" s="417"/>
      <c r="F158" s="263" t="s">
        <v>103</v>
      </c>
      <c r="G158" s="264" t="str">
        <f>IF(G67="","",VLOOKUP(G67,$C$10:$AK$34,32)*24)</f>
        <v/>
      </c>
      <c r="H158" s="265" t="str">
        <f t="shared" ref="H158:AK158" si="72">IF(H67="","",VLOOKUP(H67,$C$10:$AK$34,32)*24)</f>
        <v/>
      </c>
      <c r="I158" s="265" t="str">
        <f t="shared" si="72"/>
        <v/>
      </c>
      <c r="J158" s="265" t="str">
        <f t="shared" si="72"/>
        <v/>
      </c>
      <c r="K158" s="265" t="str">
        <f t="shared" si="72"/>
        <v/>
      </c>
      <c r="L158" s="265" t="str">
        <f t="shared" si="72"/>
        <v/>
      </c>
      <c r="M158" s="266" t="str">
        <f t="shared" si="72"/>
        <v/>
      </c>
      <c r="N158" s="267" t="str">
        <f t="shared" si="72"/>
        <v/>
      </c>
      <c r="O158" s="265" t="str">
        <f t="shared" si="72"/>
        <v/>
      </c>
      <c r="P158" s="265" t="str">
        <f t="shared" si="72"/>
        <v/>
      </c>
      <c r="Q158" s="265" t="str">
        <f t="shared" si="72"/>
        <v/>
      </c>
      <c r="R158" s="265" t="str">
        <f t="shared" si="72"/>
        <v/>
      </c>
      <c r="S158" s="265" t="str">
        <f t="shared" si="72"/>
        <v/>
      </c>
      <c r="T158" s="268" t="str">
        <f t="shared" si="72"/>
        <v/>
      </c>
      <c r="U158" s="269" t="str">
        <f t="shared" si="72"/>
        <v/>
      </c>
      <c r="V158" s="265" t="str">
        <f t="shared" si="72"/>
        <v/>
      </c>
      <c r="W158" s="265" t="str">
        <f t="shared" si="72"/>
        <v/>
      </c>
      <c r="X158" s="265" t="str">
        <f t="shared" si="72"/>
        <v/>
      </c>
      <c r="Y158" s="265" t="str">
        <f t="shared" si="72"/>
        <v/>
      </c>
      <c r="Z158" s="265" t="str">
        <f t="shared" si="72"/>
        <v/>
      </c>
      <c r="AA158" s="266" t="str">
        <f t="shared" si="72"/>
        <v/>
      </c>
      <c r="AB158" s="267" t="str">
        <f t="shared" si="72"/>
        <v/>
      </c>
      <c r="AC158" s="265" t="str">
        <f t="shared" si="72"/>
        <v/>
      </c>
      <c r="AD158" s="265" t="str">
        <f t="shared" si="72"/>
        <v/>
      </c>
      <c r="AE158" s="265" t="str">
        <f t="shared" si="72"/>
        <v/>
      </c>
      <c r="AF158" s="265" t="str">
        <f t="shared" si="72"/>
        <v/>
      </c>
      <c r="AG158" s="265" t="str">
        <f t="shared" si="72"/>
        <v/>
      </c>
      <c r="AH158" s="268" t="str">
        <f t="shared" si="72"/>
        <v/>
      </c>
      <c r="AI158" s="269" t="str">
        <f t="shared" si="72"/>
        <v/>
      </c>
      <c r="AJ158" s="265" t="str">
        <f t="shared" si="72"/>
        <v/>
      </c>
      <c r="AK158" s="270" t="str">
        <f t="shared" si="72"/>
        <v/>
      </c>
      <c r="AL158" s="401">
        <f t="shared" si="21"/>
        <v>0</v>
      </c>
      <c r="AM158" s="402"/>
      <c r="AN158" s="402">
        <f t="shared" si="22"/>
        <v>0</v>
      </c>
      <c r="AO158" s="402"/>
      <c r="AP158" s="400"/>
      <c r="AQ158" s="400"/>
      <c r="AR158" s="400"/>
      <c r="AS158" s="400"/>
    </row>
    <row r="159" spans="1:45" ht="18" customHeight="1" x14ac:dyDescent="0.15">
      <c r="A159" s="78"/>
      <c r="B159" s="405"/>
      <c r="C159" s="407"/>
      <c r="D159" s="407"/>
      <c r="E159" s="417"/>
      <c r="F159" s="271" t="s">
        <v>104</v>
      </c>
      <c r="G159" s="272" t="str">
        <f>IF(G67="","",VLOOKUP(G67,$C$10:$AK$34,35)*24)</f>
        <v/>
      </c>
      <c r="H159" s="273" t="str">
        <f t="shared" ref="H159:AK159" si="73">IF(H67="","",VLOOKUP(H67,$C$10:$AK$34,35)*24)</f>
        <v/>
      </c>
      <c r="I159" s="273" t="str">
        <f t="shared" si="73"/>
        <v/>
      </c>
      <c r="J159" s="273" t="str">
        <f t="shared" si="73"/>
        <v/>
      </c>
      <c r="K159" s="273" t="str">
        <f t="shared" si="73"/>
        <v/>
      </c>
      <c r="L159" s="273" t="str">
        <f t="shared" si="73"/>
        <v/>
      </c>
      <c r="M159" s="274" t="str">
        <f t="shared" si="73"/>
        <v/>
      </c>
      <c r="N159" s="275" t="str">
        <f t="shared" si="73"/>
        <v/>
      </c>
      <c r="O159" s="273" t="str">
        <f t="shared" si="73"/>
        <v/>
      </c>
      <c r="P159" s="273" t="str">
        <f t="shared" si="73"/>
        <v/>
      </c>
      <c r="Q159" s="273" t="str">
        <f t="shared" si="73"/>
        <v/>
      </c>
      <c r="R159" s="273" t="str">
        <f t="shared" si="73"/>
        <v/>
      </c>
      <c r="S159" s="273" t="str">
        <f t="shared" si="73"/>
        <v/>
      </c>
      <c r="T159" s="276" t="str">
        <f t="shared" si="73"/>
        <v/>
      </c>
      <c r="U159" s="277" t="str">
        <f t="shared" si="73"/>
        <v/>
      </c>
      <c r="V159" s="273" t="str">
        <f t="shared" si="73"/>
        <v/>
      </c>
      <c r="W159" s="273" t="str">
        <f t="shared" si="73"/>
        <v/>
      </c>
      <c r="X159" s="273" t="str">
        <f t="shared" si="73"/>
        <v/>
      </c>
      <c r="Y159" s="273" t="str">
        <f t="shared" si="73"/>
        <v/>
      </c>
      <c r="Z159" s="273" t="str">
        <f t="shared" si="73"/>
        <v/>
      </c>
      <c r="AA159" s="274" t="str">
        <f t="shared" si="73"/>
        <v/>
      </c>
      <c r="AB159" s="275" t="str">
        <f t="shared" si="73"/>
        <v/>
      </c>
      <c r="AC159" s="273" t="str">
        <f t="shared" si="73"/>
        <v/>
      </c>
      <c r="AD159" s="273" t="str">
        <f t="shared" si="73"/>
        <v/>
      </c>
      <c r="AE159" s="273" t="str">
        <f t="shared" si="73"/>
        <v/>
      </c>
      <c r="AF159" s="273" t="str">
        <f t="shared" si="73"/>
        <v/>
      </c>
      <c r="AG159" s="273" t="str">
        <f t="shared" si="73"/>
        <v/>
      </c>
      <c r="AH159" s="276" t="str">
        <f t="shared" si="73"/>
        <v/>
      </c>
      <c r="AI159" s="277" t="str">
        <f t="shared" si="73"/>
        <v/>
      </c>
      <c r="AJ159" s="273" t="str">
        <f t="shared" si="73"/>
        <v/>
      </c>
      <c r="AK159" s="278" t="str">
        <f t="shared" si="73"/>
        <v/>
      </c>
      <c r="AL159" s="411">
        <f t="shared" si="21"/>
        <v>0</v>
      </c>
      <c r="AM159" s="412"/>
      <c r="AN159" s="412">
        <f t="shared" si="22"/>
        <v>0</v>
      </c>
      <c r="AO159" s="412"/>
      <c r="AP159" s="400"/>
      <c r="AQ159" s="400"/>
      <c r="AR159" s="400"/>
      <c r="AS159" s="400"/>
    </row>
    <row r="160" spans="1:45" ht="18" customHeight="1" x14ac:dyDescent="0.15">
      <c r="A160" s="78"/>
      <c r="B160" s="405">
        <f>B68</f>
        <v>0</v>
      </c>
      <c r="C160" s="407">
        <f>D68</f>
        <v>0</v>
      </c>
      <c r="D160" s="407">
        <f>E68</f>
        <v>0</v>
      </c>
      <c r="E160" s="417">
        <f>F68</f>
        <v>0</v>
      </c>
      <c r="F160" s="279" t="s">
        <v>102</v>
      </c>
      <c r="G160" s="280" t="str">
        <f>IF(G68="","",VLOOKUP(G68,$C$10:$AK$34,29)*24)</f>
        <v/>
      </c>
      <c r="H160" s="281" t="str">
        <f t="shared" ref="H160:AK160" si="74">IF(H68="","",VLOOKUP(H68,$C$10:$AK$34,29)*24)</f>
        <v/>
      </c>
      <c r="I160" s="281" t="str">
        <f t="shared" si="74"/>
        <v/>
      </c>
      <c r="J160" s="281" t="str">
        <f t="shared" si="74"/>
        <v/>
      </c>
      <c r="K160" s="281" t="str">
        <f t="shared" si="74"/>
        <v/>
      </c>
      <c r="L160" s="281" t="str">
        <f t="shared" si="74"/>
        <v/>
      </c>
      <c r="M160" s="282" t="str">
        <f t="shared" si="74"/>
        <v/>
      </c>
      <c r="N160" s="283" t="str">
        <f t="shared" si="74"/>
        <v/>
      </c>
      <c r="O160" s="281" t="str">
        <f t="shared" si="74"/>
        <v/>
      </c>
      <c r="P160" s="281" t="str">
        <f t="shared" si="74"/>
        <v/>
      </c>
      <c r="Q160" s="281" t="str">
        <f t="shared" si="74"/>
        <v/>
      </c>
      <c r="R160" s="281" t="str">
        <f t="shared" si="74"/>
        <v/>
      </c>
      <c r="S160" s="281" t="str">
        <f t="shared" si="74"/>
        <v/>
      </c>
      <c r="T160" s="284" t="str">
        <f t="shared" si="74"/>
        <v/>
      </c>
      <c r="U160" s="285" t="str">
        <f t="shared" si="74"/>
        <v/>
      </c>
      <c r="V160" s="281" t="str">
        <f t="shared" si="74"/>
        <v/>
      </c>
      <c r="W160" s="281" t="str">
        <f t="shared" si="74"/>
        <v/>
      </c>
      <c r="X160" s="281" t="str">
        <f t="shared" si="74"/>
        <v/>
      </c>
      <c r="Y160" s="281" t="str">
        <f t="shared" si="74"/>
        <v/>
      </c>
      <c r="Z160" s="281" t="str">
        <f t="shared" si="74"/>
        <v/>
      </c>
      <c r="AA160" s="282" t="str">
        <f t="shared" si="74"/>
        <v/>
      </c>
      <c r="AB160" s="283" t="str">
        <f t="shared" si="74"/>
        <v/>
      </c>
      <c r="AC160" s="281" t="str">
        <f t="shared" si="74"/>
        <v/>
      </c>
      <c r="AD160" s="281" t="str">
        <f t="shared" si="74"/>
        <v/>
      </c>
      <c r="AE160" s="281" t="str">
        <f t="shared" si="74"/>
        <v/>
      </c>
      <c r="AF160" s="281" t="str">
        <f t="shared" si="74"/>
        <v/>
      </c>
      <c r="AG160" s="281" t="str">
        <f t="shared" si="74"/>
        <v/>
      </c>
      <c r="AH160" s="284" t="str">
        <f t="shared" si="74"/>
        <v/>
      </c>
      <c r="AI160" s="285" t="str">
        <f t="shared" si="74"/>
        <v/>
      </c>
      <c r="AJ160" s="281" t="str">
        <f t="shared" si="74"/>
        <v/>
      </c>
      <c r="AK160" s="286" t="str">
        <f t="shared" si="74"/>
        <v/>
      </c>
      <c r="AL160" s="409">
        <f t="shared" si="21"/>
        <v>0</v>
      </c>
      <c r="AM160" s="410"/>
      <c r="AN160" s="410">
        <f t="shared" si="22"/>
        <v>0</v>
      </c>
      <c r="AO160" s="410"/>
      <c r="AP160" s="400">
        <f>AN161+AN162+AN160</f>
        <v>0</v>
      </c>
      <c r="AQ160" s="400"/>
      <c r="AR160" s="400" t="str">
        <f t="shared" ref="AR160" si="75">IFERROR(IF(C161="Ａ",1,AP160/$V$2),"")</f>
        <v/>
      </c>
      <c r="AS160" s="400"/>
    </row>
    <row r="161" spans="1:45" ht="18" customHeight="1" x14ac:dyDescent="0.15">
      <c r="A161" s="78"/>
      <c r="B161" s="405"/>
      <c r="C161" s="407"/>
      <c r="D161" s="407"/>
      <c r="E161" s="417"/>
      <c r="F161" s="263" t="s">
        <v>103</v>
      </c>
      <c r="G161" s="264" t="str">
        <f>IF(G68="","",VLOOKUP(G68,$C$10:$AK$34,32)*24)</f>
        <v/>
      </c>
      <c r="H161" s="265" t="str">
        <f t="shared" ref="H161:AK161" si="76">IF(H68="","",VLOOKUP(H68,$C$10:$AK$34,32)*24)</f>
        <v/>
      </c>
      <c r="I161" s="265" t="str">
        <f t="shared" si="76"/>
        <v/>
      </c>
      <c r="J161" s="265" t="str">
        <f t="shared" si="76"/>
        <v/>
      </c>
      <c r="K161" s="265" t="str">
        <f t="shared" si="76"/>
        <v/>
      </c>
      <c r="L161" s="265" t="str">
        <f t="shared" si="76"/>
        <v/>
      </c>
      <c r="M161" s="266" t="str">
        <f t="shared" si="76"/>
        <v/>
      </c>
      <c r="N161" s="267" t="str">
        <f t="shared" si="76"/>
        <v/>
      </c>
      <c r="O161" s="265" t="str">
        <f t="shared" si="76"/>
        <v/>
      </c>
      <c r="P161" s="265" t="str">
        <f t="shared" si="76"/>
        <v/>
      </c>
      <c r="Q161" s="265" t="str">
        <f t="shared" si="76"/>
        <v/>
      </c>
      <c r="R161" s="265" t="str">
        <f t="shared" si="76"/>
        <v/>
      </c>
      <c r="S161" s="265" t="str">
        <f t="shared" si="76"/>
        <v/>
      </c>
      <c r="T161" s="268" t="str">
        <f t="shared" si="76"/>
        <v/>
      </c>
      <c r="U161" s="269" t="str">
        <f t="shared" si="76"/>
        <v/>
      </c>
      <c r="V161" s="265" t="str">
        <f t="shared" si="76"/>
        <v/>
      </c>
      <c r="W161" s="265" t="str">
        <f t="shared" si="76"/>
        <v/>
      </c>
      <c r="X161" s="265" t="str">
        <f t="shared" si="76"/>
        <v/>
      </c>
      <c r="Y161" s="265" t="str">
        <f t="shared" si="76"/>
        <v/>
      </c>
      <c r="Z161" s="265" t="str">
        <f t="shared" si="76"/>
        <v/>
      </c>
      <c r="AA161" s="266" t="str">
        <f t="shared" si="76"/>
        <v/>
      </c>
      <c r="AB161" s="267" t="str">
        <f t="shared" si="76"/>
        <v/>
      </c>
      <c r="AC161" s="265" t="str">
        <f t="shared" si="76"/>
        <v/>
      </c>
      <c r="AD161" s="265" t="str">
        <f t="shared" si="76"/>
        <v/>
      </c>
      <c r="AE161" s="265" t="str">
        <f t="shared" si="76"/>
        <v/>
      </c>
      <c r="AF161" s="265" t="str">
        <f t="shared" si="76"/>
        <v/>
      </c>
      <c r="AG161" s="265" t="str">
        <f t="shared" si="76"/>
        <v/>
      </c>
      <c r="AH161" s="268" t="str">
        <f t="shared" si="76"/>
        <v/>
      </c>
      <c r="AI161" s="269" t="str">
        <f t="shared" si="76"/>
        <v/>
      </c>
      <c r="AJ161" s="265" t="str">
        <f t="shared" si="76"/>
        <v/>
      </c>
      <c r="AK161" s="270" t="str">
        <f t="shared" si="76"/>
        <v/>
      </c>
      <c r="AL161" s="401">
        <f t="shared" si="21"/>
        <v>0</v>
      </c>
      <c r="AM161" s="402"/>
      <c r="AN161" s="402">
        <f t="shared" si="22"/>
        <v>0</v>
      </c>
      <c r="AO161" s="402"/>
      <c r="AP161" s="400"/>
      <c r="AQ161" s="400"/>
      <c r="AR161" s="400"/>
      <c r="AS161" s="400"/>
    </row>
    <row r="162" spans="1:45" ht="18" customHeight="1" x14ac:dyDescent="0.15">
      <c r="A162" s="78"/>
      <c r="B162" s="405"/>
      <c r="C162" s="407"/>
      <c r="D162" s="407"/>
      <c r="E162" s="417"/>
      <c r="F162" s="271" t="s">
        <v>104</v>
      </c>
      <c r="G162" s="272" t="str">
        <f>IF(G68="","",VLOOKUP(G68,$C$10:$AK$34,35)*24)</f>
        <v/>
      </c>
      <c r="H162" s="273" t="str">
        <f t="shared" ref="H162:AK162" si="77">IF(H68="","",VLOOKUP(H68,$C$10:$AK$34,35)*24)</f>
        <v/>
      </c>
      <c r="I162" s="273" t="str">
        <f t="shared" si="77"/>
        <v/>
      </c>
      <c r="J162" s="273" t="str">
        <f t="shared" si="77"/>
        <v/>
      </c>
      <c r="K162" s="273" t="str">
        <f t="shared" si="77"/>
        <v/>
      </c>
      <c r="L162" s="273" t="str">
        <f t="shared" si="77"/>
        <v/>
      </c>
      <c r="M162" s="274" t="str">
        <f t="shared" si="77"/>
        <v/>
      </c>
      <c r="N162" s="275" t="str">
        <f t="shared" si="77"/>
        <v/>
      </c>
      <c r="O162" s="273" t="str">
        <f t="shared" si="77"/>
        <v/>
      </c>
      <c r="P162" s="273" t="str">
        <f t="shared" si="77"/>
        <v/>
      </c>
      <c r="Q162" s="273" t="str">
        <f t="shared" si="77"/>
        <v/>
      </c>
      <c r="R162" s="273" t="str">
        <f t="shared" si="77"/>
        <v/>
      </c>
      <c r="S162" s="273" t="str">
        <f t="shared" si="77"/>
        <v/>
      </c>
      <c r="T162" s="276" t="str">
        <f t="shared" si="77"/>
        <v/>
      </c>
      <c r="U162" s="277" t="str">
        <f t="shared" si="77"/>
        <v/>
      </c>
      <c r="V162" s="273" t="str">
        <f t="shared" si="77"/>
        <v/>
      </c>
      <c r="W162" s="273" t="str">
        <f t="shared" si="77"/>
        <v/>
      </c>
      <c r="X162" s="273" t="str">
        <f t="shared" si="77"/>
        <v/>
      </c>
      <c r="Y162" s="273" t="str">
        <f t="shared" si="77"/>
        <v/>
      </c>
      <c r="Z162" s="273" t="str">
        <f t="shared" si="77"/>
        <v/>
      </c>
      <c r="AA162" s="274" t="str">
        <f t="shared" si="77"/>
        <v/>
      </c>
      <c r="AB162" s="275" t="str">
        <f t="shared" si="77"/>
        <v/>
      </c>
      <c r="AC162" s="273" t="str">
        <f t="shared" si="77"/>
        <v/>
      </c>
      <c r="AD162" s="273" t="str">
        <f t="shared" si="77"/>
        <v/>
      </c>
      <c r="AE162" s="273" t="str">
        <f t="shared" si="77"/>
        <v/>
      </c>
      <c r="AF162" s="273" t="str">
        <f t="shared" si="77"/>
        <v/>
      </c>
      <c r="AG162" s="273" t="str">
        <f t="shared" si="77"/>
        <v/>
      </c>
      <c r="AH162" s="276" t="str">
        <f t="shared" si="77"/>
        <v/>
      </c>
      <c r="AI162" s="277" t="str">
        <f t="shared" si="77"/>
        <v/>
      </c>
      <c r="AJ162" s="273" t="str">
        <f t="shared" si="77"/>
        <v/>
      </c>
      <c r="AK162" s="278" t="str">
        <f t="shared" si="77"/>
        <v/>
      </c>
      <c r="AL162" s="411">
        <f t="shared" si="21"/>
        <v>0</v>
      </c>
      <c r="AM162" s="412"/>
      <c r="AN162" s="412">
        <f t="shared" si="22"/>
        <v>0</v>
      </c>
      <c r="AO162" s="412"/>
      <c r="AP162" s="400"/>
      <c r="AQ162" s="400"/>
      <c r="AR162" s="400"/>
      <c r="AS162" s="400"/>
    </row>
    <row r="163" spans="1:45" ht="18" customHeight="1" x14ac:dyDescent="0.15">
      <c r="A163" s="78"/>
      <c r="B163" s="405">
        <f>B101</f>
        <v>0</v>
      </c>
      <c r="C163" s="407">
        <f>D69</f>
        <v>0</v>
      </c>
      <c r="D163" s="407">
        <f>E69</f>
        <v>0</v>
      </c>
      <c r="E163" s="417">
        <f>F69</f>
        <v>0</v>
      </c>
      <c r="F163" s="279" t="s">
        <v>102</v>
      </c>
      <c r="G163" s="280" t="str">
        <f>IF(G69="","",VLOOKUP(G69,$C$10:$AK$34,29)*24)</f>
        <v/>
      </c>
      <c r="H163" s="281" t="str">
        <f t="shared" ref="H163:AK163" si="78">IF(H69="","",VLOOKUP(H69,$C$10:$AK$34,29)*24)</f>
        <v/>
      </c>
      <c r="I163" s="281" t="str">
        <f t="shared" si="78"/>
        <v/>
      </c>
      <c r="J163" s="281" t="str">
        <f t="shared" si="78"/>
        <v/>
      </c>
      <c r="K163" s="281" t="str">
        <f t="shared" si="78"/>
        <v/>
      </c>
      <c r="L163" s="281" t="str">
        <f t="shared" si="78"/>
        <v/>
      </c>
      <c r="M163" s="282" t="str">
        <f t="shared" si="78"/>
        <v/>
      </c>
      <c r="N163" s="283" t="str">
        <f t="shared" si="78"/>
        <v/>
      </c>
      <c r="O163" s="281" t="str">
        <f t="shared" si="78"/>
        <v/>
      </c>
      <c r="P163" s="281" t="str">
        <f t="shared" si="78"/>
        <v/>
      </c>
      <c r="Q163" s="281" t="str">
        <f t="shared" si="78"/>
        <v/>
      </c>
      <c r="R163" s="281" t="str">
        <f t="shared" si="78"/>
        <v/>
      </c>
      <c r="S163" s="281" t="str">
        <f t="shared" si="78"/>
        <v/>
      </c>
      <c r="T163" s="284" t="str">
        <f t="shared" si="78"/>
        <v/>
      </c>
      <c r="U163" s="285" t="str">
        <f t="shared" si="78"/>
        <v/>
      </c>
      <c r="V163" s="281" t="str">
        <f t="shared" si="78"/>
        <v/>
      </c>
      <c r="W163" s="281" t="str">
        <f t="shared" si="78"/>
        <v/>
      </c>
      <c r="X163" s="281" t="str">
        <f t="shared" si="78"/>
        <v/>
      </c>
      <c r="Y163" s="281" t="str">
        <f t="shared" si="78"/>
        <v/>
      </c>
      <c r="Z163" s="281" t="str">
        <f t="shared" si="78"/>
        <v/>
      </c>
      <c r="AA163" s="282" t="str">
        <f t="shared" si="78"/>
        <v/>
      </c>
      <c r="AB163" s="283" t="str">
        <f t="shared" si="78"/>
        <v/>
      </c>
      <c r="AC163" s="281" t="str">
        <f t="shared" si="78"/>
        <v/>
      </c>
      <c r="AD163" s="281" t="str">
        <f t="shared" si="78"/>
        <v/>
      </c>
      <c r="AE163" s="281" t="str">
        <f t="shared" si="78"/>
        <v/>
      </c>
      <c r="AF163" s="281" t="str">
        <f t="shared" si="78"/>
        <v/>
      </c>
      <c r="AG163" s="281" t="str">
        <f t="shared" si="78"/>
        <v/>
      </c>
      <c r="AH163" s="284" t="str">
        <f t="shared" si="78"/>
        <v/>
      </c>
      <c r="AI163" s="285" t="str">
        <f t="shared" si="78"/>
        <v/>
      </c>
      <c r="AJ163" s="281" t="str">
        <f t="shared" si="78"/>
        <v/>
      </c>
      <c r="AK163" s="286" t="str">
        <f t="shared" si="78"/>
        <v/>
      </c>
      <c r="AL163" s="409">
        <f t="shared" si="21"/>
        <v>0</v>
      </c>
      <c r="AM163" s="410"/>
      <c r="AN163" s="410">
        <f t="shared" si="22"/>
        <v>0</v>
      </c>
      <c r="AO163" s="410"/>
      <c r="AP163" s="400">
        <f>AN164+AN165+AN163</f>
        <v>0</v>
      </c>
      <c r="AQ163" s="400"/>
      <c r="AR163" s="400" t="str">
        <f t="shared" ref="AR163" si="79">IFERROR(IF(C164="Ａ",1,AP163/$V$2),"")</f>
        <v/>
      </c>
      <c r="AS163" s="400"/>
    </row>
    <row r="164" spans="1:45" ht="18" customHeight="1" x14ac:dyDescent="0.15">
      <c r="A164" s="78"/>
      <c r="B164" s="405"/>
      <c r="C164" s="407"/>
      <c r="D164" s="407"/>
      <c r="E164" s="417"/>
      <c r="F164" s="263" t="s">
        <v>103</v>
      </c>
      <c r="G164" s="264" t="str">
        <f>IF(G69="","",VLOOKUP(G69,$C$10:$AK$34,32)*24)</f>
        <v/>
      </c>
      <c r="H164" s="265" t="str">
        <f t="shared" ref="H164:AK164" si="80">IF(H69="","",VLOOKUP(H69,$C$10:$AK$34,32)*24)</f>
        <v/>
      </c>
      <c r="I164" s="265" t="str">
        <f t="shared" si="80"/>
        <v/>
      </c>
      <c r="J164" s="265" t="str">
        <f t="shared" si="80"/>
        <v/>
      </c>
      <c r="K164" s="265" t="str">
        <f t="shared" si="80"/>
        <v/>
      </c>
      <c r="L164" s="265" t="str">
        <f t="shared" si="80"/>
        <v/>
      </c>
      <c r="M164" s="266" t="str">
        <f t="shared" si="80"/>
        <v/>
      </c>
      <c r="N164" s="267" t="str">
        <f t="shared" si="80"/>
        <v/>
      </c>
      <c r="O164" s="265" t="str">
        <f t="shared" si="80"/>
        <v/>
      </c>
      <c r="P164" s="265" t="str">
        <f t="shared" si="80"/>
        <v/>
      </c>
      <c r="Q164" s="265" t="str">
        <f t="shared" si="80"/>
        <v/>
      </c>
      <c r="R164" s="265" t="str">
        <f t="shared" si="80"/>
        <v/>
      </c>
      <c r="S164" s="265" t="str">
        <f t="shared" si="80"/>
        <v/>
      </c>
      <c r="T164" s="268" t="str">
        <f t="shared" si="80"/>
        <v/>
      </c>
      <c r="U164" s="269" t="str">
        <f t="shared" si="80"/>
        <v/>
      </c>
      <c r="V164" s="265" t="str">
        <f t="shared" si="80"/>
        <v/>
      </c>
      <c r="W164" s="265" t="str">
        <f t="shared" si="80"/>
        <v/>
      </c>
      <c r="X164" s="265" t="str">
        <f t="shared" si="80"/>
        <v/>
      </c>
      <c r="Y164" s="265" t="str">
        <f t="shared" si="80"/>
        <v/>
      </c>
      <c r="Z164" s="265" t="str">
        <f t="shared" si="80"/>
        <v/>
      </c>
      <c r="AA164" s="266" t="str">
        <f t="shared" si="80"/>
        <v/>
      </c>
      <c r="AB164" s="267" t="str">
        <f t="shared" si="80"/>
        <v/>
      </c>
      <c r="AC164" s="265" t="str">
        <f t="shared" si="80"/>
        <v/>
      </c>
      <c r="AD164" s="265" t="str">
        <f t="shared" si="80"/>
        <v/>
      </c>
      <c r="AE164" s="265" t="str">
        <f t="shared" si="80"/>
        <v/>
      </c>
      <c r="AF164" s="265" t="str">
        <f t="shared" si="80"/>
        <v/>
      </c>
      <c r="AG164" s="265" t="str">
        <f t="shared" si="80"/>
        <v/>
      </c>
      <c r="AH164" s="268" t="str">
        <f t="shared" si="80"/>
        <v/>
      </c>
      <c r="AI164" s="269" t="str">
        <f t="shared" si="80"/>
        <v/>
      </c>
      <c r="AJ164" s="265" t="str">
        <f t="shared" si="80"/>
        <v/>
      </c>
      <c r="AK164" s="270" t="str">
        <f t="shared" si="80"/>
        <v/>
      </c>
      <c r="AL164" s="401">
        <f t="shared" si="21"/>
        <v>0</v>
      </c>
      <c r="AM164" s="402"/>
      <c r="AN164" s="402">
        <f t="shared" si="22"/>
        <v>0</v>
      </c>
      <c r="AO164" s="402"/>
      <c r="AP164" s="400"/>
      <c r="AQ164" s="400"/>
      <c r="AR164" s="400"/>
      <c r="AS164" s="400"/>
    </row>
    <row r="165" spans="1:45" ht="18" customHeight="1" thickBot="1" x14ac:dyDescent="0.2">
      <c r="A165" s="78"/>
      <c r="B165" s="406"/>
      <c r="C165" s="408"/>
      <c r="D165" s="408"/>
      <c r="E165" s="418"/>
      <c r="F165" s="287" t="s">
        <v>104</v>
      </c>
      <c r="G165" s="288" t="str">
        <f>IF(G69="","",VLOOKUP(G69,$C$10:$AK$34,35)*24)</f>
        <v/>
      </c>
      <c r="H165" s="289" t="str">
        <f t="shared" ref="H165:AK165" si="81">IF(H69="","",VLOOKUP(H69,$C$10:$AK$34,35)*24)</f>
        <v/>
      </c>
      <c r="I165" s="289" t="str">
        <f t="shared" si="81"/>
        <v/>
      </c>
      <c r="J165" s="289" t="str">
        <f t="shared" si="81"/>
        <v/>
      </c>
      <c r="K165" s="289" t="str">
        <f t="shared" si="81"/>
        <v/>
      </c>
      <c r="L165" s="289" t="str">
        <f t="shared" si="81"/>
        <v/>
      </c>
      <c r="M165" s="290" t="str">
        <f t="shared" si="81"/>
        <v/>
      </c>
      <c r="N165" s="291" t="str">
        <f t="shared" si="81"/>
        <v/>
      </c>
      <c r="O165" s="289" t="str">
        <f t="shared" si="81"/>
        <v/>
      </c>
      <c r="P165" s="289" t="str">
        <f t="shared" si="81"/>
        <v/>
      </c>
      <c r="Q165" s="289" t="str">
        <f t="shared" si="81"/>
        <v/>
      </c>
      <c r="R165" s="289" t="str">
        <f t="shared" si="81"/>
        <v/>
      </c>
      <c r="S165" s="289" t="str">
        <f t="shared" si="81"/>
        <v/>
      </c>
      <c r="T165" s="292" t="str">
        <f t="shared" si="81"/>
        <v/>
      </c>
      <c r="U165" s="293" t="str">
        <f t="shared" si="81"/>
        <v/>
      </c>
      <c r="V165" s="289" t="str">
        <f t="shared" si="81"/>
        <v/>
      </c>
      <c r="W165" s="289" t="str">
        <f t="shared" si="81"/>
        <v/>
      </c>
      <c r="X165" s="289" t="str">
        <f t="shared" si="81"/>
        <v/>
      </c>
      <c r="Y165" s="289" t="str">
        <f t="shared" si="81"/>
        <v/>
      </c>
      <c r="Z165" s="289" t="str">
        <f t="shared" si="81"/>
        <v/>
      </c>
      <c r="AA165" s="290" t="str">
        <f t="shared" si="81"/>
        <v/>
      </c>
      <c r="AB165" s="291" t="str">
        <f t="shared" si="81"/>
        <v/>
      </c>
      <c r="AC165" s="289" t="str">
        <f t="shared" si="81"/>
        <v/>
      </c>
      <c r="AD165" s="289" t="str">
        <f t="shared" si="81"/>
        <v/>
      </c>
      <c r="AE165" s="289" t="str">
        <f t="shared" si="81"/>
        <v/>
      </c>
      <c r="AF165" s="289" t="str">
        <f t="shared" si="81"/>
        <v/>
      </c>
      <c r="AG165" s="289" t="str">
        <f t="shared" si="81"/>
        <v/>
      </c>
      <c r="AH165" s="292" t="str">
        <f t="shared" si="81"/>
        <v/>
      </c>
      <c r="AI165" s="293" t="str">
        <f t="shared" si="81"/>
        <v/>
      </c>
      <c r="AJ165" s="289" t="str">
        <f t="shared" si="81"/>
        <v/>
      </c>
      <c r="AK165" s="294" t="str">
        <f t="shared" si="81"/>
        <v/>
      </c>
      <c r="AL165" s="403">
        <f t="shared" si="21"/>
        <v>0</v>
      </c>
      <c r="AM165" s="404"/>
      <c r="AN165" s="404">
        <f t="shared" si="22"/>
        <v>0</v>
      </c>
      <c r="AO165" s="404"/>
      <c r="AP165" s="379"/>
      <c r="AQ165" s="379"/>
      <c r="AR165" s="379"/>
      <c r="AS165" s="379"/>
    </row>
    <row r="166" spans="1:45" ht="18" customHeight="1" x14ac:dyDescent="0.15">
      <c r="A166" s="78"/>
      <c r="B166" s="413" t="str">
        <f>B70</f>
        <v>機能訓練指導員</v>
      </c>
      <c r="C166" s="414">
        <f>D70</f>
        <v>0</v>
      </c>
      <c r="D166" s="414">
        <f>E70</f>
        <v>0</v>
      </c>
      <c r="E166" s="414">
        <f>F70</f>
        <v>0</v>
      </c>
      <c r="F166" s="262" t="s">
        <v>102</v>
      </c>
      <c r="G166" s="244" t="str">
        <f>IF(G70="","",VLOOKUP(G70,$C$10:$AK$34,29)*24)</f>
        <v/>
      </c>
      <c r="H166" s="245" t="str">
        <f t="shared" ref="H166:AK166" si="82">IF(H70="","",VLOOKUP(H70,$C$10:$AK$34,29)*24)</f>
        <v/>
      </c>
      <c r="I166" s="245" t="str">
        <f t="shared" si="82"/>
        <v/>
      </c>
      <c r="J166" s="245" t="str">
        <f t="shared" si="82"/>
        <v/>
      </c>
      <c r="K166" s="245" t="str">
        <f t="shared" si="82"/>
        <v/>
      </c>
      <c r="L166" s="245" t="str">
        <f t="shared" si="82"/>
        <v/>
      </c>
      <c r="M166" s="246" t="str">
        <f t="shared" si="82"/>
        <v/>
      </c>
      <c r="N166" s="247" t="str">
        <f t="shared" si="82"/>
        <v/>
      </c>
      <c r="O166" s="245" t="str">
        <f t="shared" si="82"/>
        <v/>
      </c>
      <c r="P166" s="245" t="str">
        <f t="shared" si="82"/>
        <v/>
      </c>
      <c r="Q166" s="245" t="str">
        <f t="shared" si="82"/>
        <v/>
      </c>
      <c r="R166" s="245" t="str">
        <f t="shared" si="82"/>
        <v/>
      </c>
      <c r="S166" s="245" t="str">
        <f t="shared" si="82"/>
        <v/>
      </c>
      <c r="T166" s="248" t="str">
        <f t="shared" si="82"/>
        <v/>
      </c>
      <c r="U166" s="249" t="str">
        <f t="shared" si="82"/>
        <v/>
      </c>
      <c r="V166" s="245" t="str">
        <f t="shared" si="82"/>
        <v/>
      </c>
      <c r="W166" s="245" t="str">
        <f t="shared" si="82"/>
        <v/>
      </c>
      <c r="X166" s="245" t="str">
        <f t="shared" si="82"/>
        <v/>
      </c>
      <c r="Y166" s="245" t="str">
        <f t="shared" si="82"/>
        <v/>
      </c>
      <c r="Z166" s="245" t="str">
        <f t="shared" si="82"/>
        <v/>
      </c>
      <c r="AA166" s="246" t="str">
        <f t="shared" si="82"/>
        <v/>
      </c>
      <c r="AB166" s="247" t="str">
        <f t="shared" si="82"/>
        <v/>
      </c>
      <c r="AC166" s="245" t="str">
        <f t="shared" si="82"/>
        <v/>
      </c>
      <c r="AD166" s="245" t="str">
        <f t="shared" si="82"/>
        <v/>
      </c>
      <c r="AE166" s="245" t="str">
        <f t="shared" si="82"/>
        <v/>
      </c>
      <c r="AF166" s="245" t="str">
        <f t="shared" si="82"/>
        <v/>
      </c>
      <c r="AG166" s="245" t="str">
        <f t="shared" si="82"/>
        <v/>
      </c>
      <c r="AH166" s="248" t="str">
        <f t="shared" si="82"/>
        <v/>
      </c>
      <c r="AI166" s="249" t="str">
        <f t="shared" si="82"/>
        <v/>
      </c>
      <c r="AJ166" s="245" t="str">
        <f t="shared" si="82"/>
        <v/>
      </c>
      <c r="AK166" s="250" t="str">
        <f t="shared" si="82"/>
        <v/>
      </c>
      <c r="AL166" s="415">
        <f t="shared" si="21"/>
        <v>0</v>
      </c>
      <c r="AM166" s="416"/>
      <c r="AN166" s="416">
        <f t="shared" si="22"/>
        <v>0</v>
      </c>
      <c r="AO166" s="416"/>
      <c r="AP166" s="378">
        <f>AN167+AN168+AN166</f>
        <v>0</v>
      </c>
      <c r="AQ166" s="378"/>
      <c r="AR166" s="378" t="str">
        <f t="shared" ref="AR166" si="83">IFERROR(IF(C167="Ａ",1,AP166/$V$2),"")</f>
        <v/>
      </c>
      <c r="AS166" s="378"/>
    </row>
    <row r="167" spans="1:45" ht="18" customHeight="1" x14ac:dyDescent="0.15">
      <c r="A167" s="78"/>
      <c r="B167" s="405"/>
      <c r="C167" s="407"/>
      <c r="D167" s="407"/>
      <c r="E167" s="407"/>
      <c r="F167" s="263" t="s">
        <v>103</v>
      </c>
      <c r="G167" s="264" t="str">
        <f>IF(G70="","",VLOOKUP(G70,$C$10:$AK$34,32)*24)</f>
        <v/>
      </c>
      <c r="H167" s="265" t="str">
        <f t="shared" ref="H167:AK167" si="84">IF(H70="","",VLOOKUP(H70,$C$10:$AK$34,32)*24)</f>
        <v/>
      </c>
      <c r="I167" s="265" t="str">
        <f t="shared" si="84"/>
        <v/>
      </c>
      <c r="J167" s="265" t="str">
        <f t="shared" si="84"/>
        <v/>
      </c>
      <c r="K167" s="265" t="str">
        <f t="shared" si="84"/>
        <v/>
      </c>
      <c r="L167" s="265" t="str">
        <f t="shared" si="84"/>
        <v/>
      </c>
      <c r="M167" s="266" t="str">
        <f t="shared" si="84"/>
        <v/>
      </c>
      <c r="N167" s="267" t="str">
        <f t="shared" si="84"/>
        <v/>
      </c>
      <c r="O167" s="265" t="str">
        <f t="shared" si="84"/>
        <v/>
      </c>
      <c r="P167" s="265" t="str">
        <f t="shared" si="84"/>
        <v/>
      </c>
      <c r="Q167" s="265" t="str">
        <f t="shared" si="84"/>
        <v/>
      </c>
      <c r="R167" s="265" t="str">
        <f t="shared" si="84"/>
        <v/>
      </c>
      <c r="S167" s="265" t="str">
        <f t="shared" si="84"/>
        <v/>
      </c>
      <c r="T167" s="268" t="str">
        <f t="shared" si="84"/>
        <v/>
      </c>
      <c r="U167" s="269" t="str">
        <f t="shared" si="84"/>
        <v/>
      </c>
      <c r="V167" s="265" t="str">
        <f t="shared" si="84"/>
        <v/>
      </c>
      <c r="W167" s="265" t="str">
        <f t="shared" si="84"/>
        <v/>
      </c>
      <c r="X167" s="265" t="str">
        <f t="shared" si="84"/>
        <v/>
      </c>
      <c r="Y167" s="265" t="str">
        <f t="shared" si="84"/>
        <v/>
      </c>
      <c r="Z167" s="265" t="str">
        <f t="shared" si="84"/>
        <v/>
      </c>
      <c r="AA167" s="266" t="str">
        <f t="shared" si="84"/>
        <v/>
      </c>
      <c r="AB167" s="267" t="str">
        <f t="shared" si="84"/>
        <v/>
      </c>
      <c r="AC167" s="265" t="str">
        <f t="shared" si="84"/>
        <v/>
      </c>
      <c r="AD167" s="265" t="str">
        <f t="shared" si="84"/>
        <v/>
      </c>
      <c r="AE167" s="265" t="str">
        <f t="shared" si="84"/>
        <v/>
      </c>
      <c r="AF167" s="265" t="str">
        <f t="shared" si="84"/>
        <v/>
      </c>
      <c r="AG167" s="265" t="str">
        <f t="shared" si="84"/>
        <v/>
      </c>
      <c r="AH167" s="268" t="str">
        <f t="shared" si="84"/>
        <v/>
      </c>
      <c r="AI167" s="269" t="str">
        <f t="shared" si="84"/>
        <v/>
      </c>
      <c r="AJ167" s="265" t="str">
        <f t="shared" si="84"/>
        <v/>
      </c>
      <c r="AK167" s="270" t="str">
        <f t="shared" si="84"/>
        <v/>
      </c>
      <c r="AL167" s="401">
        <f t="shared" si="21"/>
        <v>0</v>
      </c>
      <c r="AM167" s="402"/>
      <c r="AN167" s="402">
        <f t="shared" si="22"/>
        <v>0</v>
      </c>
      <c r="AO167" s="402"/>
      <c r="AP167" s="400"/>
      <c r="AQ167" s="400"/>
      <c r="AR167" s="400"/>
      <c r="AS167" s="400"/>
    </row>
    <row r="168" spans="1:45" ht="18" customHeight="1" x14ac:dyDescent="0.15">
      <c r="A168" s="78"/>
      <c r="B168" s="405"/>
      <c r="C168" s="407"/>
      <c r="D168" s="407"/>
      <c r="E168" s="407"/>
      <c r="F168" s="271" t="s">
        <v>104</v>
      </c>
      <c r="G168" s="272" t="str">
        <f>IF(G70="","",VLOOKUP(G70,$C$10:$AK$34,35)*24)</f>
        <v/>
      </c>
      <c r="H168" s="273" t="str">
        <f t="shared" ref="H168:AK168" si="85">IF(H70="","",VLOOKUP(H70,$C$10:$AK$34,35)*24)</f>
        <v/>
      </c>
      <c r="I168" s="273" t="str">
        <f t="shared" si="85"/>
        <v/>
      </c>
      <c r="J168" s="273" t="str">
        <f t="shared" si="85"/>
        <v/>
      </c>
      <c r="K168" s="273" t="str">
        <f t="shared" si="85"/>
        <v/>
      </c>
      <c r="L168" s="273" t="str">
        <f t="shared" si="85"/>
        <v/>
      </c>
      <c r="M168" s="274" t="str">
        <f t="shared" si="85"/>
        <v/>
      </c>
      <c r="N168" s="275" t="str">
        <f t="shared" si="85"/>
        <v/>
      </c>
      <c r="O168" s="273" t="str">
        <f t="shared" si="85"/>
        <v/>
      </c>
      <c r="P168" s="273" t="str">
        <f t="shared" si="85"/>
        <v/>
      </c>
      <c r="Q168" s="273" t="str">
        <f t="shared" si="85"/>
        <v/>
      </c>
      <c r="R168" s="273" t="str">
        <f t="shared" si="85"/>
        <v/>
      </c>
      <c r="S168" s="273" t="str">
        <f t="shared" si="85"/>
        <v/>
      </c>
      <c r="T168" s="276" t="str">
        <f t="shared" si="85"/>
        <v/>
      </c>
      <c r="U168" s="277" t="str">
        <f t="shared" si="85"/>
        <v/>
      </c>
      <c r="V168" s="273" t="str">
        <f t="shared" si="85"/>
        <v/>
      </c>
      <c r="W168" s="273" t="str">
        <f t="shared" si="85"/>
        <v/>
      </c>
      <c r="X168" s="273" t="str">
        <f t="shared" si="85"/>
        <v/>
      </c>
      <c r="Y168" s="273" t="str">
        <f t="shared" si="85"/>
        <v/>
      </c>
      <c r="Z168" s="273" t="str">
        <f t="shared" si="85"/>
        <v/>
      </c>
      <c r="AA168" s="274" t="str">
        <f t="shared" si="85"/>
        <v/>
      </c>
      <c r="AB168" s="275" t="str">
        <f t="shared" si="85"/>
        <v/>
      </c>
      <c r="AC168" s="273" t="str">
        <f t="shared" si="85"/>
        <v/>
      </c>
      <c r="AD168" s="273" t="str">
        <f t="shared" si="85"/>
        <v/>
      </c>
      <c r="AE168" s="273" t="str">
        <f t="shared" si="85"/>
        <v/>
      </c>
      <c r="AF168" s="273" t="str">
        <f t="shared" si="85"/>
        <v/>
      </c>
      <c r="AG168" s="273" t="str">
        <f t="shared" si="85"/>
        <v/>
      </c>
      <c r="AH168" s="276" t="str">
        <f t="shared" si="85"/>
        <v/>
      </c>
      <c r="AI168" s="277" t="str">
        <f t="shared" si="85"/>
        <v/>
      </c>
      <c r="AJ168" s="273" t="str">
        <f t="shared" si="85"/>
        <v/>
      </c>
      <c r="AK168" s="278" t="str">
        <f t="shared" si="85"/>
        <v/>
      </c>
      <c r="AL168" s="411">
        <f t="shared" si="21"/>
        <v>0</v>
      </c>
      <c r="AM168" s="412"/>
      <c r="AN168" s="412">
        <f t="shared" si="22"/>
        <v>0</v>
      </c>
      <c r="AO168" s="412"/>
      <c r="AP168" s="400"/>
      <c r="AQ168" s="400"/>
      <c r="AR168" s="400"/>
      <c r="AS168" s="400"/>
    </row>
    <row r="169" spans="1:45" ht="18" customHeight="1" x14ac:dyDescent="0.15">
      <c r="A169" s="78"/>
      <c r="B169" s="405">
        <f>B71</f>
        <v>0</v>
      </c>
      <c r="C169" s="407">
        <f>D71</f>
        <v>0</v>
      </c>
      <c r="D169" s="407">
        <f>E71</f>
        <v>0</v>
      </c>
      <c r="E169" s="407">
        <f>F71</f>
        <v>0</v>
      </c>
      <c r="F169" s="279" t="s">
        <v>102</v>
      </c>
      <c r="G169" s="280" t="str">
        <f>IF(G71="","",VLOOKUP(G71,$C$10:$AK$34,29)*24)</f>
        <v/>
      </c>
      <c r="H169" s="281" t="str">
        <f t="shared" ref="H169:AK169" si="86">IF(H71="","",VLOOKUP(H71,$C$10:$AK$34,29)*24)</f>
        <v/>
      </c>
      <c r="I169" s="281" t="str">
        <f t="shared" si="86"/>
        <v/>
      </c>
      <c r="J169" s="281" t="str">
        <f t="shared" si="86"/>
        <v/>
      </c>
      <c r="K169" s="281" t="str">
        <f t="shared" si="86"/>
        <v/>
      </c>
      <c r="L169" s="281" t="str">
        <f t="shared" si="86"/>
        <v/>
      </c>
      <c r="M169" s="282" t="str">
        <f t="shared" si="86"/>
        <v/>
      </c>
      <c r="N169" s="283" t="str">
        <f t="shared" si="86"/>
        <v/>
      </c>
      <c r="O169" s="281" t="str">
        <f t="shared" si="86"/>
        <v/>
      </c>
      <c r="P169" s="281" t="str">
        <f t="shared" si="86"/>
        <v/>
      </c>
      <c r="Q169" s="281" t="str">
        <f t="shared" si="86"/>
        <v/>
      </c>
      <c r="R169" s="281" t="str">
        <f t="shared" si="86"/>
        <v/>
      </c>
      <c r="S169" s="281" t="str">
        <f t="shared" si="86"/>
        <v/>
      </c>
      <c r="T169" s="284" t="str">
        <f t="shared" si="86"/>
        <v/>
      </c>
      <c r="U169" s="285" t="str">
        <f t="shared" si="86"/>
        <v/>
      </c>
      <c r="V169" s="281" t="str">
        <f t="shared" si="86"/>
        <v/>
      </c>
      <c r="W169" s="281" t="str">
        <f t="shared" si="86"/>
        <v/>
      </c>
      <c r="X169" s="281" t="str">
        <f t="shared" si="86"/>
        <v/>
      </c>
      <c r="Y169" s="281" t="str">
        <f t="shared" si="86"/>
        <v/>
      </c>
      <c r="Z169" s="281" t="str">
        <f t="shared" si="86"/>
        <v/>
      </c>
      <c r="AA169" s="282" t="str">
        <f t="shared" si="86"/>
        <v/>
      </c>
      <c r="AB169" s="283" t="str">
        <f t="shared" si="86"/>
        <v/>
      </c>
      <c r="AC169" s="281" t="str">
        <f t="shared" si="86"/>
        <v/>
      </c>
      <c r="AD169" s="281" t="str">
        <f t="shared" si="86"/>
        <v/>
      </c>
      <c r="AE169" s="281" t="str">
        <f t="shared" si="86"/>
        <v/>
      </c>
      <c r="AF169" s="281" t="str">
        <f t="shared" si="86"/>
        <v/>
      </c>
      <c r="AG169" s="281" t="str">
        <f t="shared" si="86"/>
        <v/>
      </c>
      <c r="AH169" s="284" t="str">
        <f t="shared" si="86"/>
        <v/>
      </c>
      <c r="AI169" s="285" t="str">
        <f t="shared" si="86"/>
        <v/>
      </c>
      <c r="AJ169" s="281" t="str">
        <f t="shared" si="86"/>
        <v/>
      </c>
      <c r="AK169" s="286" t="str">
        <f t="shared" si="86"/>
        <v/>
      </c>
      <c r="AL169" s="409">
        <f t="shared" si="21"/>
        <v>0</v>
      </c>
      <c r="AM169" s="410"/>
      <c r="AN169" s="410">
        <f t="shared" si="22"/>
        <v>0</v>
      </c>
      <c r="AO169" s="410"/>
      <c r="AP169" s="400">
        <f>AN170+AN171+AN169</f>
        <v>0</v>
      </c>
      <c r="AQ169" s="400"/>
      <c r="AR169" s="400" t="str">
        <f t="shared" ref="AR169" si="87">IFERROR(IF(C170="Ａ",1,AP169/$V$2),"")</f>
        <v/>
      </c>
      <c r="AS169" s="400"/>
    </row>
    <row r="170" spans="1:45" ht="18" customHeight="1" x14ac:dyDescent="0.15">
      <c r="A170" s="78"/>
      <c r="B170" s="405"/>
      <c r="C170" s="407"/>
      <c r="D170" s="407"/>
      <c r="E170" s="407"/>
      <c r="F170" s="263" t="s">
        <v>103</v>
      </c>
      <c r="G170" s="264" t="str">
        <f>IF(G71="","",VLOOKUP(G71,$C$10:$AK$34,32)*24)</f>
        <v/>
      </c>
      <c r="H170" s="265" t="str">
        <f t="shared" ref="H170:AK170" si="88">IF(H71="","",VLOOKUP(H71,$C$10:$AK$34,32)*24)</f>
        <v/>
      </c>
      <c r="I170" s="265" t="str">
        <f t="shared" si="88"/>
        <v/>
      </c>
      <c r="J170" s="265" t="str">
        <f t="shared" si="88"/>
        <v/>
      </c>
      <c r="K170" s="265" t="str">
        <f t="shared" si="88"/>
        <v/>
      </c>
      <c r="L170" s="265" t="str">
        <f t="shared" si="88"/>
        <v/>
      </c>
      <c r="M170" s="266" t="str">
        <f t="shared" si="88"/>
        <v/>
      </c>
      <c r="N170" s="267" t="str">
        <f t="shared" si="88"/>
        <v/>
      </c>
      <c r="O170" s="265" t="str">
        <f t="shared" si="88"/>
        <v/>
      </c>
      <c r="P170" s="265" t="str">
        <f t="shared" si="88"/>
        <v/>
      </c>
      <c r="Q170" s="265" t="str">
        <f t="shared" si="88"/>
        <v/>
      </c>
      <c r="R170" s="265" t="str">
        <f t="shared" si="88"/>
        <v/>
      </c>
      <c r="S170" s="265" t="str">
        <f t="shared" si="88"/>
        <v/>
      </c>
      <c r="T170" s="268" t="str">
        <f t="shared" si="88"/>
        <v/>
      </c>
      <c r="U170" s="269" t="str">
        <f t="shared" si="88"/>
        <v/>
      </c>
      <c r="V170" s="265" t="str">
        <f t="shared" si="88"/>
        <v/>
      </c>
      <c r="W170" s="265" t="str">
        <f t="shared" si="88"/>
        <v/>
      </c>
      <c r="X170" s="265" t="str">
        <f t="shared" si="88"/>
        <v/>
      </c>
      <c r="Y170" s="265" t="str">
        <f t="shared" si="88"/>
        <v/>
      </c>
      <c r="Z170" s="265" t="str">
        <f t="shared" si="88"/>
        <v/>
      </c>
      <c r="AA170" s="266" t="str">
        <f t="shared" si="88"/>
        <v/>
      </c>
      <c r="AB170" s="267" t="str">
        <f t="shared" si="88"/>
        <v/>
      </c>
      <c r="AC170" s="265" t="str">
        <f t="shared" si="88"/>
        <v/>
      </c>
      <c r="AD170" s="265" t="str">
        <f t="shared" si="88"/>
        <v/>
      </c>
      <c r="AE170" s="265" t="str">
        <f t="shared" si="88"/>
        <v/>
      </c>
      <c r="AF170" s="265" t="str">
        <f t="shared" si="88"/>
        <v/>
      </c>
      <c r="AG170" s="265" t="str">
        <f t="shared" si="88"/>
        <v/>
      </c>
      <c r="AH170" s="268" t="str">
        <f t="shared" si="88"/>
        <v/>
      </c>
      <c r="AI170" s="269" t="str">
        <f t="shared" si="88"/>
        <v/>
      </c>
      <c r="AJ170" s="265" t="str">
        <f t="shared" si="88"/>
        <v/>
      </c>
      <c r="AK170" s="270" t="str">
        <f t="shared" si="88"/>
        <v/>
      </c>
      <c r="AL170" s="401">
        <f t="shared" si="21"/>
        <v>0</v>
      </c>
      <c r="AM170" s="402"/>
      <c r="AN170" s="402">
        <f t="shared" si="22"/>
        <v>0</v>
      </c>
      <c r="AO170" s="402"/>
      <c r="AP170" s="400"/>
      <c r="AQ170" s="400"/>
      <c r="AR170" s="400"/>
      <c r="AS170" s="400"/>
    </row>
    <row r="171" spans="1:45" ht="18" customHeight="1" x14ac:dyDescent="0.15">
      <c r="A171" s="78"/>
      <c r="B171" s="405"/>
      <c r="C171" s="407"/>
      <c r="D171" s="407"/>
      <c r="E171" s="407"/>
      <c r="F171" s="271" t="s">
        <v>104</v>
      </c>
      <c r="G171" s="272" t="str">
        <f>IF(G71="","",VLOOKUP(G71,$C$10:$AK$34,35)*24)</f>
        <v/>
      </c>
      <c r="H171" s="273" t="str">
        <f t="shared" ref="H171:AK171" si="89">IF(H71="","",VLOOKUP(H71,$C$10:$AK$34,35)*24)</f>
        <v/>
      </c>
      <c r="I171" s="273" t="str">
        <f t="shared" si="89"/>
        <v/>
      </c>
      <c r="J171" s="273" t="str">
        <f t="shared" si="89"/>
        <v/>
      </c>
      <c r="K171" s="273" t="str">
        <f t="shared" si="89"/>
        <v/>
      </c>
      <c r="L171" s="273" t="str">
        <f t="shared" si="89"/>
        <v/>
      </c>
      <c r="M171" s="274" t="str">
        <f t="shared" si="89"/>
        <v/>
      </c>
      <c r="N171" s="275" t="str">
        <f t="shared" si="89"/>
        <v/>
      </c>
      <c r="O171" s="273" t="str">
        <f t="shared" si="89"/>
        <v/>
      </c>
      <c r="P171" s="273" t="str">
        <f t="shared" si="89"/>
        <v/>
      </c>
      <c r="Q171" s="273" t="str">
        <f t="shared" si="89"/>
        <v/>
      </c>
      <c r="R171" s="273" t="str">
        <f t="shared" si="89"/>
        <v/>
      </c>
      <c r="S171" s="273" t="str">
        <f t="shared" si="89"/>
        <v/>
      </c>
      <c r="T171" s="276" t="str">
        <f t="shared" si="89"/>
        <v/>
      </c>
      <c r="U171" s="277" t="str">
        <f t="shared" si="89"/>
        <v/>
      </c>
      <c r="V171" s="273" t="str">
        <f t="shared" si="89"/>
        <v/>
      </c>
      <c r="W171" s="273" t="str">
        <f t="shared" si="89"/>
        <v/>
      </c>
      <c r="X171" s="273" t="str">
        <f t="shared" si="89"/>
        <v/>
      </c>
      <c r="Y171" s="273" t="str">
        <f t="shared" si="89"/>
        <v/>
      </c>
      <c r="Z171" s="273" t="str">
        <f t="shared" si="89"/>
        <v/>
      </c>
      <c r="AA171" s="274" t="str">
        <f t="shared" si="89"/>
        <v/>
      </c>
      <c r="AB171" s="275" t="str">
        <f t="shared" si="89"/>
        <v/>
      </c>
      <c r="AC171" s="273" t="str">
        <f t="shared" si="89"/>
        <v/>
      </c>
      <c r="AD171" s="273" t="str">
        <f t="shared" si="89"/>
        <v/>
      </c>
      <c r="AE171" s="273" t="str">
        <f t="shared" si="89"/>
        <v/>
      </c>
      <c r="AF171" s="273" t="str">
        <f t="shared" si="89"/>
        <v/>
      </c>
      <c r="AG171" s="273" t="str">
        <f t="shared" si="89"/>
        <v/>
      </c>
      <c r="AH171" s="276" t="str">
        <f t="shared" si="89"/>
        <v/>
      </c>
      <c r="AI171" s="277" t="str">
        <f t="shared" si="89"/>
        <v/>
      </c>
      <c r="AJ171" s="273" t="str">
        <f t="shared" si="89"/>
        <v/>
      </c>
      <c r="AK171" s="278" t="str">
        <f t="shared" si="89"/>
        <v/>
      </c>
      <c r="AL171" s="411">
        <f t="shared" si="21"/>
        <v>0</v>
      </c>
      <c r="AM171" s="412"/>
      <c r="AN171" s="412">
        <f t="shared" si="22"/>
        <v>0</v>
      </c>
      <c r="AO171" s="412"/>
      <c r="AP171" s="400"/>
      <c r="AQ171" s="400"/>
      <c r="AR171" s="400"/>
      <c r="AS171" s="400"/>
    </row>
    <row r="172" spans="1:45" ht="18" customHeight="1" x14ac:dyDescent="0.15">
      <c r="A172" s="78"/>
      <c r="B172" s="405">
        <f>B72</f>
        <v>0</v>
      </c>
      <c r="C172" s="407">
        <f>D72</f>
        <v>0</v>
      </c>
      <c r="D172" s="407">
        <f>E72</f>
        <v>0</v>
      </c>
      <c r="E172" s="407">
        <f>F72</f>
        <v>0</v>
      </c>
      <c r="F172" s="279" t="s">
        <v>102</v>
      </c>
      <c r="G172" s="280" t="str">
        <f>IF(G72="","",VLOOKUP(G72,$C$10:$AK$34,29)*24)</f>
        <v/>
      </c>
      <c r="H172" s="281" t="str">
        <f t="shared" ref="H172:AK172" si="90">IF(H72="","",VLOOKUP(H72,$C$10:$AK$34,29)*24)</f>
        <v/>
      </c>
      <c r="I172" s="281" t="str">
        <f t="shared" si="90"/>
        <v/>
      </c>
      <c r="J172" s="281" t="str">
        <f t="shared" si="90"/>
        <v/>
      </c>
      <c r="K172" s="281" t="str">
        <f t="shared" si="90"/>
        <v/>
      </c>
      <c r="L172" s="281" t="str">
        <f t="shared" si="90"/>
        <v/>
      </c>
      <c r="M172" s="282" t="str">
        <f t="shared" si="90"/>
        <v/>
      </c>
      <c r="N172" s="283" t="str">
        <f t="shared" si="90"/>
        <v/>
      </c>
      <c r="O172" s="281" t="str">
        <f t="shared" si="90"/>
        <v/>
      </c>
      <c r="P172" s="281" t="str">
        <f t="shared" si="90"/>
        <v/>
      </c>
      <c r="Q172" s="281" t="str">
        <f t="shared" si="90"/>
        <v/>
      </c>
      <c r="R172" s="281" t="str">
        <f t="shared" si="90"/>
        <v/>
      </c>
      <c r="S172" s="281" t="str">
        <f t="shared" si="90"/>
        <v/>
      </c>
      <c r="T172" s="284" t="str">
        <f t="shared" si="90"/>
        <v/>
      </c>
      <c r="U172" s="285" t="str">
        <f t="shared" si="90"/>
        <v/>
      </c>
      <c r="V172" s="281" t="str">
        <f t="shared" si="90"/>
        <v/>
      </c>
      <c r="W172" s="281" t="str">
        <f t="shared" si="90"/>
        <v/>
      </c>
      <c r="X172" s="281" t="str">
        <f t="shared" si="90"/>
        <v/>
      </c>
      <c r="Y172" s="281" t="str">
        <f t="shared" si="90"/>
        <v/>
      </c>
      <c r="Z172" s="281" t="str">
        <f t="shared" si="90"/>
        <v/>
      </c>
      <c r="AA172" s="282" t="str">
        <f t="shared" si="90"/>
        <v/>
      </c>
      <c r="AB172" s="283" t="str">
        <f t="shared" si="90"/>
        <v/>
      </c>
      <c r="AC172" s="281" t="str">
        <f t="shared" si="90"/>
        <v/>
      </c>
      <c r="AD172" s="281" t="str">
        <f t="shared" si="90"/>
        <v/>
      </c>
      <c r="AE172" s="281" t="str">
        <f t="shared" si="90"/>
        <v/>
      </c>
      <c r="AF172" s="281" t="str">
        <f t="shared" si="90"/>
        <v/>
      </c>
      <c r="AG172" s="281" t="str">
        <f t="shared" si="90"/>
        <v/>
      </c>
      <c r="AH172" s="284" t="str">
        <f t="shared" si="90"/>
        <v/>
      </c>
      <c r="AI172" s="285" t="str">
        <f t="shared" si="90"/>
        <v/>
      </c>
      <c r="AJ172" s="281" t="str">
        <f t="shared" si="90"/>
        <v/>
      </c>
      <c r="AK172" s="286" t="str">
        <f t="shared" si="90"/>
        <v/>
      </c>
      <c r="AL172" s="409">
        <f t="shared" si="21"/>
        <v>0</v>
      </c>
      <c r="AM172" s="410"/>
      <c r="AN172" s="410">
        <f t="shared" si="22"/>
        <v>0</v>
      </c>
      <c r="AO172" s="410"/>
      <c r="AP172" s="400">
        <f>AN173+AN174+AN172</f>
        <v>0</v>
      </c>
      <c r="AQ172" s="400"/>
      <c r="AR172" s="400" t="str">
        <f t="shared" ref="AR172" si="91">IFERROR(IF(C173="Ａ",1,AP172/$V$2),"")</f>
        <v/>
      </c>
      <c r="AS172" s="400"/>
    </row>
    <row r="173" spans="1:45" ht="18" customHeight="1" x14ac:dyDescent="0.15">
      <c r="A173" s="78"/>
      <c r="B173" s="405"/>
      <c r="C173" s="407"/>
      <c r="D173" s="407"/>
      <c r="E173" s="407"/>
      <c r="F173" s="263" t="s">
        <v>103</v>
      </c>
      <c r="G173" s="264" t="str">
        <f>IF(G72="","",VLOOKUP(G72,$C$10:$AK$34,32)*24)</f>
        <v/>
      </c>
      <c r="H173" s="265" t="str">
        <f t="shared" ref="H173:AK173" si="92">IF(H72="","",VLOOKUP(H72,$C$10:$AK$34,32)*24)</f>
        <v/>
      </c>
      <c r="I173" s="265" t="str">
        <f t="shared" si="92"/>
        <v/>
      </c>
      <c r="J173" s="265" t="str">
        <f t="shared" si="92"/>
        <v/>
      </c>
      <c r="K173" s="265" t="str">
        <f t="shared" si="92"/>
        <v/>
      </c>
      <c r="L173" s="265" t="str">
        <f t="shared" si="92"/>
        <v/>
      </c>
      <c r="M173" s="266" t="str">
        <f t="shared" si="92"/>
        <v/>
      </c>
      <c r="N173" s="267" t="str">
        <f t="shared" si="92"/>
        <v/>
      </c>
      <c r="O173" s="265" t="str">
        <f t="shared" si="92"/>
        <v/>
      </c>
      <c r="P173" s="265" t="str">
        <f t="shared" si="92"/>
        <v/>
      </c>
      <c r="Q173" s="265" t="str">
        <f t="shared" si="92"/>
        <v/>
      </c>
      <c r="R173" s="265" t="str">
        <f t="shared" si="92"/>
        <v/>
      </c>
      <c r="S173" s="265" t="str">
        <f t="shared" si="92"/>
        <v/>
      </c>
      <c r="T173" s="268" t="str">
        <f t="shared" si="92"/>
        <v/>
      </c>
      <c r="U173" s="269" t="str">
        <f t="shared" si="92"/>
        <v/>
      </c>
      <c r="V173" s="265" t="str">
        <f t="shared" si="92"/>
        <v/>
      </c>
      <c r="W173" s="265" t="str">
        <f t="shared" si="92"/>
        <v/>
      </c>
      <c r="X173" s="265" t="str">
        <f t="shared" si="92"/>
        <v/>
      </c>
      <c r="Y173" s="265" t="str">
        <f t="shared" si="92"/>
        <v/>
      </c>
      <c r="Z173" s="265" t="str">
        <f t="shared" si="92"/>
        <v/>
      </c>
      <c r="AA173" s="266" t="str">
        <f t="shared" si="92"/>
        <v/>
      </c>
      <c r="AB173" s="267" t="str">
        <f t="shared" si="92"/>
        <v/>
      </c>
      <c r="AC173" s="265" t="str">
        <f t="shared" si="92"/>
        <v/>
      </c>
      <c r="AD173" s="265" t="str">
        <f t="shared" si="92"/>
        <v/>
      </c>
      <c r="AE173" s="265" t="str">
        <f t="shared" si="92"/>
        <v/>
      </c>
      <c r="AF173" s="265" t="str">
        <f t="shared" si="92"/>
        <v/>
      </c>
      <c r="AG173" s="265" t="str">
        <f t="shared" si="92"/>
        <v/>
      </c>
      <c r="AH173" s="268" t="str">
        <f t="shared" si="92"/>
        <v/>
      </c>
      <c r="AI173" s="269" t="str">
        <f t="shared" si="92"/>
        <v/>
      </c>
      <c r="AJ173" s="265" t="str">
        <f t="shared" si="92"/>
        <v/>
      </c>
      <c r="AK173" s="270" t="str">
        <f t="shared" si="92"/>
        <v/>
      </c>
      <c r="AL173" s="401">
        <f t="shared" si="21"/>
        <v>0</v>
      </c>
      <c r="AM173" s="402"/>
      <c r="AN173" s="402">
        <f t="shared" si="22"/>
        <v>0</v>
      </c>
      <c r="AO173" s="402"/>
      <c r="AP173" s="400"/>
      <c r="AQ173" s="400"/>
      <c r="AR173" s="400"/>
      <c r="AS173" s="400"/>
    </row>
    <row r="174" spans="1:45" ht="18" customHeight="1" x14ac:dyDescent="0.15">
      <c r="A174" s="78"/>
      <c r="B174" s="405"/>
      <c r="C174" s="407"/>
      <c r="D174" s="407"/>
      <c r="E174" s="407"/>
      <c r="F174" s="271" t="s">
        <v>104</v>
      </c>
      <c r="G174" s="272" t="str">
        <f>IF(G72="","",VLOOKUP(G72,$C$10:$AK$34,35)*24)</f>
        <v/>
      </c>
      <c r="H174" s="273" t="str">
        <f t="shared" ref="H174:AK174" si="93">IF(H72="","",VLOOKUP(H72,$C$10:$AK$34,35)*24)</f>
        <v/>
      </c>
      <c r="I174" s="273" t="str">
        <f t="shared" si="93"/>
        <v/>
      </c>
      <c r="J174" s="273" t="str">
        <f t="shared" si="93"/>
        <v/>
      </c>
      <c r="K174" s="273" t="str">
        <f t="shared" si="93"/>
        <v/>
      </c>
      <c r="L174" s="273" t="str">
        <f t="shared" si="93"/>
        <v/>
      </c>
      <c r="M174" s="274" t="str">
        <f t="shared" si="93"/>
        <v/>
      </c>
      <c r="N174" s="275" t="str">
        <f t="shared" si="93"/>
        <v/>
      </c>
      <c r="O174" s="273" t="str">
        <f t="shared" si="93"/>
        <v/>
      </c>
      <c r="P174" s="273" t="str">
        <f t="shared" si="93"/>
        <v/>
      </c>
      <c r="Q174" s="273" t="str">
        <f t="shared" si="93"/>
        <v/>
      </c>
      <c r="R174" s="273" t="str">
        <f t="shared" si="93"/>
        <v/>
      </c>
      <c r="S174" s="273" t="str">
        <f t="shared" si="93"/>
        <v/>
      </c>
      <c r="T174" s="276" t="str">
        <f t="shared" si="93"/>
        <v/>
      </c>
      <c r="U174" s="277" t="str">
        <f t="shared" si="93"/>
        <v/>
      </c>
      <c r="V174" s="273" t="str">
        <f t="shared" si="93"/>
        <v/>
      </c>
      <c r="W174" s="273" t="str">
        <f t="shared" si="93"/>
        <v/>
      </c>
      <c r="X174" s="273" t="str">
        <f t="shared" si="93"/>
        <v/>
      </c>
      <c r="Y174" s="273" t="str">
        <f t="shared" si="93"/>
        <v/>
      </c>
      <c r="Z174" s="273" t="str">
        <f t="shared" si="93"/>
        <v/>
      </c>
      <c r="AA174" s="274" t="str">
        <f t="shared" si="93"/>
        <v/>
      </c>
      <c r="AB174" s="275" t="str">
        <f t="shared" si="93"/>
        <v/>
      </c>
      <c r="AC174" s="273" t="str">
        <f t="shared" si="93"/>
        <v/>
      </c>
      <c r="AD174" s="273" t="str">
        <f t="shared" si="93"/>
        <v/>
      </c>
      <c r="AE174" s="273" t="str">
        <f t="shared" si="93"/>
        <v/>
      </c>
      <c r="AF174" s="273" t="str">
        <f t="shared" si="93"/>
        <v/>
      </c>
      <c r="AG174" s="273" t="str">
        <f t="shared" si="93"/>
        <v/>
      </c>
      <c r="AH174" s="276" t="str">
        <f t="shared" si="93"/>
        <v/>
      </c>
      <c r="AI174" s="277" t="str">
        <f t="shared" si="93"/>
        <v/>
      </c>
      <c r="AJ174" s="273" t="str">
        <f t="shared" si="93"/>
        <v/>
      </c>
      <c r="AK174" s="278" t="str">
        <f t="shared" si="93"/>
        <v/>
      </c>
      <c r="AL174" s="411">
        <f t="shared" si="21"/>
        <v>0</v>
      </c>
      <c r="AM174" s="412"/>
      <c r="AN174" s="412">
        <f t="shared" si="22"/>
        <v>0</v>
      </c>
      <c r="AO174" s="412"/>
      <c r="AP174" s="400"/>
      <c r="AQ174" s="400"/>
      <c r="AR174" s="400"/>
      <c r="AS174" s="400"/>
    </row>
    <row r="175" spans="1:45" ht="18" customHeight="1" x14ac:dyDescent="0.15">
      <c r="A175" s="78"/>
      <c r="B175" s="405">
        <f>B73</f>
        <v>0</v>
      </c>
      <c r="C175" s="407">
        <f>D73</f>
        <v>0</v>
      </c>
      <c r="D175" s="407">
        <f>E73</f>
        <v>0</v>
      </c>
      <c r="E175" s="407">
        <f>F73</f>
        <v>0</v>
      </c>
      <c r="F175" s="279" t="s">
        <v>102</v>
      </c>
      <c r="G175" s="280" t="str">
        <f>IF(G73="","",VLOOKUP(G73,$C$10:$AK$34,29)*24)</f>
        <v/>
      </c>
      <c r="H175" s="281" t="str">
        <f t="shared" ref="H175:AK175" si="94">IF(H73="","",VLOOKUP(H73,$C$10:$AK$34,29)*24)</f>
        <v/>
      </c>
      <c r="I175" s="281" t="str">
        <f t="shared" si="94"/>
        <v/>
      </c>
      <c r="J175" s="281" t="str">
        <f t="shared" si="94"/>
        <v/>
      </c>
      <c r="K175" s="281" t="str">
        <f t="shared" si="94"/>
        <v/>
      </c>
      <c r="L175" s="281" t="str">
        <f t="shared" si="94"/>
        <v/>
      </c>
      <c r="M175" s="282" t="str">
        <f t="shared" si="94"/>
        <v/>
      </c>
      <c r="N175" s="283" t="str">
        <f t="shared" si="94"/>
        <v/>
      </c>
      <c r="O175" s="281" t="str">
        <f t="shared" si="94"/>
        <v/>
      </c>
      <c r="P175" s="281" t="str">
        <f t="shared" si="94"/>
        <v/>
      </c>
      <c r="Q175" s="281" t="str">
        <f t="shared" si="94"/>
        <v/>
      </c>
      <c r="R175" s="281" t="str">
        <f t="shared" si="94"/>
        <v/>
      </c>
      <c r="S175" s="281" t="str">
        <f t="shared" si="94"/>
        <v/>
      </c>
      <c r="T175" s="284" t="str">
        <f t="shared" si="94"/>
        <v/>
      </c>
      <c r="U175" s="285" t="str">
        <f t="shared" si="94"/>
        <v/>
      </c>
      <c r="V175" s="281" t="str">
        <f t="shared" si="94"/>
        <v/>
      </c>
      <c r="W175" s="281" t="str">
        <f t="shared" si="94"/>
        <v/>
      </c>
      <c r="X175" s="281" t="str">
        <f t="shared" si="94"/>
        <v/>
      </c>
      <c r="Y175" s="281" t="str">
        <f t="shared" si="94"/>
        <v/>
      </c>
      <c r="Z175" s="281" t="str">
        <f t="shared" si="94"/>
        <v/>
      </c>
      <c r="AA175" s="282" t="str">
        <f t="shared" si="94"/>
        <v/>
      </c>
      <c r="AB175" s="283" t="str">
        <f t="shared" si="94"/>
        <v/>
      </c>
      <c r="AC175" s="281" t="str">
        <f t="shared" si="94"/>
        <v/>
      </c>
      <c r="AD175" s="281" t="str">
        <f t="shared" si="94"/>
        <v/>
      </c>
      <c r="AE175" s="281" t="str">
        <f t="shared" si="94"/>
        <v/>
      </c>
      <c r="AF175" s="281" t="str">
        <f t="shared" si="94"/>
        <v/>
      </c>
      <c r="AG175" s="281" t="str">
        <f t="shared" si="94"/>
        <v/>
      </c>
      <c r="AH175" s="284" t="str">
        <f t="shared" si="94"/>
        <v/>
      </c>
      <c r="AI175" s="285" t="str">
        <f t="shared" si="94"/>
        <v/>
      </c>
      <c r="AJ175" s="281" t="str">
        <f t="shared" si="94"/>
        <v/>
      </c>
      <c r="AK175" s="286" t="str">
        <f t="shared" si="94"/>
        <v/>
      </c>
      <c r="AL175" s="409">
        <f t="shared" si="21"/>
        <v>0</v>
      </c>
      <c r="AM175" s="410"/>
      <c r="AN175" s="410">
        <f t="shared" si="22"/>
        <v>0</v>
      </c>
      <c r="AO175" s="410"/>
      <c r="AP175" s="400">
        <f>AN176+AN177+AN175</f>
        <v>0</v>
      </c>
      <c r="AQ175" s="400"/>
      <c r="AR175" s="400" t="str">
        <f>IFERROR(IF(C176="Ａ",1,AP175/$V$2),"")</f>
        <v/>
      </c>
      <c r="AS175" s="400"/>
    </row>
    <row r="176" spans="1:45" ht="18" customHeight="1" x14ac:dyDescent="0.15">
      <c r="A176" s="78"/>
      <c r="B176" s="405"/>
      <c r="C176" s="407"/>
      <c r="D176" s="407"/>
      <c r="E176" s="407"/>
      <c r="F176" s="263" t="s">
        <v>103</v>
      </c>
      <c r="G176" s="264" t="str">
        <f>IF(G73="","",VLOOKUP(G73,$C$10:$AK$34,32)*24)</f>
        <v/>
      </c>
      <c r="H176" s="265" t="str">
        <f t="shared" ref="H176:AK176" si="95">IF(H73="","",VLOOKUP(H73,$C$10:$AK$34,32)*24)</f>
        <v/>
      </c>
      <c r="I176" s="265" t="str">
        <f t="shared" si="95"/>
        <v/>
      </c>
      <c r="J176" s="265" t="str">
        <f t="shared" si="95"/>
        <v/>
      </c>
      <c r="K176" s="265" t="str">
        <f t="shared" si="95"/>
        <v/>
      </c>
      <c r="L176" s="265" t="str">
        <f t="shared" si="95"/>
        <v/>
      </c>
      <c r="M176" s="266" t="str">
        <f t="shared" si="95"/>
        <v/>
      </c>
      <c r="N176" s="267" t="str">
        <f t="shared" si="95"/>
        <v/>
      </c>
      <c r="O176" s="265" t="str">
        <f t="shared" si="95"/>
        <v/>
      </c>
      <c r="P176" s="265" t="str">
        <f t="shared" si="95"/>
        <v/>
      </c>
      <c r="Q176" s="265" t="str">
        <f t="shared" si="95"/>
        <v/>
      </c>
      <c r="R176" s="265" t="str">
        <f t="shared" si="95"/>
        <v/>
      </c>
      <c r="S176" s="265" t="str">
        <f t="shared" si="95"/>
        <v/>
      </c>
      <c r="T176" s="268" t="str">
        <f t="shared" si="95"/>
        <v/>
      </c>
      <c r="U176" s="269" t="str">
        <f t="shared" si="95"/>
        <v/>
      </c>
      <c r="V176" s="265" t="str">
        <f t="shared" si="95"/>
        <v/>
      </c>
      <c r="W176" s="265" t="str">
        <f t="shared" si="95"/>
        <v/>
      </c>
      <c r="X176" s="265" t="str">
        <f t="shared" si="95"/>
        <v/>
      </c>
      <c r="Y176" s="265" t="str">
        <f t="shared" si="95"/>
        <v/>
      </c>
      <c r="Z176" s="265" t="str">
        <f t="shared" si="95"/>
        <v/>
      </c>
      <c r="AA176" s="266" t="str">
        <f t="shared" si="95"/>
        <v/>
      </c>
      <c r="AB176" s="267" t="str">
        <f t="shared" si="95"/>
        <v/>
      </c>
      <c r="AC176" s="265" t="str">
        <f t="shared" si="95"/>
        <v/>
      </c>
      <c r="AD176" s="265" t="str">
        <f t="shared" si="95"/>
        <v/>
      </c>
      <c r="AE176" s="265" t="str">
        <f t="shared" si="95"/>
        <v/>
      </c>
      <c r="AF176" s="265" t="str">
        <f t="shared" si="95"/>
        <v/>
      </c>
      <c r="AG176" s="265" t="str">
        <f t="shared" si="95"/>
        <v/>
      </c>
      <c r="AH176" s="268" t="str">
        <f t="shared" si="95"/>
        <v/>
      </c>
      <c r="AI176" s="269" t="str">
        <f t="shared" si="95"/>
        <v/>
      </c>
      <c r="AJ176" s="265" t="str">
        <f t="shared" si="95"/>
        <v/>
      </c>
      <c r="AK176" s="270" t="str">
        <f t="shared" si="95"/>
        <v/>
      </c>
      <c r="AL176" s="401">
        <f t="shared" si="21"/>
        <v>0</v>
      </c>
      <c r="AM176" s="402"/>
      <c r="AN176" s="402">
        <f t="shared" si="22"/>
        <v>0</v>
      </c>
      <c r="AO176" s="402"/>
      <c r="AP176" s="400"/>
      <c r="AQ176" s="400"/>
      <c r="AR176" s="400"/>
      <c r="AS176" s="400"/>
    </row>
    <row r="177" spans="1:45" ht="18" customHeight="1" thickBot="1" x14ac:dyDescent="0.2">
      <c r="A177" s="78"/>
      <c r="B177" s="406"/>
      <c r="C177" s="408"/>
      <c r="D177" s="408"/>
      <c r="E177" s="408"/>
      <c r="F177" s="287" t="s">
        <v>104</v>
      </c>
      <c r="G177" s="288" t="str">
        <f>IF(G73="","",VLOOKUP(G73,$C$10:$AK$34,35)*24)</f>
        <v/>
      </c>
      <c r="H177" s="289" t="str">
        <f t="shared" ref="H177:AK177" si="96">IF(H73="","",VLOOKUP(H73,$C$10:$AK$34,35)*24)</f>
        <v/>
      </c>
      <c r="I177" s="289" t="str">
        <f t="shared" si="96"/>
        <v/>
      </c>
      <c r="J177" s="289" t="str">
        <f t="shared" si="96"/>
        <v/>
      </c>
      <c r="K177" s="289" t="str">
        <f t="shared" si="96"/>
        <v/>
      </c>
      <c r="L177" s="289" t="str">
        <f t="shared" si="96"/>
        <v/>
      </c>
      <c r="M177" s="290" t="str">
        <f t="shared" si="96"/>
        <v/>
      </c>
      <c r="N177" s="291" t="str">
        <f t="shared" si="96"/>
        <v/>
      </c>
      <c r="O177" s="289" t="str">
        <f t="shared" si="96"/>
        <v/>
      </c>
      <c r="P177" s="289" t="str">
        <f t="shared" si="96"/>
        <v/>
      </c>
      <c r="Q177" s="289" t="str">
        <f t="shared" si="96"/>
        <v/>
      </c>
      <c r="R177" s="289" t="str">
        <f t="shared" si="96"/>
        <v/>
      </c>
      <c r="S177" s="289" t="str">
        <f t="shared" si="96"/>
        <v/>
      </c>
      <c r="T177" s="292" t="str">
        <f t="shared" si="96"/>
        <v/>
      </c>
      <c r="U177" s="293" t="str">
        <f t="shared" si="96"/>
        <v/>
      </c>
      <c r="V177" s="289" t="str">
        <f t="shared" si="96"/>
        <v/>
      </c>
      <c r="W177" s="289" t="str">
        <f t="shared" si="96"/>
        <v/>
      </c>
      <c r="X177" s="289" t="str">
        <f t="shared" si="96"/>
        <v/>
      </c>
      <c r="Y177" s="289" t="str">
        <f t="shared" si="96"/>
        <v/>
      </c>
      <c r="Z177" s="289" t="str">
        <f t="shared" si="96"/>
        <v/>
      </c>
      <c r="AA177" s="290" t="str">
        <f t="shared" si="96"/>
        <v/>
      </c>
      <c r="AB177" s="291" t="str">
        <f t="shared" si="96"/>
        <v/>
      </c>
      <c r="AC177" s="289" t="str">
        <f t="shared" si="96"/>
        <v/>
      </c>
      <c r="AD177" s="289" t="str">
        <f t="shared" si="96"/>
        <v/>
      </c>
      <c r="AE177" s="289" t="str">
        <f t="shared" si="96"/>
        <v/>
      </c>
      <c r="AF177" s="289" t="str">
        <f t="shared" si="96"/>
        <v/>
      </c>
      <c r="AG177" s="289" t="str">
        <f t="shared" si="96"/>
        <v/>
      </c>
      <c r="AH177" s="292" t="str">
        <f t="shared" si="96"/>
        <v/>
      </c>
      <c r="AI177" s="293" t="str">
        <f t="shared" si="96"/>
        <v/>
      </c>
      <c r="AJ177" s="289" t="str">
        <f t="shared" si="96"/>
        <v/>
      </c>
      <c r="AK177" s="294" t="str">
        <f t="shared" si="96"/>
        <v/>
      </c>
      <c r="AL177" s="403">
        <f t="shared" si="21"/>
        <v>0</v>
      </c>
      <c r="AM177" s="404"/>
      <c r="AN177" s="404">
        <f t="shared" si="22"/>
        <v>0</v>
      </c>
      <c r="AO177" s="404"/>
      <c r="AP177" s="379"/>
      <c r="AQ177" s="379"/>
      <c r="AR177" s="379"/>
      <c r="AS177" s="379"/>
    </row>
    <row r="178" spans="1:45" ht="18" customHeight="1" thickBot="1" x14ac:dyDescent="0.2">
      <c r="A178" s="78"/>
      <c r="B178" s="389" t="str">
        <f>B52</f>
        <v>利用実績(予定)者数 (人)</v>
      </c>
      <c r="C178" s="390"/>
      <c r="D178" s="390"/>
      <c r="E178" s="390"/>
      <c r="F178" s="391"/>
      <c r="G178" s="295">
        <f>G52</f>
        <v>0</v>
      </c>
      <c r="H178" s="296">
        <f t="shared" ref="H178:AK178" si="97">H52</f>
        <v>0</v>
      </c>
      <c r="I178" s="296">
        <f t="shared" si="97"/>
        <v>0</v>
      </c>
      <c r="J178" s="296">
        <f t="shared" si="97"/>
        <v>0</v>
      </c>
      <c r="K178" s="296">
        <f t="shared" si="97"/>
        <v>0</v>
      </c>
      <c r="L178" s="296">
        <f t="shared" si="97"/>
        <v>0</v>
      </c>
      <c r="M178" s="297">
        <f t="shared" si="97"/>
        <v>0</v>
      </c>
      <c r="N178" s="298">
        <f t="shared" si="97"/>
        <v>0</v>
      </c>
      <c r="O178" s="296">
        <f t="shared" si="97"/>
        <v>0</v>
      </c>
      <c r="P178" s="296">
        <f t="shared" si="97"/>
        <v>0</v>
      </c>
      <c r="Q178" s="296">
        <f t="shared" si="97"/>
        <v>0</v>
      </c>
      <c r="R178" s="296">
        <f t="shared" si="97"/>
        <v>0</v>
      </c>
      <c r="S178" s="296">
        <f t="shared" si="97"/>
        <v>0</v>
      </c>
      <c r="T178" s="299">
        <f t="shared" si="97"/>
        <v>0</v>
      </c>
      <c r="U178" s="300">
        <f t="shared" si="97"/>
        <v>0</v>
      </c>
      <c r="V178" s="296">
        <f t="shared" si="97"/>
        <v>0</v>
      </c>
      <c r="W178" s="296">
        <f t="shared" si="97"/>
        <v>0</v>
      </c>
      <c r="X178" s="296">
        <f t="shared" si="97"/>
        <v>0</v>
      </c>
      <c r="Y178" s="296">
        <f t="shared" si="97"/>
        <v>0</v>
      </c>
      <c r="Z178" s="296">
        <f t="shared" si="97"/>
        <v>0</v>
      </c>
      <c r="AA178" s="297">
        <f t="shared" si="97"/>
        <v>0</v>
      </c>
      <c r="AB178" s="298">
        <f t="shared" si="97"/>
        <v>0</v>
      </c>
      <c r="AC178" s="296">
        <f t="shared" si="97"/>
        <v>0</v>
      </c>
      <c r="AD178" s="296">
        <f t="shared" si="97"/>
        <v>0</v>
      </c>
      <c r="AE178" s="296">
        <f t="shared" si="97"/>
        <v>0</v>
      </c>
      <c r="AF178" s="296">
        <f t="shared" si="97"/>
        <v>0</v>
      </c>
      <c r="AG178" s="296">
        <f t="shared" si="97"/>
        <v>0</v>
      </c>
      <c r="AH178" s="299">
        <f t="shared" si="97"/>
        <v>0</v>
      </c>
      <c r="AI178" s="300">
        <f t="shared" si="97"/>
        <v>0</v>
      </c>
      <c r="AJ178" s="296">
        <f t="shared" si="97"/>
        <v>0</v>
      </c>
      <c r="AK178" s="301">
        <f t="shared" si="97"/>
        <v>0</v>
      </c>
      <c r="AL178" s="380">
        <f t="shared" si="21"/>
        <v>0</v>
      </c>
      <c r="AM178" s="379"/>
      <c r="AN178" s="392" t="s">
        <v>105</v>
      </c>
      <c r="AO178" s="393"/>
      <c r="AP178" s="393"/>
      <c r="AQ178" s="393">
        <f>AL178/S42</f>
        <v>0</v>
      </c>
      <c r="AR178" s="393"/>
      <c r="AS178" s="394"/>
    </row>
    <row r="179" spans="1:45" ht="18" customHeight="1" thickBot="1" x14ac:dyDescent="0.2">
      <c r="A179" s="78"/>
      <c r="B179" s="395" t="s">
        <v>106</v>
      </c>
      <c r="C179" s="396"/>
      <c r="D179" s="396"/>
      <c r="E179" s="396"/>
      <c r="F179" s="397"/>
      <c r="G179" s="302">
        <f>SUM(G121:G122,G124:G125,G127:G128)</f>
        <v>0</v>
      </c>
      <c r="H179" s="302">
        <f t="shared" ref="H179:AK179" si="98">SUM(H121:H122,H124:H125,H127:H128)</f>
        <v>0</v>
      </c>
      <c r="I179" s="302">
        <f t="shared" si="98"/>
        <v>0</v>
      </c>
      <c r="J179" s="302">
        <f t="shared" si="98"/>
        <v>0</v>
      </c>
      <c r="K179" s="302">
        <f t="shared" si="98"/>
        <v>0</v>
      </c>
      <c r="L179" s="302">
        <f t="shared" si="98"/>
        <v>0</v>
      </c>
      <c r="M179" s="302">
        <f t="shared" si="98"/>
        <v>0</v>
      </c>
      <c r="N179" s="302">
        <f t="shared" si="98"/>
        <v>0</v>
      </c>
      <c r="O179" s="302">
        <f t="shared" si="98"/>
        <v>0</v>
      </c>
      <c r="P179" s="302">
        <f t="shared" si="98"/>
        <v>0</v>
      </c>
      <c r="Q179" s="302">
        <f t="shared" si="98"/>
        <v>0</v>
      </c>
      <c r="R179" s="302">
        <f t="shared" si="98"/>
        <v>0</v>
      </c>
      <c r="S179" s="302">
        <f t="shared" si="98"/>
        <v>0</v>
      </c>
      <c r="T179" s="302">
        <f t="shared" si="98"/>
        <v>0</v>
      </c>
      <c r="U179" s="302">
        <f t="shared" si="98"/>
        <v>0</v>
      </c>
      <c r="V179" s="302">
        <f t="shared" si="98"/>
        <v>0</v>
      </c>
      <c r="W179" s="302">
        <f t="shared" si="98"/>
        <v>0</v>
      </c>
      <c r="X179" s="302">
        <f t="shared" si="98"/>
        <v>0</v>
      </c>
      <c r="Y179" s="302">
        <f t="shared" si="98"/>
        <v>0</v>
      </c>
      <c r="Z179" s="302">
        <f t="shared" si="98"/>
        <v>0</v>
      </c>
      <c r="AA179" s="302">
        <f t="shared" si="98"/>
        <v>0</v>
      </c>
      <c r="AB179" s="302">
        <f t="shared" si="98"/>
        <v>0</v>
      </c>
      <c r="AC179" s="302">
        <f t="shared" si="98"/>
        <v>0</v>
      </c>
      <c r="AD179" s="302">
        <f t="shared" si="98"/>
        <v>0</v>
      </c>
      <c r="AE179" s="302">
        <f t="shared" si="98"/>
        <v>0</v>
      </c>
      <c r="AF179" s="302">
        <f t="shared" si="98"/>
        <v>0</v>
      </c>
      <c r="AG179" s="302">
        <f t="shared" si="98"/>
        <v>0</v>
      </c>
      <c r="AH179" s="302">
        <f t="shared" si="98"/>
        <v>0</v>
      </c>
      <c r="AI179" s="302">
        <f t="shared" si="98"/>
        <v>0</v>
      </c>
      <c r="AJ179" s="302">
        <f t="shared" si="98"/>
        <v>0</v>
      </c>
      <c r="AK179" s="302">
        <f t="shared" si="98"/>
        <v>0</v>
      </c>
      <c r="AL179" s="398">
        <f>SUM(G179:AK179)</f>
        <v>0</v>
      </c>
      <c r="AM179" s="399"/>
      <c r="AN179" s="399">
        <f t="shared" ref="AN179:AN186" si="99">(AL179/$S$42)*7</f>
        <v>0</v>
      </c>
      <c r="AO179" s="399"/>
      <c r="AP179" s="399">
        <f>AL179</f>
        <v>0</v>
      </c>
      <c r="AQ179" s="399"/>
      <c r="AR179" s="399"/>
      <c r="AS179" s="399"/>
    </row>
    <row r="180" spans="1:45" ht="18" customHeight="1" x14ac:dyDescent="0.15">
      <c r="A180" s="78"/>
      <c r="B180" s="385" t="s">
        <v>107</v>
      </c>
      <c r="C180" s="386"/>
      <c r="D180" s="386"/>
      <c r="E180" s="386"/>
      <c r="F180" s="303" t="s">
        <v>102</v>
      </c>
      <c r="G180" s="304">
        <f>SUM(G130,G133,G136,G139,G142,G145,G148,G151,G154)</f>
        <v>0</v>
      </c>
      <c r="H180" s="305">
        <f t="shared" ref="H180:AK181" si="100">SUM(H130,H133,H136,H139,H142,H145,H148,H151,H154)</f>
        <v>0</v>
      </c>
      <c r="I180" s="305">
        <f t="shared" si="100"/>
        <v>0</v>
      </c>
      <c r="J180" s="305">
        <f t="shared" si="100"/>
        <v>0</v>
      </c>
      <c r="K180" s="305">
        <f t="shared" si="100"/>
        <v>0</v>
      </c>
      <c r="L180" s="305">
        <f t="shared" si="100"/>
        <v>0</v>
      </c>
      <c r="M180" s="305">
        <f t="shared" si="100"/>
        <v>0</v>
      </c>
      <c r="N180" s="305">
        <f t="shared" si="100"/>
        <v>0</v>
      </c>
      <c r="O180" s="305">
        <f t="shared" si="100"/>
        <v>0</v>
      </c>
      <c r="P180" s="305">
        <f t="shared" si="100"/>
        <v>0</v>
      </c>
      <c r="Q180" s="305">
        <f t="shared" si="100"/>
        <v>0</v>
      </c>
      <c r="R180" s="305">
        <f t="shared" si="100"/>
        <v>0</v>
      </c>
      <c r="S180" s="305">
        <f t="shared" si="100"/>
        <v>0</v>
      </c>
      <c r="T180" s="305">
        <f t="shared" si="100"/>
        <v>0</v>
      </c>
      <c r="U180" s="305">
        <f t="shared" si="100"/>
        <v>0</v>
      </c>
      <c r="V180" s="305">
        <f t="shared" si="100"/>
        <v>0</v>
      </c>
      <c r="W180" s="305">
        <f t="shared" si="100"/>
        <v>0</v>
      </c>
      <c r="X180" s="305">
        <f t="shared" si="100"/>
        <v>0</v>
      </c>
      <c r="Y180" s="305">
        <f t="shared" si="100"/>
        <v>0</v>
      </c>
      <c r="Z180" s="305">
        <f t="shared" si="100"/>
        <v>0</v>
      </c>
      <c r="AA180" s="305">
        <f t="shared" si="100"/>
        <v>0</v>
      </c>
      <c r="AB180" s="305">
        <f t="shared" si="100"/>
        <v>0</v>
      </c>
      <c r="AC180" s="305">
        <f t="shared" si="100"/>
        <v>0</v>
      </c>
      <c r="AD180" s="305">
        <f t="shared" si="100"/>
        <v>0</v>
      </c>
      <c r="AE180" s="305">
        <f t="shared" si="100"/>
        <v>0</v>
      </c>
      <c r="AF180" s="305">
        <f t="shared" si="100"/>
        <v>0</v>
      </c>
      <c r="AG180" s="305">
        <f t="shared" si="100"/>
        <v>0</v>
      </c>
      <c r="AH180" s="305">
        <f t="shared" si="100"/>
        <v>0</v>
      </c>
      <c r="AI180" s="305">
        <f t="shared" si="100"/>
        <v>0</v>
      </c>
      <c r="AJ180" s="305">
        <f t="shared" si="100"/>
        <v>0</v>
      </c>
      <c r="AK180" s="306">
        <f t="shared" si="100"/>
        <v>0</v>
      </c>
      <c r="AL180" s="377">
        <f t="shared" ref="AL180:AL185" si="101">SUM(G180:AK180)</f>
        <v>0</v>
      </c>
      <c r="AM180" s="378"/>
      <c r="AN180" s="378">
        <f t="shared" si="99"/>
        <v>0</v>
      </c>
      <c r="AO180" s="378"/>
      <c r="AP180" s="378">
        <f>AL180+AL181</f>
        <v>0</v>
      </c>
      <c r="AQ180" s="378"/>
      <c r="AR180" s="378"/>
      <c r="AS180" s="378"/>
    </row>
    <row r="181" spans="1:45" ht="18" customHeight="1" thickBot="1" x14ac:dyDescent="0.2">
      <c r="A181" s="78"/>
      <c r="B181" s="387"/>
      <c r="C181" s="388"/>
      <c r="D181" s="388"/>
      <c r="E181" s="388"/>
      <c r="F181" s="307" t="s">
        <v>103</v>
      </c>
      <c r="G181" s="308">
        <f>SUM(G131,G134,G137,G140,G143,G146,G149,G152,G155)</f>
        <v>0</v>
      </c>
      <c r="H181" s="309">
        <f t="shared" si="100"/>
        <v>0</v>
      </c>
      <c r="I181" s="309">
        <f t="shared" si="100"/>
        <v>0</v>
      </c>
      <c r="J181" s="309">
        <f t="shared" si="100"/>
        <v>0</v>
      </c>
      <c r="K181" s="309">
        <f t="shared" si="100"/>
        <v>0</v>
      </c>
      <c r="L181" s="309">
        <f t="shared" si="100"/>
        <v>0</v>
      </c>
      <c r="M181" s="309">
        <f t="shared" si="100"/>
        <v>0</v>
      </c>
      <c r="N181" s="309">
        <f t="shared" si="100"/>
        <v>0</v>
      </c>
      <c r="O181" s="309">
        <f t="shared" si="100"/>
        <v>0</v>
      </c>
      <c r="P181" s="309">
        <f t="shared" si="100"/>
        <v>0</v>
      </c>
      <c r="Q181" s="309">
        <f t="shared" si="100"/>
        <v>0</v>
      </c>
      <c r="R181" s="309">
        <f t="shared" si="100"/>
        <v>0</v>
      </c>
      <c r="S181" s="309">
        <f t="shared" si="100"/>
        <v>0</v>
      </c>
      <c r="T181" s="309">
        <f t="shared" si="100"/>
        <v>0</v>
      </c>
      <c r="U181" s="309">
        <f t="shared" si="100"/>
        <v>0</v>
      </c>
      <c r="V181" s="309">
        <f t="shared" si="100"/>
        <v>0</v>
      </c>
      <c r="W181" s="309">
        <f t="shared" si="100"/>
        <v>0</v>
      </c>
      <c r="X181" s="309">
        <f t="shared" si="100"/>
        <v>0</v>
      </c>
      <c r="Y181" s="309">
        <f t="shared" si="100"/>
        <v>0</v>
      </c>
      <c r="Z181" s="309">
        <f t="shared" si="100"/>
        <v>0</v>
      </c>
      <c r="AA181" s="309">
        <f t="shared" si="100"/>
        <v>0</v>
      </c>
      <c r="AB181" s="309">
        <f t="shared" si="100"/>
        <v>0</v>
      </c>
      <c r="AC181" s="309">
        <f t="shared" si="100"/>
        <v>0</v>
      </c>
      <c r="AD181" s="309">
        <f t="shared" si="100"/>
        <v>0</v>
      </c>
      <c r="AE181" s="309">
        <f t="shared" si="100"/>
        <v>0</v>
      </c>
      <c r="AF181" s="309">
        <f t="shared" si="100"/>
        <v>0</v>
      </c>
      <c r="AG181" s="309">
        <f t="shared" si="100"/>
        <v>0</v>
      </c>
      <c r="AH181" s="309">
        <f t="shared" si="100"/>
        <v>0</v>
      </c>
      <c r="AI181" s="309">
        <f t="shared" si="100"/>
        <v>0</v>
      </c>
      <c r="AJ181" s="309">
        <f t="shared" si="100"/>
        <v>0</v>
      </c>
      <c r="AK181" s="310">
        <f t="shared" si="100"/>
        <v>0</v>
      </c>
      <c r="AL181" s="380">
        <f t="shared" si="101"/>
        <v>0</v>
      </c>
      <c r="AM181" s="379"/>
      <c r="AN181" s="379">
        <f t="shared" si="99"/>
        <v>0</v>
      </c>
      <c r="AO181" s="379"/>
      <c r="AP181" s="379"/>
      <c r="AQ181" s="379"/>
      <c r="AR181" s="379"/>
      <c r="AS181" s="379"/>
    </row>
    <row r="182" spans="1:45" ht="18" customHeight="1" x14ac:dyDescent="0.15">
      <c r="A182" s="78"/>
      <c r="B182" s="381" t="s">
        <v>108</v>
      </c>
      <c r="C182" s="382"/>
      <c r="D182" s="382"/>
      <c r="E182" s="382"/>
      <c r="F182" s="303" t="s">
        <v>102</v>
      </c>
      <c r="G182" s="304">
        <f>SUM(G157,G160,G163)</f>
        <v>0</v>
      </c>
      <c r="H182" s="305">
        <f t="shared" ref="H182:AK183" si="102">SUM(H157,H160,H163)</f>
        <v>0</v>
      </c>
      <c r="I182" s="305">
        <f t="shared" si="102"/>
        <v>0</v>
      </c>
      <c r="J182" s="305">
        <f t="shared" si="102"/>
        <v>0</v>
      </c>
      <c r="K182" s="305">
        <f t="shared" si="102"/>
        <v>0</v>
      </c>
      <c r="L182" s="305">
        <f t="shared" si="102"/>
        <v>0</v>
      </c>
      <c r="M182" s="305">
        <f t="shared" si="102"/>
        <v>0</v>
      </c>
      <c r="N182" s="305">
        <f t="shared" si="102"/>
        <v>0</v>
      </c>
      <c r="O182" s="305">
        <f t="shared" si="102"/>
        <v>0</v>
      </c>
      <c r="P182" s="305">
        <f t="shared" si="102"/>
        <v>0</v>
      </c>
      <c r="Q182" s="305">
        <f t="shared" si="102"/>
        <v>0</v>
      </c>
      <c r="R182" s="305">
        <f t="shared" si="102"/>
        <v>0</v>
      </c>
      <c r="S182" s="305">
        <f t="shared" si="102"/>
        <v>0</v>
      </c>
      <c r="T182" s="305">
        <f t="shared" si="102"/>
        <v>0</v>
      </c>
      <c r="U182" s="305">
        <f t="shared" si="102"/>
        <v>0</v>
      </c>
      <c r="V182" s="305">
        <f t="shared" si="102"/>
        <v>0</v>
      </c>
      <c r="W182" s="305">
        <f t="shared" si="102"/>
        <v>0</v>
      </c>
      <c r="X182" s="305">
        <f t="shared" si="102"/>
        <v>0</v>
      </c>
      <c r="Y182" s="305">
        <f t="shared" si="102"/>
        <v>0</v>
      </c>
      <c r="Z182" s="305">
        <f t="shared" si="102"/>
        <v>0</v>
      </c>
      <c r="AA182" s="305">
        <f t="shared" si="102"/>
        <v>0</v>
      </c>
      <c r="AB182" s="305">
        <f t="shared" si="102"/>
        <v>0</v>
      </c>
      <c r="AC182" s="305">
        <f t="shared" si="102"/>
        <v>0</v>
      </c>
      <c r="AD182" s="305">
        <f t="shared" si="102"/>
        <v>0</v>
      </c>
      <c r="AE182" s="305">
        <f t="shared" si="102"/>
        <v>0</v>
      </c>
      <c r="AF182" s="305">
        <f t="shared" si="102"/>
        <v>0</v>
      </c>
      <c r="AG182" s="305">
        <f t="shared" si="102"/>
        <v>0</v>
      </c>
      <c r="AH182" s="305">
        <f t="shared" si="102"/>
        <v>0</v>
      </c>
      <c r="AI182" s="305">
        <f t="shared" si="102"/>
        <v>0</v>
      </c>
      <c r="AJ182" s="305">
        <f t="shared" si="102"/>
        <v>0</v>
      </c>
      <c r="AK182" s="306">
        <f t="shared" si="102"/>
        <v>0</v>
      </c>
      <c r="AL182" s="377">
        <f t="shared" si="101"/>
        <v>0</v>
      </c>
      <c r="AM182" s="378"/>
      <c r="AN182" s="378">
        <f t="shared" si="99"/>
        <v>0</v>
      </c>
      <c r="AO182" s="378"/>
      <c r="AP182" s="378">
        <f>AL182+AL183</f>
        <v>0</v>
      </c>
      <c r="AQ182" s="378"/>
      <c r="AR182" s="378"/>
      <c r="AS182" s="378"/>
    </row>
    <row r="183" spans="1:45" ht="18" customHeight="1" thickBot="1" x14ac:dyDescent="0.2">
      <c r="A183" s="78"/>
      <c r="B183" s="383"/>
      <c r="C183" s="384"/>
      <c r="D183" s="384"/>
      <c r="E183" s="384"/>
      <c r="F183" s="307" t="s">
        <v>103</v>
      </c>
      <c r="G183" s="308">
        <f>SUM(G158,G161,G164)</f>
        <v>0</v>
      </c>
      <c r="H183" s="309">
        <f t="shared" si="102"/>
        <v>0</v>
      </c>
      <c r="I183" s="309">
        <f t="shared" si="102"/>
        <v>0</v>
      </c>
      <c r="J183" s="309">
        <f t="shared" si="102"/>
        <v>0</v>
      </c>
      <c r="K183" s="309">
        <f t="shared" si="102"/>
        <v>0</v>
      </c>
      <c r="L183" s="309">
        <f t="shared" si="102"/>
        <v>0</v>
      </c>
      <c r="M183" s="309">
        <f t="shared" si="102"/>
        <v>0</v>
      </c>
      <c r="N183" s="309">
        <f t="shared" si="102"/>
        <v>0</v>
      </c>
      <c r="O183" s="309">
        <f t="shared" si="102"/>
        <v>0</v>
      </c>
      <c r="P183" s="309">
        <f t="shared" si="102"/>
        <v>0</v>
      </c>
      <c r="Q183" s="309">
        <f t="shared" si="102"/>
        <v>0</v>
      </c>
      <c r="R183" s="309">
        <f t="shared" si="102"/>
        <v>0</v>
      </c>
      <c r="S183" s="309">
        <f t="shared" si="102"/>
        <v>0</v>
      </c>
      <c r="T183" s="309">
        <f t="shared" si="102"/>
        <v>0</v>
      </c>
      <c r="U183" s="309">
        <f t="shared" si="102"/>
        <v>0</v>
      </c>
      <c r="V183" s="309">
        <f t="shared" si="102"/>
        <v>0</v>
      </c>
      <c r="W183" s="309">
        <f t="shared" si="102"/>
        <v>0</v>
      </c>
      <c r="X183" s="309">
        <f t="shared" si="102"/>
        <v>0</v>
      </c>
      <c r="Y183" s="309">
        <f t="shared" si="102"/>
        <v>0</v>
      </c>
      <c r="Z183" s="309">
        <f t="shared" si="102"/>
        <v>0</v>
      </c>
      <c r="AA183" s="309">
        <f t="shared" si="102"/>
        <v>0</v>
      </c>
      <c r="AB183" s="309">
        <f t="shared" si="102"/>
        <v>0</v>
      </c>
      <c r="AC183" s="309">
        <f t="shared" si="102"/>
        <v>0</v>
      </c>
      <c r="AD183" s="309">
        <f t="shared" si="102"/>
        <v>0</v>
      </c>
      <c r="AE183" s="309">
        <f t="shared" si="102"/>
        <v>0</v>
      </c>
      <c r="AF183" s="309">
        <f t="shared" si="102"/>
        <v>0</v>
      </c>
      <c r="AG183" s="309">
        <f t="shared" si="102"/>
        <v>0</v>
      </c>
      <c r="AH183" s="309">
        <f t="shared" si="102"/>
        <v>0</v>
      </c>
      <c r="AI183" s="309">
        <f t="shared" si="102"/>
        <v>0</v>
      </c>
      <c r="AJ183" s="309">
        <f t="shared" si="102"/>
        <v>0</v>
      </c>
      <c r="AK183" s="310">
        <f t="shared" si="102"/>
        <v>0</v>
      </c>
      <c r="AL183" s="380">
        <f t="shared" si="101"/>
        <v>0</v>
      </c>
      <c r="AM183" s="379"/>
      <c r="AN183" s="379">
        <f t="shared" si="99"/>
        <v>0</v>
      </c>
      <c r="AO183" s="379"/>
      <c r="AP183" s="379"/>
      <c r="AQ183" s="379"/>
      <c r="AR183" s="379"/>
      <c r="AS183" s="379"/>
    </row>
    <row r="184" spans="1:45" ht="18" customHeight="1" x14ac:dyDescent="0.15">
      <c r="A184" s="78"/>
      <c r="B184" s="373" t="s">
        <v>109</v>
      </c>
      <c r="C184" s="374"/>
      <c r="D184" s="374"/>
      <c r="E184" s="374"/>
      <c r="F184" s="303" t="s">
        <v>102</v>
      </c>
      <c r="G184" s="304">
        <f>SUM(G130,G133,G136,G139,G142,G145,G148,G151,G154,G157,G160,G163)</f>
        <v>0</v>
      </c>
      <c r="H184" s="305">
        <f t="shared" ref="H184:AK185" si="103">SUM(H130,H133,H136,H139,H142,H145,H148,H151,H154,H157,H160,H163)</f>
        <v>0</v>
      </c>
      <c r="I184" s="305">
        <f t="shared" si="103"/>
        <v>0</v>
      </c>
      <c r="J184" s="305">
        <f t="shared" si="103"/>
        <v>0</v>
      </c>
      <c r="K184" s="305">
        <f t="shared" si="103"/>
        <v>0</v>
      </c>
      <c r="L184" s="305">
        <f t="shared" si="103"/>
        <v>0</v>
      </c>
      <c r="M184" s="305">
        <f t="shared" si="103"/>
        <v>0</v>
      </c>
      <c r="N184" s="305">
        <f t="shared" si="103"/>
        <v>0</v>
      </c>
      <c r="O184" s="305">
        <f t="shared" si="103"/>
        <v>0</v>
      </c>
      <c r="P184" s="305">
        <f t="shared" si="103"/>
        <v>0</v>
      </c>
      <c r="Q184" s="305">
        <f t="shared" si="103"/>
        <v>0</v>
      </c>
      <c r="R184" s="305">
        <f t="shared" si="103"/>
        <v>0</v>
      </c>
      <c r="S184" s="305">
        <f t="shared" si="103"/>
        <v>0</v>
      </c>
      <c r="T184" s="305">
        <f t="shared" si="103"/>
        <v>0</v>
      </c>
      <c r="U184" s="305">
        <f t="shared" si="103"/>
        <v>0</v>
      </c>
      <c r="V184" s="305">
        <f t="shared" si="103"/>
        <v>0</v>
      </c>
      <c r="W184" s="305">
        <f t="shared" si="103"/>
        <v>0</v>
      </c>
      <c r="X184" s="305">
        <f t="shared" si="103"/>
        <v>0</v>
      </c>
      <c r="Y184" s="305">
        <f t="shared" si="103"/>
        <v>0</v>
      </c>
      <c r="Z184" s="305">
        <f t="shared" si="103"/>
        <v>0</v>
      </c>
      <c r="AA184" s="305">
        <f t="shared" si="103"/>
        <v>0</v>
      </c>
      <c r="AB184" s="305">
        <f t="shared" si="103"/>
        <v>0</v>
      </c>
      <c r="AC184" s="305">
        <f t="shared" si="103"/>
        <v>0</v>
      </c>
      <c r="AD184" s="305">
        <f t="shared" si="103"/>
        <v>0</v>
      </c>
      <c r="AE184" s="305">
        <f t="shared" si="103"/>
        <v>0</v>
      </c>
      <c r="AF184" s="305">
        <f t="shared" si="103"/>
        <v>0</v>
      </c>
      <c r="AG184" s="305">
        <f t="shared" si="103"/>
        <v>0</v>
      </c>
      <c r="AH184" s="305">
        <f t="shared" si="103"/>
        <v>0</v>
      </c>
      <c r="AI184" s="305">
        <f t="shared" si="103"/>
        <v>0</v>
      </c>
      <c r="AJ184" s="305">
        <f t="shared" si="103"/>
        <v>0</v>
      </c>
      <c r="AK184" s="306">
        <f t="shared" si="103"/>
        <v>0</v>
      </c>
      <c r="AL184" s="377">
        <f t="shared" si="101"/>
        <v>0</v>
      </c>
      <c r="AM184" s="378"/>
      <c r="AN184" s="378">
        <f t="shared" si="99"/>
        <v>0</v>
      </c>
      <c r="AO184" s="378"/>
      <c r="AP184" s="378">
        <f>AL184+AL185</f>
        <v>0</v>
      </c>
      <c r="AQ184" s="378"/>
      <c r="AR184" s="378"/>
      <c r="AS184" s="378"/>
    </row>
    <row r="185" spans="1:45" ht="18" customHeight="1" thickBot="1" x14ac:dyDescent="0.2">
      <c r="A185" s="78"/>
      <c r="B185" s="375"/>
      <c r="C185" s="376"/>
      <c r="D185" s="376"/>
      <c r="E185" s="376"/>
      <c r="F185" s="307" t="s">
        <v>103</v>
      </c>
      <c r="G185" s="308">
        <f>SUM(G131,G134,G137,G140,G143,G146,G149,G152,G155,G158,G161,G164)</f>
        <v>0</v>
      </c>
      <c r="H185" s="309">
        <f t="shared" si="103"/>
        <v>0</v>
      </c>
      <c r="I185" s="309">
        <f t="shared" si="103"/>
        <v>0</v>
      </c>
      <c r="J185" s="309">
        <f t="shared" si="103"/>
        <v>0</v>
      </c>
      <c r="K185" s="309">
        <f t="shared" si="103"/>
        <v>0</v>
      </c>
      <c r="L185" s="309">
        <f t="shared" si="103"/>
        <v>0</v>
      </c>
      <c r="M185" s="309">
        <f t="shared" si="103"/>
        <v>0</v>
      </c>
      <c r="N185" s="309">
        <f t="shared" si="103"/>
        <v>0</v>
      </c>
      <c r="O185" s="309">
        <f t="shared" si="103"/>
        <v>0</v>
      </c>
      <c r="P185" s="309">
        <f t="shared" si="103"/>
        <v>0</v>
      </c>
      <c r="Q185" s="309">
        <f t="shared" si="103"/>
        <v>0</v>
      </c>
      <c r="R185" s="309">
        <f t="shared" si="103"/>
        <v>0</v>
      </c>
      <c r="S185" s="309">
        <f t="shared" si="103"/>
        <v>0</v>
      </c>
      <c r="T185" s="309">
        <f t="shared" si="103"/>
        <v>0</v>
      </c>
      <c r="U185" s="309">
        <f t="shared" si="103"/>
        <v>0</v>
      </c>
      <c r="V185" s="309">
        <f t="shared" si="103"/>
        <v>0</v>
      </c>
      <c r="W185" s="309">
        <f t="shared" si="103"/>
        <v>0</v>
      </c>
      <c r="X185" s="309">
        <f t="shared" si="103"/>
        <v>0</v>
      </c>
      <c r="Y185" s="309">
        <f t="shared" si="103"/>
        <v>0</v>
      </c>
      <c r="Z185" s="309">
        <f t="shared" si="103"/>
        <v>0</v>
      </c>
      <c r="AA185" s="309">
        <f t="shared" si="103"/>
        <v>0</v>
      </c>
      <c r="AB185" s="309">
        <f t="shared" si="103"/>
        <v>0</v>
      </c>
      <c r="AC185" s="309">
        <f t="shared" si="103"/>
        <v>0</v>
      </c>
      <c r="AD185" s="309">
        <f t="shared" si="103"/>
        <v>0</v>
      </c>
      <c r="AE185" s="309">
        <f t="shared" si="103"/>
        <v>0</v>
      </c>
      <c r="AF185" s="309">
        <f t="shared" si="103"/>
        <v>0</v>
      </c>
      <c r="AG185" s="309">
        <f t="shared" si="103"/>
        <v>0</v>
      </c>
      <c r="AH185" s="309">
        <f t="shared" si="103"/>
        <v>0</v>
      </c>
      <c r="AI185" s="309">
        <f t="shared" si="103"/>
        <v>0</v>
      </c>
      <c r="AJ185" s="309">
        <f t="shared" si="103"/>
        <v>0</v>
      </c>
      <c r="AK185" s="310">
        <f t="shared" si="103"/>
        <v>0</v>
      </c>
      <c r="AL185" s="380">
        <f t="shared" si="101"/>
        <v>0</v>
      </c>
      <c r="AM185" s="379"/>
      <c r="AN185" s="379">
        <f t="shared" si="99"/>
        <v>0</v>
      </c>
      <c r="AO185" s="379"/>
      <c r="AP185" s="379"/>
      <c r="AQ185" s="379"/>
      <c r="AR185" s="379"/>
      <c r="AS185" s="379"/>
    </row>
    <row r="186" spans="1:45" ht="18" customHeight="1" thickBot="1" x14ac:dyDescent="0.2">
      <c r="A186" s="78"/>
      <c r="B186" s="311" t="s">
        <v>110</v>
      </c>
      <c r="C186" s="312"/>
      <c r="D186" s="312"/>
      <c r="E186" s="312"/>
      <c r="F186" s="312"/>
      <c r="G186" s="312"/>
      <c r="H186" s="312"/>
      <c r="I186" s="312"/>
      <c r="J186" s="312"/>
      <c r="K186" s="312"/>
      <c r="L186" s="312"/>
      <c r="M186" s="312"/>
      <c r="N186" s="312"/>
      <c r="O186" s="312"/>
      <c r="P186" s="312"/>
      <c r="Q186" s="312"/>
      <c r="R186" s="312"/>
      <c r="S186" s="312"/>
      <c r="T186" s="312"/>
      <c r="U186" s="312"/>
      <c r="V186" s="312"/>
      <c r="W186" s="312"/>
      <c r="X186" s="312"/>
      <c r="Y186" s="312"/>
      <c r="Z186" s="312"/>
      <c r="AA186" s="312"/>
      <c r="AB186" s="312"/>
      <c r="AC186" s="312"/>
      <c r="AD186" s="312"/>
      <c r="AE186" s="312"/>
      <c r="AF186" s="312"/>
      <c r="AG186" s="312"/>
      <c r="AH186" s="312"/>
      <c r="AI186" s="312"/>
      <c r="AJ186" s="312"/>
      <c r="AK186" s="312"/>
      <c r="AL186" s="312"/>
      <c r="AM186" s="312"/>
      <c r="AN186" s="365">
        <f t="shared" si="99"/>
        <v>0</v>
      </c>
      <c r="AO186" s="365"/>
      <c r="AP186" s="366"/>
      <c r="AQ186" s="366"/>
      <c r="AR186" s="312"/>
      <c r="AS186" s="313"/>
    </row>
    <row r="187" spans="1:45" ht="18" customHeight="1" thickBot="1" x14ac:dyDescent="0.2">
      <c r="A187" s="78"/>
      <c r="B187" s="367" t="s">
        <v>111</v>
      </c>
      <c r="C187" s="368"/>
      <c r="D187" s="368"/>
      <c r="E187" s="368"/>
      <c r="F187" s="369"/>
      <c r="G187" s="314">
        <f>IF(G52="",,(($U$5+$U$7)*24))</f>
        <v>0</v>
      </c>
      <c r="H187" s="315">
        <f t="shared" ref="H187:AK187" si="104">IF(H52="",,(($U$5+$U$7)*24))</f>
        <v>0</v>
      </c>
      <c r="I187" s="315">
        <f t="shared" si="104"/>
        <v>0</v>
      </c>
      <c r="J187" s="315">
        <f t="shared" si="104"/>
        <v>0</v>
      </c>
      <c r="K187" s="315">
        <f t="shared" si="104"/>
        <v>0</v>
      </c>
      <c r="L187" s="315">
        <f t="shared" si="104"/>
        <v>0</v>
      </c>
      <c r="M187" s="315">
        <f t="shared" si="104"/>
        <v>0</v>
      </c>
      <c r="N187" s="315">
        <f t="shared" si="104"/>
        <v>0</v>
      </c>
      <c r="O187" s="315">
        <f t="shared" si="104"/>
        <v>0</v>
      </c>
      <c r="P187" s="315">
        <f t="shared" si="104"/>
        <v>0</v>
      </c>
      <c r="Q187" s="315">
        <f t="shared" si="104"/>
        <v>0</v>
      </c>
      <c r="R187" s="315">
        <f t="shared" si="104"/>
        <v>0</v>
      </c>
      <c r="S187" s="315">
        <f t="shared" si="104"/>
        <v>0</v>
      </c>
      <c r="T187" s="315">
        <f t="shared" si="104"/>
        <v>0</v>
      </c>
      <c r="U187" s="315">
        <f t="shared" si="104"/>
        <v>0</v>
      </c>
      <c r="V187" s="315">
        <f t="shared" si="104"/>
        <v>0</v>
      </c>
      <c r="W187" s="315">
        <f t="shared" si="104"/>
        <v>0</v>
      </c>
      <c r="X187" s="315">
        <f t="shared" si="104"/>
        <v>0</v>
      </c>
      <c r="Y187" s="315">
        <f t="shared" si="104"/>
        <v>0</v>
      </c>
      <c r="Z187" s="315">
        <f t="shared" si="104"/>
        <v>0</v>
      </c>
      <c r="AA187" s="315">
        <f t="shared" si="104"/>
        <v>0</v>
      </c>
      <c r="AB187" s="315">
        <f t="shared" si="104"/>
        <v>0</v>
      </c>
      <c r="AC187" s="315">
        <f t="shared" si="104"/>
        <v>0</v>
      </c>
      <c r="AD187" s="315">
        <f t="shared" si="104"/>
        <v>0</v>
      </c>
      <c r="AE187" s="315">
        <f t="shared" si="104"/>
        <v>0</v>
      </c>
      <c r="AF187" s="315">
        <f t="shared" si="104"/>
        <v>0</v>
      </c>
      <c r="AG187" s="315">
        <f t="shared" si="104"/>
        <v>0</v>
      </c>
      <c r="AH187" s="315">
        <f t="shared" si="104"/>
        <v>0</v>
      </c>
      <c r="AI187" s="315">
        <f t="shared" si="104"/>
        <v>0</v>
      </c>
      <c r="AJ187" s="315">
        <f t="shared" si="104"/>
        <v>0</v>
      </c>
      <c r="AK187" s="316">
        <f t="shared" si="104"/>
        <v>0</v>
      </c>
      <c r="AL187" s="370">
        <f>SUM(G187:AK187)</f>
        <v>0</v>
      </c>
      <c r="AM187" s="371"/>
      <c r="AN187" s="372">
        <f>(AL187/$S$42)*7</f>
        <v>0</v>
      </c>
      <c r="AO187" s="354"/>
      <c r="AP187" s="354">
        <f>AL187</f>
        <v>0</v>
      </c>
      <c r="AQ187" s="354"/>
      <c r="AR187" s="354"/>
      <c r="AS187" s="355"/>
    </row>
    <row r="188" spans="1:45" ht="18" customHeight="1" x14ac:dyDescent="0.15">
      <c r="A188" s="78"/>
      <c r="B188" s="356" t="s">
        <v>112</v>
      </c>
      <c r="C188" s="357"/>
      <c r="D188" s="357"/>
      <c r="E188" s="357"/>
      <c r="F188" s="317" t="s">
        <v>102</v>
      </c>
      <c r="G188" s="318">
        <f>IF(G52&lt;16, ((IF(G52="",,(1))*$U$5)*24), ((IF(G52="",,((G52-15)/5)+1)*$U$5)*24))</f>
        <v>0</v>
      </c>
      <c r="H188" s="319">
        <f t="shared" ref="H188:AK188" si="105">IF(H52&lt;16, ((IF(H52="",,(1))*$U$5)*24), ((IF(H52="",,((H52-15)/5)+1)*$U$5)*24))</f>
        <v>0</v>
      </c>
      <c r="I188" s="319">
        <f t="shared" si="105"/>
        <v>0</v>
      </c>
      <c r="J188" s="319">
        <f t="shared" si="105"/>
        <v>0</v>
      </c>
      <c r="K188" s="319">
        <f t="shared" si="105"/>
        <v>0</v>
      </c>
      <c r="L188" s="319">
        <f t="shared" si="105"/>
        <v>0</v>
      </c>
      <c r="M188" s="319">
        <f t="shared" si="105"/>
        <v>0</v>
      </c>
      <c r="N188" s="319">
        <f t="shared" si="105"/>
        <v>0</v>
      </c>
      <c r="O188" s="319">
        <f t="shared" si="105"/>
        <v>0</v>
      </c>
      <c r="P188" s="319">
        <f t="shared" si="105"/>
        <v>0</v>
      </c>
      <c r="Q188" s="319">
        <f t="shared" si="105"/>
        <v>0</v>
      </c>
      <c r="R188" s="319">
        <f t="shared" si="105"/>
        <v>0</v>
      </c>
      <c r="S188" s="319">
        <f t="shared" si="105"/>
        <v>0</v>
      </c>
      <c r="T188" s="319">
        <f t="shared" si="105"/>
        <v>0</v>
      </c>
      <c r="U188" s="319">
        <f t="shared" si="105"/>
        <v>0</v>
      </c>
      <c r="V188" s="319">
        <f t="shared" si="105"/>
        <v>0</v>
      </c>
      <c r="W188" s="319">
        <f t="shared" si="105"/>
        <v>0</v>
      </c>
      <c r="X188" s="319">
        <f t="shared" si="105"/>
        <v>0</v>
      </c>
      <c r="Y188" s="319">
        <f t="shared" si="105"/>
        <v>0</v>
      </c>
      <c r="Z188" s="319">
        <f t="shared" si="105"/>
        <v>0</v>
      </c>
      <c r="AA188" s="319">
        <f t="shared" si="105"/>
        <v>0</v>
      </c>
      <c r="AB188" s="319">
        <f t="shared" si="105"/>
        <v>0</v>
      </c>
      <c r="AC188" s="319">
        <f t="shared" si="105"/>
        <v>0</v>
      </c>
      <c r="AD188" s="319">
        <f t="shared" si="105"/>
        <v>0</v>
      </c>
      <c r="AE188" s="319">
        <f t="shared" si="105"/>
        <v>0</v>
      </c>
      <c r="AF188" s="319">
        <f t="shared" si="105"/>
        <v>0</v>
      </c>
      <c r="AG188" s="319">
        <f t="shared" si="105"/>
        <v>0</v>
      </c>
      <c r="AH188" s="319">
        <f t="shared" si="105"/>
        <v>0</v>
      </c>
      <c r="AI188" s="319">
        <f t="shared" si="105"/>
        <v>0</v>
      </c>
      <c r="AJ188" s="319">
        <f t="shared" si="105"/>
        <v>0</v>
      </c>
      <c r="AK188" s="320">
        <f t="shared" si="105"/>
        <v>0</v>
      </c>
      <c r="AL188" s="360">
        <f>SUM(G188:AK188)</f>
        <v>0</v>
      </c>
      <c r="AM188" s="361"/>
      <c r="AN188" s="362">
        <f>(AL188/$S$42)*7</f>
        <v>0</v>
      </c>
      <c r="AO188" s="363"/>
      <c r="AP188" s="363">
        <f>AL188+AL189</f>
        <v>0</v>
      </c>
      <c r="AQ188" s="363"/>
      <c r="AR188" s="363"/>
      <c r="AS188" s="364"/>
    </row>
    <row r="189" spans="1:45" s="326" customFormat="1" ht="20.100000000000001" customHeight="1" thickBot="1" x14ac:dyDescent="0.2">
      <c r="A189" s="321"/>
      <c r="B189" s="358"/>
      <c r="C189" s="359"/>
      <c r="D189" s="359"/>
      <c r="E189" s="359"/>
      <c r="F189" s="322" t="s">
        <v>103</v>
      </c>
      <c r="G189" s="323">
        <f>IF(G52&lt;16, ((IF(G52="",,(1))*$U$7)*24), ((IF(G52="",,((G52-15)/5)+1)*$U$7)*24))</f>
        <v>0</v>
      </c>
      <c r="H189" s="324">
        <f t="shared" ref="H189:AK189" si="106">IF(H52&lt;16, ((IF(H52="",,(1))*$U$7)*24), ((IF(H52="",,((H52-15)/5)+1)*$U$7)*24))</f>
        <v>0</v>
      </c>
      <c r="I189" s="324">
        <f t="shared" si="106"/>
        <v>0</v>
      </c>
      <c r="J189" s="324">
        <f t="shared" si="106"/>
        <v>0</v>
      </c>
      <c r="K189" s="324">
        <f t="shared" si="106"/>
        <v>0</v>
      </c>
      <c r="L189" s="324">
        <f t="shared" si="106"/>
        <v>0</v>
      </c>
      <c r="M189" s="324">
        <f t="shared" si="106"/>
        <v>0</v>
      </c>
      <c r="N189" s="324">
        <f t="shared" si="106"/>
        <v>0</v>
      </c>
      <c r="O189" s="324">
        <f t="shared" si="106"/>
        <v>0</v>
      </c>
      <c r="P189" s="324">
        <f t="shared" si="106"/>
        <v>0</v>
      </c>
      <c r="Q189" s="324">
        <f t="shared" si="106"/>
        <v>0</v>
      </c>
      <c r="R189" s="324">
        <f t="shared" si="106"/>
        <v>0</v>
      </c>
      <c r="S189" s="324">
        <f t="shared" si="106"/>
        <v>0</v>
      </c>
      <c r="T189" s="324">
        <f t="shared" si="106"/>
        <v>0</v>
      </c>
      <c r="U189" s="324">
        <f t="shared" si="106"/>
        <v>0</v>
      </c>
      <c r="V189" s="324">
        <f t="shared" si="106"/>
        <v>0</v>
      </c>
      <c r="W189" s="324">
        <f t="shared" si="106"/>
        <v>0</v>
      </c>
      <c r="X189" s="324">
        <f t="shared" si="106"/>
        <v>0</v>
      </c>
      <c r="Y189" s="324">
        <f t="shared" si="106"/>
        <v>0</v>
      </c>
      <c r="Z189" s="324">
        <f t="shared" si="106"/>
        <v>0</v>
      </c>
      <c r="AA189" s="324">
        <f t="shared" si="106"/>
        <v>0</v>
      </c>
      <c r="AB189" s="324">
        <f t="shared" si="106"/>
        <v>0</v>
      </c>
      <c r="AC189" s="324">
        <f t="shared" si="106"/>
        <v>0</v>
      </c>
      <c r="AD189" s="324">
        <f t="shared" si="106"/>
        <v>0</v>
      </c>
      <c r="AE189" s="324">
        <f t="shared" si="106"/>
        <v>0</v>
      </c>
      <c r="AF189" s="324">
        <f t="shared" si="106"/>
        <v>0</v>
      </c>
      <c r="AG189" s="324">
        <f t="shared" si="106"/>
        <v>0</v>
      </c>
      <c r="AH189" s="324">
        <f t="shared" si="106"/>
        <v>0</v>
      </c>
      <c r="AI189" s="324">
        <f t="shared" si="106"/>
        <v>0</v>
      </c>
      <c r="AJ189" s="324">
        <f t="shared" si="106"/>
        <v>0</v>
      </c>
      <c r="AK189" s="325">
        <f t="shared" si="106"/>
        <v>0</v>
      </c>
      <c r="AL189" s="351">
        <f>SUM(G189:AK189)</f>
        <v>0</v>
      </c>
      <c r="AM189" s="352"/>
      <c r="AN189" s="353">
        <f>(AL189/$S$42)*7</f>
        <v>0</v>
      </c>
      <c r="AO189" s="349"/>
      <c r="AP189" s="349"/>
      <c r="AQ189" s="349"/>
      <c r="AR189" s="349"/>
      <c r="AS189" s="350"/>
    </row>
    <row r="190" spans="1:45" s="326" customFormat="1" ht="20.100000000000001" customHeight="1" x14ac:dyDescent="0.15">
      <c r="A190" s="321"/>
      <c r="B190" s="338" t="s">
        <v>113</v>
      </c>
      <c r="C190" s="339"/>
      <c r="D190" s="339"/>
      <c r="E190" s="339"/>
      <c r="F190" s="327" t="s">
        <v>102</v>
      </c>
      <c r="G190" s="328">
        <f>IF(G52&lt;16, ((IF(G52="",,(1))*$U$5)*24), ((IF(G52="",,(1))*$U$5)*24))</f>
        <v>0</v>
      </c>
      <c r="H190" s="329">
        <f t="shared" ref="H190:AJ190" si="107">IF(H52&lt;16, ((IF(H52="",,(1))*$U$5)*24), ((IF(H52="",,(1))*$U$5)*24))</f>
        <v>0</v>
      </c>
      <c r="I190" s="329">
        <f t="shared" si="107"/>
        <v>0</v>
      </c>
      <c r="J190" s="329">
        <f t="shared" si="107"/>
        <v>0</v>
      </c>
      <c r="K190" s="329">
        <f t="shared" si="107"/>
        <v>0</v>
      </c>
      <c r="L190" s="329">
        <f t="shared" si="107"/>
        <v>0</v>
      </c>
      <c r="M190" s="329">
        <f t="shared" si="107"/>
        <v>0</v>
      </c>
      <c r="N190" s="329">
        <f t="shared" si="107"/>
        <v>0</v>
      </c>
      <c r="O190" s="329">
        <f t="shared" si="107"/>
        <v>0</v>
      </c>
      <c r="P190" s="329">
        <f t="shared" si="107"/>
        <v>0</v>
      </c>
      <c r="Q190" s="329">
        <f t="shared" si="107"/>
        <v>0</v>
      </c>
      <c r="R190" s="329">
        <f t="shared" si="107"/>
        <v>0</v>
      </c>
      <c r="S190" s="329">
        <f t="shared" si="107"/>
        <v>0</v>
      </c>
      <c r="T190" s="329">
        <f t="shared" si="107"/>
        <v>0</v>
      </c>
      <c r="U190" s="329">
        <f t="shared" si="107"/>
        <v>0</v>
      </c>
      <c r="V190" s="329">
        <f t="shared" si="107"/>
        <v>0</v>
      </c>
      <c r="W190" s="329">
        <f t="shared" si="107"/>
        <v>0</v>
      </c>
      <c r="X190" s="329">
        <f t="shared" si="107"/>
        <v>0</v>
      </c>
      <c r="Y190" s="329">
        <f t="shared" si="107"/>
        <v>0</v>
      </c>
      <c r="Z190" s="329">
        <f t="shared" si="107"/>
        <v>0</v>
      </c>
      <c r="AA190" s="329">
        <f t="shared" si="107"/>
        <v>0</v>
      </c>
      <c r="AB190" s="329">
        <f t="shared" si="107"/>
        <v>0</v>
      </c>
      <c r="AC190" s="329">
        <f t="shared" si="107"/>
        <v>0</v>
      </c>
      <c r="AD190" s="329">
        <f t="shared" si="107"/>
        <v>0</v>
      </c>
      <c r="AE190" s="329">
        <f t="shared" si="107"/>
        <v>0</v>
      </c>
      <c r="AF190" s="329">
        <f t="shared" si="107"/>
        <v>0</v>
      </c>
      <c r="AG190" s="329">
        <f t="shared" si="107"/>
        <v>0</v>
      </c>
      <c r="AH190" s="329">
        <f t="shared" si="107"/>
        <v>0</v>
      </c>
      <c r="AI190" s="329">
        <f t="shared" si="107"/>
        <v>0</v>
      </c>
      <c r="AJ190" s="329">
        <f t="shared" si="107"/>
        <v>0</v>
      </c>
      <c r="AK190" s="330">
        <f>IF(AK52&lt;16, ((IF(AK52="",,(1))*$U$5)*24), ((IF(AK52="",,((AK52-15)/5)+1)*$U$5)*24))</f>
        <v>0</v>
      </c>
      <c r="AL190" s="342">
        <f>SUM(G190:AK190)</f>
        <v>0</v>
      </c>
      <c r="AM190" s="343"/>
      <c r="AN190" s="344">
        <f>(AL190/$S$42)*7</f>
        <v>0</v>
      </c>
      <c r="AO190" s="345"/>
      <c r="AP190" s="346">
        <f>AL190+AL191</f>
        <v>0</v>
      </c>
      <c r="AQ190" s="346"/>
      <c r="AR190" s="345"/>
      <c r="AS190" s="348"/>
    </row>
    <row r="191" spans="1:45" s="326" customFormat="1" ht="20.100000000000001" customHeight="1" thickBot="1" x14ac:dyDescent="0.2">
      <c r="A191" s="321"/>
      <c r="B191" s="340"/>
      <c r="C191" s="341"/>
      <c r="D191" s="341"/>
      <c r="E191" s="341"/>
      <c r="F191" s="322" t="s">
        <v>103</v>
      </c>
      <c r="G191" s="323">
        <f>IF(G52&lt;16, ((IF(G52="",,(1))*$U$7)*24), ((IF(G52="",,(1))*$U$7)*24))</f>
        <v>0</v>
      </c>
      <c r="H191" s="324">
        <f t="shared" ref="H191:AJ191" si="108">IF(H52&lt;16, ((IF(H52="",,(1))*$U$7)*24), ((IF(H52="",,(1))*$U$7)*24))</f>
        <v>0</v>
      </c>
      <c r="I191" s="324">
        <f t="shared" si="108"/>
        <v>0</v>
      </c>
      <c r="J191" s="324">
        <f t="shared" si="108"/>
        <v>0</v>
      </c>
      <c r="K191" s="324">
        <f t="shared" si="108"/>
        <v>0</v>
      </c>
      <c r="L191" s="324">
        <f t="shared" si="108"/>
        <v>0</v>
      </c>
      <c r="M191" s="324">
        <f t="shared" si="108"/>
        <v>0</v>
      </c>
      <c r="N191" s="324">
        <f t="shared" si="108"/>
        <v>0</v>
      </c>
      <c r="O191" s="324">
        <f t="shared" si="108"/>
        <v>0</v>
      </c>
      <c r="P191" s="324">
        <f t="shared" si="108"/>
        <v>0</v>
      </c>
      <c r="Q191" s="324">
        <f t="shared" si="108"/>
        <v>0</v>
      </c>
      <c r="R191" s="324">
        <f t="shared" si="108"/>
        <v>0</v>
      </c>
      <c r="S191" s="324">
        <f t="shared" si="108"/>
        <v>0</v>
      </c>
      <c r="T191" s="324">
        <f t="shared" si="108"/>
        <v>0</v>
      </c>
      <c r="U191" s="324">
        <f t="shared" si="108"/>
        <v>0</v>
      </c>
      <c r="V191" s="324">
        <f t="shared" si="108"/>
        <v>0</v>
      </c>
      <c r="W191" s="324">
        <f t="shared" si="108"/>
        <v>0</v>
      </c>
      <c r="X191" s="324">
        <f t="shared" si="108"/>
        <v>0</v>
      </c>
      <c r="Y191" s="324">
        <f t="shared" si="108"/>
        <v>0</v>
      </c>
      <c r="Z191" s="324">
        <f t="shared" si="108"/>
        <v>0</v>
      </c>
      <c r="AA191" s="324">
        <f t="shared" si="108"/>
        <v>0</v>
      </c>
      <c r="AB191" s="324">
        <f t="shared" si="108"/>
        <v>0</v>
      </c>
      <c r="AC191" s="324">
        <f t="shared" si="108"/>
        <v>0</v>
      </c>
      <c r="AD191" s="324">
        <f t="shared" si="108"/>
        <v>0</v>
      </c>
      <c r="AE191" s="324">
        <f t="shared" si="108"/>
        <v>0</v>
      </c>
      <c r="AF191" s="324">
        <f t="shared" si="108"/>
        <v>0</v>
      </c>
      <c r="AG191" s="324">
        <f t="shared" si="108"/>
        <v>0</v>
      </c>
      <c r="AH191" s="324">
        <f t="shared" si="108"/>
        <v>0</v>
      </c>
      <c r="AI191" s="324">
        <f t="shared" si="108"/>
        <v>0</v>
      </c>
      <c r="AJ191" s="324">
        <f t="shared" si="108"/>
        <v>0</v>
      </c>
      <c r="AK191" s="325">
        <f>IF(AK52&lt;16, ((IF(AK52="",,(1))*$U$7)*24), ((IF(AK52="",,((AK52-15)/5)+1)*$U$7)*24))</f>
        <v>0</v>
      </c>
      <c r="AL191" s="351">
        <f>SUM(G191:AK191)</f>
        <v>0</v>
      </c>
      <c r="AM191" s="352"/>
      <c r="AN191" s="353">
        <f>(AL191/$S$42)*7</f>
        <v>0</v>
      </c>
      <c r="AO191" s="349"/>
      <c r="AP191" s="347"/>
      <c r="AQ191" s="347"/>
      <c r="AR191" s="349"/>
      <c r="AS191" s="350"/>
    </row>
  </sheetData>
  <mergeCells count="811">
    <mergeCell ref="B2:T2"/>
    <mergeCell ref="V2:W2"/>
    <mergeCell ref="Z2:AA2"/>
    <mergeCell ref="AJ2:AK2"/>
    <mergeCell ref="B3:T3"/>
    <mergeCell ref="V3:W3"/>
    <mergeCell ref="Z3:AA3"/>
    <mergeCell ref="AJ3:AK3"/>
    <mergeCell ref="B7:E7"/>
    <mergeCell ref="G7:K7"/>
    <mergeCell ref="L7:M7"/>
    <mergeCell ref="N7:R7"/>
    <mergeCell ref="U7:W7"/>
    <mergeCell ref="AI7:AK7"/>
    <mergeCell ref="B5:E5"/>
    <mergeCell ref="G5:K5"/>
    <mergeCell ref="L5:M5"/>
    <mergeCell ref="N5:R5"/>
    <mergeCell ref="U5:W5"/>
    <mergeCell ref="AI5:AK5"/>
    <mergeCell ref="D10:E10"/>
    <mergeCell ref="G10:H10"/>
    <mergeCell ref="J10:K10"/>
    <mergeCell ref="L10:M10"/>
    <mergeCell ref="O10:P10"/>
    <mergeCell ref="Q10:R10"/>
    <mergeCell ref="T10:U10"/>
    <mergeCell ref="D9:E9"/>
    <mergeCell ref="G9:K9"/>
    <mergeCell ref="L9:P9"/>
    <mergeCell ref="Q9:U9"/>
    <mergeCell ref="V10:W10"/>
    <mergeCell ref="Y10:Z10"/>
    <mergeCell ref="AA10:AD10"/>
    <mergeCell ref="AE10:AF10"/>
    <mergeCell ref="AH10:AI10"/>
    <mergeCell ref="AK10:AL10"/>
    <mergeCell ref="AE9:AG9"/>
    <mergeCell ref="AH9:AJ9"/>
    <mergeCell ref="AK9:AM9"/>
    <mergeCell ref="V9:Z9"/>
    <mergeCell ref="AA9:AD9"/>
    <mergeCell ref="AK11:AL11"/>
    <mergeCell ref="D12:E12"/>
    <mergeCell ref="G12:H12"/>
    <mergeCell ref="J12:K12"/>
    <mergeCell ref="L12:M12"/>
    <mergeCell ref="O12:P12"/>
    <mergeCell ref="Q12:R12"/>
    <mergeCell ref="T12:U12"/>
    <mergeCell ref="V12:W12"/>
    <mergeCell ref="Y12:Z12"/>
    <mergeCell ref="T11:U11"/>
    <mergeCell ref="V11:W11"/>
    <mergeCell ref="Y11:Z11"/>
    <mergeCell ref="AA11:AD11"/>
    <mergeCell ref="AE11:AF11"/>
    <mergeCell ref="AH11:AI11"/>
    <mergeCell ref="D11:E11"/>
    <mergeCell ref="G11:H11"/>
    <mergeCell ref="J11:K11"/>
    <mergeCell ref="L11:M11"/>
    <mergeCell ref="O11:P11"/>
    <mergeCell ref="Q11:R11"/>
    <mergeCell ref="AA12:AD12"/>
    <mergeCell ref="AE12:AF12"/>
    <mergeCell ref="AH12:AI12"/>
    <mergeCell ref="AK12:AL12"/>
    <mergeCell ref="D13:E13"/>
    <mergeCell ref="G13:H13"/>
    <mergeCell ref="J13:K13"/>
    <mergeCell ref="L13:M13"/>
    <mergeCell ref="O13:P13"/>
    <mergeCell ref="Q13:R13"/>
    <mergeCell ref="AK13:AL13"/>
    <mergeCell ref="D14:E14"/>
    <mergeCell ref="G14:H14"/>
    <mergeCell ref="J14:K14"/>
    <mergeCell ref="L14:M14"/>
    <mergeCell ref="O14:P14"/>
    <mergeCell ref="Q14:R14"/>
    <mergeCell ref="T14:U14"/>
    <mergeCell ref="V14:W14"/>
    <mergeCell ref="Y14:Z14"/>
    <mergeCell ref="T13:U13"/>
    <mergeCell ref="V13:W13"/>
    <mergeCell ref="Y13:Z13"/>
    <mergeCell ref="AA13:AD13"/>
    <mergeCell ref="AE13:AF13"/>
    <mergeCell ref="AH13:AI13"/>
    <mergeCell ref="AA14:AD14"/>
    <mergeCell ref="AE14:AF14"/>
    <mergeCell ref="AH14:AI14"/>
    <mergeCell ref="AK14:AL14"/>
    <mergeCell ref="D15:E15"/>
    <mergeCell ref="G15:H15"/>
    <mergeCell ref="J15:K15"/>
    <mergeCell ref="L15:M15"/>
    <mergeCell ref="O15:P15"/>
    <mergeCell ref="Q15:R15"/>
    <mergeCell ref="AK15:AL15"/>
    <mergeCell ref="D16:E16"/>
    <mergeCell ref="G16:H16"/>
    <mergeCell ref="J16:K16"/>
    <mergeCell ref="L16:M16"/>
    <mergeCell ref="O16:P16"/>
    <mergeCell ref="Q16:R16"/>
    <mergeCell ref="T16:U16"/>
    <mergeCell ref="V16:W16"/>
    <mergeCell ref="Y16:Z16"/>
    <mergeCell ref="T15:U15"/>
    <mergeCell ref="V15:W15"/>
    <mergeCell ref="Y15:Z15"/>
    <mergeCell ref="AA15:AD15"/>
    <mergeCell ref="AE15:AF15"/>
    <mergeCell ref="AH15:AI15"/>
    <mergeCell ref="AA16:AD16"/>
    <mergeCell ref="AE16:AF16"/>
    <mergeCell ref="AH16:AI16"/>
    <mergeCell ref="AK16:AL16"/>
    <mergeCell ref="D17:E17"/>
    <mergeCell ref="G17:H17"/>
    <mergeCell ref="J17:K17"/>
    <mergeCell ref="L17:M17"/>
    <mergeCell ref="O17:P17"/>
    <mergeCell ref="Q17:R17"/>
    <mergeCell ref="AK17:AL17"/>
    <mergeCell ref="D18:E18"/>
    <mergeCell ref="G18:H18"/>
    <mergeCell ref="J18:K18"/>
    <mergeCell ref="L18:M18"/>
    <mergeCell ref="O18:P18"/>
    <mergeCell ref="Q18:R18"/>
    <mergeCell ref="T18:U18"/>
    <mergeCell ref="V18:W18"/>
    <mergeCell ref="Y18:Z18"/>
    <mergeCell ref="T17:U17"/>
    <mergeCell ref="V17:W17"/>
    <mergeCell ref="Y17:Z17"/>
    <mergeCell ref="AA17:AD17"/>
    <mergeCell ref="AE17:AF17"/>
    <mergeCell ref="AH17:AI17"/>
    <mergeCell ref="AA18:AD18"/>
    <mergeCell ref="AE18:AF18"/>
    <mergeCell ref="AH18:AI18"/>
    <mergeCell ref="AK18:AL18"/>
    <mergeCell ref="D19:E19"/>
    <mergeCell ref="G19:H19"/>
    <mergeCell ref="J19:K19"/>
    <mergeCell ref="L19:M19"/>
    <mergeCell ref="O19:P19"/>
    <mergeCell ref="Q19:R19"/>
    <mergeCell ref="AK19:AL19"/>
    <mergeCell ref="D20:E20"/>
    <mergeCell ref="G20:H20"/>
    <mergeCell ref="J20:K20"/>
    <mergeCell ref="L20:M20"/>
    <mergeCell ref="O20:P20"/>
    <mergeCell ref="Q20:R20"/>
    <mergeCell ref="T20:U20"/>
    <mergeCell ref="V20:W20"/>
    <mergeCell ref="Y20:Z20"/>
    <mergeCell ref="T19:U19"/>
    <mergeCell ref="V19:W19"/>
    <mergeCell ref="Y19:Z19"/>
    <mergeCell ref="AA19:AD19"/>
    <mergeCell ref="AE19:AF19"/>
    <mergeCell ref="AH19:AI19"/>
    <mergeCell ref="AA20:AD20"/>
    <mergeCell ref="AE20:AF20"/>
    <mergeCell ref="AH20:AI20"/>
    <mergeCell ref="AK20:AL20"/>
    <mergeCell ref="D21:E21"/>
    <mergeCell ref="G21:H21"/>
    <mergeCell ref="J21:K21"/>
    <mergeCell ref="L21:M21"/>
    <mergeCell ref="O21:P21"/>
    <mergeCell ref="Q21:R21"/>
    <mergeCell ref="AK21:AL21"/>
    <mergeCell ref="D22:E22"/>
    <mergeCell ref="G22:H22"/>
    <mergeCell ref="J22:K22"/>
    <mergeCell ref="L22:M22"/>
    <mergeCell ref="O22:P22"/>
    <mergeCell ref="Q22:R22"/>
    <mergeCell ref="T22:U22"/>
    <mergeCell ref="V22:W22"/>
    <mergeCell ref="Y22:Z22"/>
    <mergeCell ref="T21:U21"/>
    <mergeCell ref="V21:W21"/>
    <mergeCell ref="Y21:Z21"/>
    <mergeCell ref="AA21:AD21"/>
    <mergeCell ref="AE21:AF21"/>
    <mergeCell ref="AH21:AI21"/>
    <mergeCell ref="AA22:AD22"/>
    <mergeCell ref="AE22:AF22"/>
    <mergeCell ref="AH22:AI22"/>
    <mergeCell ref="AK22:AL22"/>
    <mergeCell ref="D23:E23"/>
    <mergeCell ref="G23:H23"/>
    <mergeCell ref="J23:K23"/>
    <mergeCell ref="L23:M23"/>
    <mergeCell ref="O23:P23"/>
    <mergeCell ref="Q23:R23"/>
    <mergeCell ref="AK23:AL23"/>
    <mergeCell ref="D24:E24"/>
    <mergeCell ref="G24:H24"/>
    <mergeCell ref="J24:K24"/>
    <mergeCell ref="L24:M24"/>
    <mergeCell ref="O24:P24"/>
    <mergeCell ref="Q24:R24"/>
    <mergeCell ref="T24:U24"/>
    <mergeCell ref="V24:W24"/>
    <mergeCell ref="Y24:Z24"/>
    <mergeCell ref="T23:U23"/>
    <mergeCell ref="V23:W23"/>
    <mergeCell ref="Y23:Z23"/>
    <mergeCell ref="AA23:AD23"/>
    <mergeCell ref="AE23:AF23"/>
    <mergeCell ref="AH23:AI23"/>
    <mergeCell ref="AA24:AD24"/>
    <mergeCell ref="AE24:AF24"/>
    <mergeCell ref="AH24:AI24"/>
    <mergeCell ref="AK24:AL24"/>
    <mergeCell ref="D25:E25"/>
    <mergeCell ref="G25:H25"/>
    <mergeCell ref="J25:K25"/>
    <mergeCell ref="L25:M25"/>
    <mergeCell ref="O25:P25"/>
    <mergeCell ref="Q25:R25"/>
    <mergeCell ref="AK25:AL25"/>
    <mergeCell ref="D26:E26"/>
    <mergeCell ref="G26:H26"/>
    <mergeCell ref="J26:K26"/>
    <mergeCell ref="L26:M26"/>
    <mergeCell ref="O26:P26"/>
    <mergeCell ref="Q26:R26"/>
    <mergeCell ref="T26:U26"/>
    <mergeCell ref="V26:W26"/>
    <mergeCell ref="Y26:Z26"/>
    <mergeCell ref="T25:U25"/>
    <mergeCell ref="V25:W25"/>
    <mergeCell ref="Y25:Z25"/>
    <mergeCell ref="AA25:AD25"/>
    <mergeCell ref="AE25:AF25"/>
    <mergeCell ref="AH25:AI25"/>
    <mergeCell ref="AA26:AD26"/>
    <mergeCell ref="AE26:AF26"/>
    <mergeCell ref="AH26:AI26"/>
    <mergeCell ref="AK26:AL26"/>
    <mergeCell ref="D27:E27"/>
    <mergeCell ref="G27:H27"/>
    <mergeCell ref="J27:K27"/>
    <mergeCell ref="L27:M27"/>
    <mergeCell ref="O27:P27"/>
    <mergeCell ref="Q27:R27"/>
    <mergeCell ref="AK27:AL27"/>
    <mergeCell ref="D28:E28"/>
    <mergeCell ref="G28:H28"/>
    <mergeCell ref="J28:K28"/>
    <mergeCell ref="L28:M28"/>
    <mergeCell ref="O28:P28"/>
    <mergeCell ref="Q28:R28"/>
    <mergeCell ref="T28:U28"/>
    <mergeCell ref="V28:W28"/>
    <mergeCell ref="Y28:Z28"/>
    <mergeCell ref="T27:U27"/>
    <mergeCell ref="V27:W27"/>
    <mergeCell ref="Y27:Z27"/>
    <mergeCell ref="AA27:AD27"/>
    <mergeCell ref="AE27:AF27"/>
    <mergeCell ref="AH27:AI27"/>
    <mergeCell ref="AA28:AD28"/>
    <mergeCell ref="AE28:AF28"/>
    <mergeCell ref="AH28:AI28"/>
    <mergeCell ref="AK28:AL28"/>
    <mergeCell ref="D29:E29"/>
    <mergeCell ref="G29:H29"/>
    <mergeCell ref="J29:K29"/>
    <mergeCell ref="L29:M29"/>
    <mergeCell ref="O29:P29"/>
    <mergeCell ref="Q29:R29"/>
    <mergeCell ref="AK29:AL29"/>
    <mergeCell ref="D30:E30"/>
    <mergeCell ref="G30:H30"/>
    <mergeCell ref="J30:K30"/>
    <mergeCell ref="L30:M30"/>
    <mergeCell ref="O30:P30"/>
    <mergeCell ref="Q30:R30"/>
    <mergeCell ref="T30:U30"/>
    <mergeCell ref="V30:W30"/>
    <mergeCell ref="Y30:Z30"/>
    <mergeCell ref="T29:U29"/>
    <mergeCell ref="V29:W29"/>
    <mergeCell ref="Y29:Z29"/>
    <mergeCell ref="AA29:AD29"/>
    <mergeCell ref="AE29:AF29"/>
    <mergeCell ref="AH29:AI29"/>
    <mergeCell ref="AA30:AD30"/>
    <mergeCell ref="AE30:AF30"/>
    <mergeCell ref="AH30:AI30"/>
    <mergeCell ref="AK30:AL30"/>
    <mergeCell ref="D31:E31"/>
    <mergeCell ref="G31:H31"/>
    <mergeCell ref="J31:K31"/>
    <mergeCell ref="L31:M31"/>
    <mergeCell ref="O31:P31"/>
    <mergeCell ref="Q31:R31"/>
    <mergeCell ref="AK31:AL31"/>
    <mergeCell ref="D32:E32"/>
    <mergeCell ref="G32:H32"/>
    <mergeCell ref="J32:K32"/>
    <mergeCell ref="L32:M32"/>
    <mergeCell ref="O32:P32"/>
    <mergeCell ref="Q32:R32"/>
    <mergeCell ref="T32:U32"/>
    <mergeCell ref="V32:W32"/>
    <mergeCell ref="Y32:Z32"/>
    <mergeCell ref="T31:U31"/>
    <mergeCell ref="V31:W31"/>
    <mergeCell ref="Y31:Z31"/>
    <mergeCell ref="AA31:AD31"/>
    <mergeCell ref="AE31:AF31"/>
    <mergeCell ref="AH31:AI31"/>
    <mergeCell ref="AA32:AD32"/>
    <mergeCell ref="AE32:AF32"/>
    <mergeCell ref="AH32:AI32"/>
    <mergeCell ref="AK32:AL32"/>
    <mergeCell ref="D33:E33"/>
    <mergeCell ref="G33:H33"/>
    <mergeCell ref="J33:K33"/>
    <mergeCell ref="L33:M33"/>
    <mergeCell ref="O33:P33"/>
    <mergeCell ref="Q33:R33"/>
    <mergeCell ref="AA34:AD34"/>
    <mergeCell ref="AE34:AF34"/>
    <mergeCell ref="AH34:AI34"/>
    <mergeCell ref="AK34:AL34"/>
    <mergeCell ref="M42:P42"/>
    <mergeCell ref="Q42:R42"/>
    <mergeCell ref="S42:T42"/>
    <mergeCell ref="AK33:AL33"/>
    <mergeCell ref="D34:E34"/>
    <mergeCell ref="G34:H34"/>
    <mergeCell ref="J34:K34"/>
    <mergeCell ref="L34:M34"/>
    <mergeCell ref="O34:P34"/>
    <mergeCell ref="Q34:R34"/>
    <mergeCell ref="T34:U34"/>
    <mergeCell ref="V34:W34"/>
    <mergeCell ref="Y34:Z34"/>
    <mergeCell ref="T33:U33"/>
    <mergeCell ref="V33:W33"/>
    <mergeCell ref="Y33:Z33"/>
    <mergeCell ref="AA33:AD33"/>
    <mergeCell ref="AE33:AF33"/>
    <mergeCell ref="AH33:AI33"/>
    <mergeCell ref="L43:M43"/>
    <mergeCell ref="Z43:AH43"/>
    <mergeCell ref="B44:K44"/>
    <mergeCell ref="W44:AH44"/>
    <mergeCell ref="B45:E45"/>
    <mergeCell ref="H45:J45"/>
    <mergeCell ref="L45:N45"/>
    <mergeCell ref="O45:Q45"/>
    <mergeCell ref="S45:U45"/>
    <mergeCell ref="AD45:AE45"/>
    <mergeCell ref="W46:AH46"/>
    <mergeCell ref="B47:I47"/>
    <mergeCell ref="J47:S47"/>
    <mergeCell ref="T47:AA47"/>
    <mergeCell ref="AB47:AJ47"/>
    <mergeCell ref="B49:C51"/>
    <mergeCell ref="D49:D51"/>
    <mergeCell ref="E49:E51"/>
    <mergeCell ref="F49:F51"/>
    <mergeCell ref="G49:M49"/>
    <mergeCell ref="B53:C53"/>
    <mergeCell ref="AL53:AN53"/>
    <mergeCell ref="B54:C54"/>
    <mergeCell ref="AL54:AN54"/>
    <mergeCell ref="B55:C55"/>
    <mergeCell ref="AL55:AN55"/>
    <mergeCell ref="N49:T49"/>
    <mergeCell ref="U49:AA49"/>
    <mergeCell ref="AB49:AH49"/>
    <mergeCell ref="AI49:AK49"/>
    <mergeCell ref="AL49:AN51"/>
    <mergeCell ref="B52:F52"/>
    <mergeCell ref="B59:C59"/>
    <mergeCell ref="AL59:AN59"/>
    <mergeCell ref="B60:C60"/>
    <mergeCell ref="AL60:AN60"/>
    <mergeCell ref="B61:C61"/>
    <mergeCell ref="AL61:AN61"/>
    <mergeCell ref="B56:C56"/>
    <mergeCell ref="AL56:AN56"/>
    <mergeCell ref="B57:C57"/>
    <mergeCell ref="AL57:AN57"/>
    <mergeCell ref="B58:C58"/>
    <mergeCell ref="AL58:AN58"/>
    <mergeCell ref="B65:C65"/>
    <mergeCell ref="AL65:AN65"/>
    <mergeCell ref="B66:C66"/>
    <mergeCell ref="AL66:AN66"/>
    <mergeCell ref="B67:C67"/>
    <mergeCell ref="AL67:AN67"/>
    <mergeCell ref="B62:C62"/>
    <mergeCell ref="AL62:AN62"/>
    <mergeCell ref="B63:C63"/>
    <mergeCell ref="AL63:AN63"/>
    <mergeCell ref="B64:C64"/>
    <mergeCell ref="AL64:AN64"/>
    <mergeCell ref="B71:C71"/>
    <mergeCell ref="AL71:AN71"/>
    <mergeCell ref="B72:C72"/>
    <mergeCell ref="AL72:AN72"/>
    <mergeCell ref="B73:C73"/>
    <mergeCell ref="AL73:AN73"/>
    <mergeCell ref="B68:C68"/>
    <mergeCell ref="AL68:AN68"/>
    <mergeCell ref="B69:C69"/>
    <mergeCell ref="AL69:AN69"/>
    <mergeCell ref="B70:C70"/>
    <mergeCell ref="AL70:AN70"/>
    <mergeCell ref="B79:E79"/>
    <mergeCell ref="H79:J79"/>
    <mergeCell ref="L79:N79"/>
    <mergeCell ref="O79:Q79"/>
    <mergeCell ref="S79:U79"/>
    <mergeCell ref="AD79:AE79"/>
    <mergeCell ref="M76:P76"/>
    <mergeCell ref="Q76:R76"/>
    <mergeCell ref="S76:T76"/>
    <mergeCell ref="L77:M77"/>
    <mergeCell ref="Z77:AH77"/>
    <mergeCell ref="B78:K78"/>
    <mergeCell ref="W78:AH78"/>
    <mergeCell ref="AL82:AN84"/>
    <mergeCell ref="B85:C85"/>
    <mergeCell ref="AL85:AN85"/>
    <mergeCell ref="B86:C86"/>
    <mergeCell ref="AL86:AN86"/>
    <mergeCell ref="B87:C87"/>
    <mergeCell ref="AL87:AN87"/>
    <mergeCell ref="B80:I80"/>
    <mergeCell ref="J80:S80"/>
    <mergeCell ref="T80:AA80"/>
    <mergeCell ref="AB80:AJ80"/>
    <mergeCell ref="D82:D84"/>
    <mergeCell ref="G82:M82"/>
    <mergeCell ref="N82:T82"/>
    <mergeCell ref="U82:AA82"/>
    <mergeCell ref="AB82:AH82"/>
    <mergeCell ref="AI82:AK82"/>
    <mergeCell ref="B91:C91"/>
    <mergeCell ref="AL91:AN91"/>
    <mergeCell ref="B92:C92"/>
    <mergeCell ref="AL92:AN92"/>
    <mergeCell ref="B93:C93"/>
    <mergeCell ref="AL93:AN93"/>
    <mergeCell ref="B88:C88"/>
    <mergeCell ref="AL88:AN88"/>
    <mergeCell ref="B89:C89"/>
    <mergeCell ref="AL89:AN89"/>
    <mergeCell ref="B90:C90"/>
    <mergeCell ref="AL90:AN90"/>
    <mergeCell ref="B97:C97"/>
    <mergeCell ref="AL97:AN97"/>
    <mergeCell ref="B98:C98"/>
    <mergeCell ref="AL98:AN98"/>
    <mergeCell ref="B99:C99"/>
    <mergeCell ref="AL99:AN99"/>
    <mergeCell ref="B94:C94"/>
    <mergeCell ref="AL94:AN94"/>
    <mergeCell ref="B95:C95"/>
    <mergeCell ref="AL95:AN95"/>
    <mergeCell ref="B96:C96"/>
    <mergeCell ref="AL96:AN96"/>
    <mergeCell ref="AL103:AN103"/>
    <mergeCell ref="B104:C104"/>
    <mergeCell ref="AL104:AN104"/>
    <mergeCell ref="B105:C105"/>
    <mergeCell ref="AL105:AN105"/>
    <mergeCell ref="B100:C100"/>
    <mergeCell ref="AL100:AN100"/>
    <mergeCell ref="B101:C101"/>
    <mergeCell ref="AL101:AN101"/>
    <mergeCell ref="B102:C102"/>
    <mergeCell ref="AL102:AN102"/>
    <mergeCell ref="M108:P108"/>
    <mergeCell ref="Q108:R108"/>
    <mergeCell ref="S108:T108"/>
    <mergeCell ref="L109:M109"/>
    <mergeCell ref="Z109:AH109"/>
    <mergeCell ref="B110:K110"/>
    <mergeCell ref="T110:V110"/>
    <mergeCell ref="W110:AH110"/>
    <mergeCell ref="B103:C103"/>
    <mergeCell ref="Q113:S113"/>
    <mergeCell ref="Y113:AA113"/>
    <mergeCell ref="AG113:AM113"/>
    <mergeCell ref="AN113:AO113"/>
    <mergeCell ref="B114:I114"/>
    <mergeCell ref="J114:S114"/>
    <mergeCell ref="T114:AA114"/>
    <mergeCell ref="AB114:AJ114"/>
    <mergeCell ref="B111:E111"/>
    <mergeCell ref="H111:J111"/>
    <mergeCell ref="L111:N111"/>
    <mergeCell ref="O111:Q111"/>
    <mergeCell ref="S111:U111"/>
    <mergeCell ref="AD111:AE111"/>
    <mergeCell ref="AP116:AQ118"/>
    <mergeCell ref="AR116:AS118"/>
    <mergeCell ref="AL119:AM119"/>
    <mergeCell ref="AN119:AO119"/>
    <mergeCell ref="AP119:AQ119"/>
    <mergeCell ref="AR119:AS119"/>
    <mergeCell ref="C116:C118"/>
    <mergeCell ref="F116:F117"/>
    <mergeCell ref="G116:M116"/>
    <mergeCell ref="N116:T116"/>
    <mergeCell ref="U116:AA116"/>
    <mergeCell ref="AB116:AH116"/>
    <mergeCell ref="B121:B123"/>
    <mergeCell ref="C121:C123"/>
    <mergeCell ref="D121:D123"/>
    <mergeCell ref="E121:E123"/>
    <mergeCell ref="AL121:AM121"/>
    <mergeCell ref="AN121:AO121"/>
    <mergeCell ref="AI116:AK116"/>
    <mergeCell ref="AL116:AM118"/>
    <mergeCell ref="AN116:AO118"/>
    <mergeCell ref="AP121:AQ123"/>
    <mergeCell ref="AR121:AS123"/>
    <mergeCell ref="AL122:AM122"/>
    <mergeCell ref="AN122:AO122"/>
    <mergeCell ref="AL123:AM123"/>
    <mergeCell ref="AN123:AO123"/>
    <mergeCell ref="AL120:AM120"/>
    <mergeCell ref="AN120:AO120"/>
    <mergeCell ref="AP120:AQ120"/>
    <mergeCell ref="AR120:AS120"/>
    <mergeCell ref="AP124:AQ126"/>
    <mergeCell ref="AR124:AS126"/>
    <mergeCell ref="AL125:AM125"/>
    <mergeCell ref="AN125:AO125"/>
    <mergeCell ref="AL126:AM126"/>
    <mergeCell ref="AN126:AO126"/>
    <mergeCell ref="B124:B126"/>
    <mergeCell ref="C124:C126"/>
    <mergeCell ref="D124:D126"/>
    <mergeCell ref="E124:E126"/>
    <mergeCell ref="AL124:AM124"/>
    <mergeCell ref="AN124:AO124"/>
    <mergeCell ref="AP127:AQ129"/>
    <mergeCell ref="AR127:AS129"/>
    <mergeCell ref="AL128:AM128"/>
    <mergeCell ref="AN128:AO128"/>
    <mergeCell ref="AL129:AM129"/>
    <mergeCell ref="AN129:AO129"/>
    <mergeCell ref="B127:B129"/>
    <mergeCell ref="C127:C129"/>
    <mergeCell ref="D127:D129"/>
    <mergeCell ref="E127:E129"/>
    <mergeCell ref="AL127:AM127"/>
    <mergeCell ref="AN127:AO127"/>
    <mergeCell ref="AP130:AQ132"/>
    <mergeCell ref="AR130:AS132"/>
    <mergeCell ref="AL131:AM131"/>
    <mergeCell ref="AN131:AO131"/>
    <mergeCell ref="AL132:AM132"/>
    <mergeCell ref="AN132:AO132"/>
    <mergeCell ref="B130:B132"/>
    <mergeCell ref="C130:C132"/>
    <mergeCell ref="D130:D132"/>
    <mergeCell ref="E130:E132"/>
    <mergeCell ref="AL130:AM130"/>
    <mergeCell ref="AN130:AO130"/>
    <mergeCell ref="AP133:AQ135"/>
    <mergeCell ref="AR133:AS135"/>
    <mergeCell ref="AL134:AM134"/>
    <mergeCell ref="AN134:AO134"/>
    <mergeCell ref="AL135:AM135"/>
    <mergeCell ref="AN135:AO135"/>
    <mergeCell ref="B133:B135"/>
    <mergeCell ref="C133:C135"/>
    <mergeCell ref="D133:D135"/>
    <mergeCell ref="E133:E135"/>
    <mergeCell ref="AL133:AM133"/>
    <mergeCell ref="AN133:AO133"/>
    <mergeCell ref="AP136:AQ138"/>
    <mergeCell ref="AR136:AS138"/>
    <mergeCell ref="AL137:AM137"/>
    <mergeCell ref="AN137:AO137"/>
    <mergeCell ref="AL138:AM138"/>
    <mergeCell ref="AN138:AO138"/>
    <mergeCell ref="B136:B138"/>
    <mergeCell ref="C136:C138"/>
    <mergeCell ref="D136:D138"/>
    <mergeCell ref="E136:E138"/>
    <mergeCell ref="AL136:AM136"/>
    <mergeCell ref="AN136:AO136"/>
    <mergeCell ref="AP139:AQ141"/>
    <mergeCell ref="AR139:AS141"/>
    <mergeCell ref="AL140:AM140"/>
    <mergeCell ref="AN140:AO140"/>
    <mergeCell ref="AL141:AM141"/>
    <mergeCell ref="AN141:AO141"/>
    <mergeCell ref="B139:B141"/>
    <mergeCell ref="C139:C141"/>
    <mergeCell ref="D139:D141"/>
    <mergeCell ref="E139:E141"/>
    <mergeCell ref="AL139:AM139"/>
    <mergeCell ref="AN139:AO139"/>
    <mergeCell ref="AP142:AQ144"/>
    <mergeCell ref="AR142:AS144"/>
    <mergeCell ref="AL143:AM143"/>
    <mergeCell ref="AN143:AO143"/>
    <mergeCell ref="AL144:AM144"/>
    <mergeCell ref="AN144:AO144"/>
    <mergeCell ref="B142:B144"/>
    <mergeCell ref="C142:C144"/>
    <mergeCell ref="D142:D144"/>
    <mergeCell ref="E142:E144"/>
    <mergeCell ref="AL142:AM142"/>
    <mergeCell ref="AN142:AO142"/>
    <mergeCell ref="AP145:AQ147"/>
    <mergeCell ref="AR145:AS147"/>
    <mergeCell ref="AL146:AM146"/>
    <mergeCell ref="AN146:AO146"/>
    <mergeCell ref="AL147:AM147"/>
    <mergeCell ref="AN147:AO147"/>
    <mergeCell ref="B145:B147"/>
    <mergeCell ref="C145:C147"/>
    <mergeCell ref="D145:D147"/>
    <mergeCell ref="E145:E147"/>
    <mergeCell ref="AL145:AM145"/>
    <mergeCell ref="AN145:AO145"/>
    <mergeCell ref="AP148:AQ150"/>
    <mergeCell ref="AR148:AS150"/>
    <mergeCell ref="AL149:AM149"/>
    <mergeCell ref="AN149:AO149"/>
    <mergeCell ref="AL150:AM150"/>
    <mergeCell ref="AN150:AO150"/>
    <mergeCell ref="B148:B150"/>
    <mergeCell ref="C148:C150"/>
    <mergeCell ref="D148:D150"/>
    <mergeCell ref="E148:E150"/>
    <mergeCell ref="AL148:AM148"/>
    <mergeCell ref="AN148:AO148"/>
    <mergeCell ref="AP151:AQ153"/>
    <mergeCell ref="AR151:AS153"/>
    <mergeCell ref="AL152:AM152"/>
    <mergeCell ref="AN152:AO152"/>
    <mergeCell ref="AL153:AM153"/>
    <mergeCell ref="AN153:AO153"/>
    <mergeCell ref="B151:B153"/>
    <mergeCell ref="C151:C153"/>
    <mergeCell ref="D151:D153"/>
    <mergeCell ref="E151:E153"/>
    <mergeCell ref="AL151:AM151"/>
    <mergeCell ref="AN151:AO151"/>
    <mergeCell ref="AP154:AQ156"/>
    <mergeCell ref="AR154:AS156"/>
    <mergeCell ref="AL155:AM155"/>
    <mergeCell ref="AN155:AO155"/>
    <mergeCell ref="AL156:AM156"/>
    <mergeCell ref="AN156:AO156"/>
    <mergeCell ref="B154:B156"/>
    <mergeCell ref="C154:C156"/>
    <mergeCell ref="D154:D156"/>
    <mergeCell ref="E154:E156"/>
    <mergeCell ref="AL154:AM154"/>
    <mergeCell ref="AN154:AO154"/>
    <mergeCell ref="AP157:AQ159"/>
    <mergeCell ref="AR157:AS159"/>
    <mergeCell ref="AL158:AM158"/>
    <mergeCell ref="AN158:AO158"/>
    <mergeCell ref="AL159:AM159"/>
    <mergeCell ref="AN159:AO159"/>
    <mergeCell ref="B157:B159"/>
    <mergeCell ref="C157:C159"/>
    <mergeCell ref="D157:D159"/>
    <mergeCell ref="E157:E159"/>
    <mergeCell ref="AL157:AM157"/>
    <mergeCell ref="AN157:AO157"/>
    <mergeCell ref="AP160:AQ162"/>
    <mergeCell ref="AR160:AS162"/>
    <mergeCell ref="AL161:AM161"/>
    <mergeCell ref="AN161:AO161"/>
    <mergeCell ref="AL162:AM162"/>
    <mergeCell ref="AN162:AO162"/>
    <mergeCell ref="B160:B162"/>
    <mergeCell ref="C160:C162"/>
    <mergeCell ref="D160:D162"/>
    <mergeCell ref="E160:E162"/>
    <mergeCell ref="AL160:AM160"/>
    <mergeCell ref="AN160:AO160"/>
    <mergeCell ref="AP163:AQ165"/>
    <mergeCell ref="AR163:AS165"/>
    <mergeCell ref="AL164:AM164"/>
    <mergeCell ref="AN164:AO164"/>
    <mergeCell ref="AL165:AM165"/>
    <mergeCell ref="AN165:AO165"/>
    <mergeCell ref="B163:B165"/>
    <mergeCell ref="C163:C165"/>
    <mergeCell ref="D163:D165"/>
    <mergeCell ref="E163:E165"/>
    <mergeCell ref="AL163:AM163"/>
    <mergeCell ref="AN163:AO163"/>
    <mergeCell ref="AP166:AQ168"/>
    <mergeCell ref="AR166:AS168"/>
    <mergeCell ref="AL167:AM167"/>
    <mergeCell ref="AN167:AO167"/>
    <mergeCell ref="AL168:AM168"/>
    <mergeCell ref="AN168:AO168"/>
    <mergeCell ref="B166:B168"/>
    <mergeCell ref="C166:C168"/>
    <mergeCell ref="D166:D168"/>
    <mergeCell ref="E166:E168"/>
    <mergeCell ref="AL166:AM166"/>
    <mergeCell ref="AN166:AO166"/>
    <mergeCell ref="AP169:AQ171"/>
    <mergeCell ref="AR169:AS171"/>
    <mergeCell ref="AL170:AM170"/>
    <mergeCell ref="AN170:AO170"/>
    <mergeCell ref="AL171:AM171"/>
    <mergeCell ref="AN171:AO171"/>
    <mergeCell ref="B169:B171"/>
    <mergeCell ref="C169:C171"/>
    <mergeCell ref="D169:D171"/>
    <mergeCell ref="E169:E171"/>
    <mergeCell ref="AL169:AM169"/>
    <mergeCell ref="AN169:AO169"/>
    <mergeCell ref="AP172:AQ174"/>
    <mergeCell ref="AR172:AS174"/>
    <mergeCell ref="AL173:AM173"/>
    <mergeCell ref="AN173:AO173"/>
    <mergeCell ref="AL174:AM174"/>
    <mergeCell ref="AN174:AO174"/>
    <mergeCell ref="B172:B174"/>
    <mergeCell ref="C172:C174"/>
    <mergeCell ref="D172:D174"/>
    <mergeCell ref="E172:E174"/>
    <mergeCell ref="AL172:AM172"/>
    <mergeCell ref="AN172:AO172"/>
    <mergeCell ref="AP175:AQ177"/>
    <mergeCell ref="AR175:AS177"/>
    <mergeCell ref="AL176:AM176"/>
    <mergeCell ref="AN176:AO176"/>
    <mergeCell ref="AL177:AM177"/>
    <mergeCell ref="AN177:AO177"/>
    <mergeCell ref="B175:B177"/>
    <mergeCell ref="C175:C177"/>
    <mergeCell ref="D175:D177"/>
    <mergeCell ref="E175:E177"/>
    <mergeCell ref="AL175:AM175"/>
    <mergeCell ref="AN175:AO175"/>
    <mergeCell ref="B180:E181"/>
    <mergeCell ref="AL180:AM180"/>
    <mergeCell ref="AN180:AO180"/>
    <mergeCell ref="AP180:AQ181"/>
    <mergeCell ref="AR180:AS181"/>
    <mergeCell ref="AL181:AM181"/>
    <mergeCell ref="AN181:AO181"/>
    <mergeCell ref="B178:F178"/>
    <mergeCell ref="AL178:AM178"/>
    <mergeCell ref="AN178:AP178"/>
    <mergeCell ref="AQ178:AS178"/>
    <mergeCell ref="B179:F179"/>
    <mergeCell ref="AL179:AM179"/>
    <mergeCell ref="AN179:AO179"/>
    <mergeCell ref="AP179:AQ179"/>
    <mergeCell ref="AR179:AS179"/>
    <mergeCell ref="AR184:AS185"/>
    <mergeCell ref="AL185:AM185"/>
    <mergeCell ref="AN185:AO185"/>
    <mergeCell ref="B182:E183"/>
    <mergeCell ref="AL182:AM182"/>
    <mergeCell ref="AN182:AO182"/>
    <mergeCell ref="AP182:AQ183"/>
    <mergeCell ref="AR182:AS183"/>
    <mergeCell ref="AL183:AM183"/>
    <mergeCell ref="AN183:AO183"/>
    <mergeCell ref="AN186:AO186"/>
    <mergeCell ref="AP186:AQ186"/>
    <mergeCell ref="B187:F187"/>
    <mergeCell ref="AL187:AM187"/>
    <mergeCell ref="AN187:AO187"/>
    <mergeCell ref="AP187:AQ187"/>
    <mergeCell ref="B184:E185"/>
    <mergeCell ref="AL184:AM184"/>
    <mergeCell ref="AN184:AO184"/>
    <mergeCell ref="AP184:AQ185"/>
    <mergeCell ref="B190:E191"/>
    <mergeCell ref="AL190:AM190"/>
    <mergeCell ref="AN190:AO190"/>
    <mergeCell ref="AP190:AQ191"/>
    <mergeCell ref="AR190:AS191"/>
    <mergeCell ref="AL191:AM191"/>
    <mergeCell ref="AN191:AO191"/>
    <mergeCell ref="AR187:AS187"/>
    <mergeCell ref="B188:E189"/>
    <mergeCell ref="AL188:AM188"/>
    <mergeCell ref="AN188:AO188"/>
    <mergeCell ref="AP188:AQ189"/>
    <mergeCell ref="AR188:AS189"/>
    <mergeCell ref="AL189:AM189"/>
    <mergeCell ref="AN189:AO189"/>
  </mergeCells>
  <phoneticPr fontId="2"/>
  <pageMargins left="0.70866141732283472" right="0.70866141732283472" top="0.56000000000000005" bottom="0.4" header="0.31496062992125984" footer="0.21"/>
  <pageSetup paperSize="9" scale="60" orientation="landscape" r:id="rId1"/>
  <rowBreaks count="4" manualBreakCount="4">
    <brk id="41" max="16383" man="1"/>
    <brk id="74" max="16383" man="1"/>
    <brk id="106" max="16383" man="1"/>
    <brk id="1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T191"/>
  <sheetViews>
    <sheetView view="pageBreakPreview" zoomScale="75" zoomScaleNormal="80" zoomScaleSheetLayoutView="75" workbookViewId="0">
      <selection activeCell="B36" sqref="B36"/>
    </sheetView>
  </sheetViews>
  <sheetFormatPr defaultRowHeight="14.25" x14ac:dyDescent="0.15"/>
  <cols>
    <col min="1" max="1" width="3.75" style="1" customWidth="1"/>
    <col min="2" max="2" width="11.625" style="1" customWidth="1"/>
    <col min="3" max="3" width="5" style="1" customWidth="1"/>
    <col min="4" max="4" width="6.375" style="1" customWidth="1"/>
    <col min="5" max="5" width="10.5" style="1" customWidth="1"/>
    <col min="6" max="6" width="12.625" style="1" customWidth="1"/>
    <col min="7" max="36" width="3.875" style="1" customWidth="1"/>
    <col min="37" max="37" width="4.75" style="1" bestFit="1" customWidth="1"/>
    <col min="38" max="38" width="3.75" style="1" customWidth="1"/>
    <col min="39" max="39" width="4.375" style="1" customWidth="1"/>
    <col min="40" max="40" width="4.625" style="1" customWidth="1"/>
    <col min="41" max="41" width="4.875" style="1" customWidth="1"/>
    <col min="42" max="43" width="4.375" style="1" customWidth="1"/>
    <col min="44" max="45" width="4" style="1" customWidth="1"/>
    <col min="46" max="256" width="9" style="1"/>
    <col min="257" max="257" width="3.75" style="1" customWidth="1"/>
    <col min="258" max="258" width="11.625" style="1" customWidth="1"/>
    <col min="259" max="259" width="5" style="1" customWidth="1"/>
    <col min="260" max="260" width="6.375" style="1" customWidth="1"/>
    <col min="261" max="261" width="10.5" style="1" customWidth="1"/>
    <col min="262" max="262" width="12.625" style="1" customWidth="1"/>
    <col min="263" max="292" width="3.875" style="1" customWidth="1"/>
    <col min="293" max="293" width="4.75" style="1" bestFit="1" customWidth="1"/>
    <col min="294" max="294" width="3.75" style="1" customWidth="1"/>
    <col min="295" max="295" width="4.375" style="1" customWidth="1"/>
    <col min="296" max="296" width="4.625" style="1" customWidth="1"/>
    <col min="297" max="297" width="4.875" style="1" customWidth="1"/>
    <col min="298" max="299" width="4.375" style="1" customWidth="1"/>
    <col min="300" max="301" width="4" style="1" customWidth="1"/>
    <col min="302" max="512" width="9" style="1"/>
    <col min="513" max="513" width="3.75" style="1" customWidth="1"/>
    <col min="514" max="514" width="11.625" style="1" customWidth="1"/>
    <col min="515" max="515" width="5" style="1" customWidth="1"/>
    <col min="516" max="516" width="6.375" style="1" customWidth="1"/>
    <col min="517" max="517" width="10.5" style="1" customWidth="1"/>
    <col min="518" max="518" width="12.625" style="1" customWidth="1"/>
    <col min="519" max="548" width="3.875" style="1" customWidth="1"/>
    <col min="549" max="549" width="4.75" style="1" bestFit="1" customWidth="1"/>
    <col min="550" max="550" width="3.75" style="1" customWidth="1"/>
    <col min="551" max="551" width="4.375" style="1" customWidth="1"/>
    <col min="552" max="552" width="4.625" style="1" customWidth="1"/>
    <col min="553" max="553" width="4.875" style="1" customWidth="1"/>
    <col min="554" max="555" width="4.375" style="1" customWidth="1"/>
    <col min="556" max="557" width="4" style="1" customWidth="1"/>
    <col min="558" max="768" width="9" style="1"/>
    <col min="769" max="769" width="3.75" style="1" customWidth="1"/>
    <col min="770" max="770" width="11.625" style="1" customWidth="1"/>
    <col min="771" max="771" width="5" style="1" customWidth="1"/>
    <col min="772" max="772" width="6.375" style="1" customWidth="1"/>
    <col min="773" max="773" width="10.5" style="1" customWidth="1"/>
    <col min="774" max="774" width="12.625" style="1" customWidth="1"/>
    <col min="775" max="804" width="3.875" style="1" customWidth="1"/>
    <col min="805" max="805" width="4.75" style="1" bestFit="1" customWidth="1"/>
    <col min="806" max="806" width="3.75" style="1" customWidth="1"/>
    <col min="807" max="807" width="4.375" style="1" customWidth="1"/>
    <col min="808" max="808" width="4.625" style="1" customWidth="1"/>
    <col min="809" max="809" width="4.875" style="1" customWidth="1"/>
    <col min="810" max="811" width="4.375" style="1" customWidth="1"/>
    <col min="812" max="813" width="4" style="1" customWidth="1"/>
    <col min="814" max="1024" width="9" style="1"/>
    <col min="1025" max="1025" width="3.75" style="1" customWidth="1"/>
    <col min="1026" max="1026" width="11.625" style="1" customWidth="1"/>
    <col min="1027" max="1027" width="5" style="1" customWidth="1"/>
    <col min="1028" max="1028" width="6.375" style="1" customWidth="1"/>
    <col min="1029" max="1029" width="10.5" style="1" customWidth="1"/>
    <col min="1030" max="1030" width="12.625" style="1" customWidth="1"/>
    <col min="1031" max="1060" width="3.875" style="1" customWidth="1"/>
    <col min="1061" max="1061" width="4.75" style="1" bestFit="1" customWidth="1"/>
    <col min="1062" max="1062" width="3.75" style="1" customWidth="1"/>
    <col min="1063" max="1063" width="4.375" style="1" customWidth="1"/>
    <col min="1064" max="1064" width="4.625" style="1" customWidth="1"/>
    <col min="1065" max="1065" width="4.875" style="1" customWidth="1"/>
    <col min="1066" max="1067" width="4.375" style="1" customWidth="1"/>
    <col min="1068" max="1069" width="4" style="1" customWidth="1"/>
    <col min="1070" max="1280" width="9" style="1"/>
    <col min="1281" max="1281" width="3.75" style="1" customWidth="1"/>
    <col min="1282" max="1282" width="11.625" style="1" customWidth="1"/>
    <col min="1283" max="1283" width="5" style="1" customWidth="1"/>
    <col min="1284" max="1284" width="6.375" style="1" customWidth="1"/>
    <col min="1285" max="1285" width="10.5" style="1" customWidth="1"/>
    <col min="1286" max="1286" width="12.625" style="1" customWidth="1"/>
    <col min="1287" max="1316" width="3.875" style="1" customWidth="1"/>
    <col min="1317" max="1317" width="4.75" style="1" bestFit="1" customWidth="1"/>
    <col min="1318" max="1318" width="3.75" style="1" customWidth="1"/>
    <col min="1319" max="1319" width="4.375" style="1" customWidth="1"/>
    <col min="1320" max="1320" width="4.625" style="1" customWidth="1"/>
    <col min="1321" max="1321" width="4.875" style="1" customWidth="1"/>
    <col min="1322" max="1323" width="4.375" style="1" customWidth="1"/>
    <col min="1324" max="1325" width="4" style="1" customWidth="1"/>
    <col min="1326" max="1536" width="9" style="1"/>
    <col min="1537" max="1537" width="3.75" style="1" customWidth="1"/>
    <col min="1538" max="1538" width="11.625" style="1" customWidth="1"/>
    <col min="1539" max="1539" width="5" style="1" customWidth="1"/>
    <col min="1540" max="1540" width="6.375" style="1" customWidth="1"/>
    <col min="1541" max="1541" width="10.5" style="1" customWidth="1"/>
    <col min="1542" max="1542" width="12.625" style="1" customWidth="1"/>
    <col min="1543" max="1572" width="3.875" style="1" customWidth="1"/>
    <col min="1573" max="1573" width="4.75" style="1" bestFit="1" customWidth="1"/>
    <col min="1574" max="1574" width="3.75" style="1" customWidth="1"/>
    <col min="1575" max="1575" width="4.375" style="1" customWidth="1"/>
    <col min="1576" max="1576" width="4.625" style="1" customWidth="1"/>
    <col min="1577" max="1577" width="4.875" style="1" customWidth="1"/>
    <col min="1578" max="1579" width="4.375" style="1" customWidth="1"/>
    <col min="1580" max="1581" width="4" style="1" customWidth="1"/>
    <col min="1582" max="1792" width="9" style="1"/>
    <col min="1793" max="1793" width="3.75" style="1" customWidth="1"/>
    <col min="1794" max="1794" width="11.625" style="1" customWidth="1"/>
    <col min="1795" max="1795" width="5" style="1" customWidth="1"/>
    <col min="1796" max="1796" width="6.375" style="1" customWidth="1"/>
    <col min="1797" max="1797" width="10.5" style="1" customWidth="1"/>
    <col min="1798" max="1798" width="12.625" style="1" customWidth="1"/>
    <col min="1799" max="1828" width="3.875" style="1" customWidth="1"/>
    <col min="1829" max="1829" width="4.75" style="1" bestFit="1" customWidth="1"/>
    <col min="1830" max="1830" width="3.75" style="1" customWidth="1"/>
    <col min="1831" max="1831" width="4.375" style="1" customWidth="1"/>
    <col min="1832" max="1832" width="4.625" style="1" customWidth="1"/>
    <col min="1833" max="1833" width="4.875" style="1" customWidth="1"/>
    <col min="1834" max="1835" width="4.375" style="1" customWidth="1"/>
    <col min="1836" max="1837" width="4" style="1" customWidth="1"/>
    <col min="1838" max="2048" width="9" style="1"/>
    <col min="2049" max="2049" width="3.75" style="1" customWidth="1"/>
    <col min="2050" max="2050" width="11.625" style="1" customWidth="1"/>
    <col min="2051" max="2051" width="5" style="1" customWidth="1"/>
    <col min="2052" max="2052" width="6.375" style="1" customWidth="1"/>
    <col min="2053" max="2053" width="10.5" style="1" customWidth="1"/>
    <col min="2054" max="2054" width="12.625" style="1" customWidth="1"/>
    <col min="2055" max="2084" width="3.875" style="1" customWidth="1"/>
    <col min="2085" max="2085" width="4.75" style="1" bestFit="1" customWidth="1"/>
    <col min="2086" max="2086" width="3.75" style="1" customWidth="1"/>
    <col min="2087" max="2087" width="4.375" style="1" customWidth="1"/>
    <col min="2088" max="2088" width="4.625" style="1" customWidth="1"/>
    <col min="2089" max="2089" width="4.875" style="1" customWidth="1"/>
    <col min="2090" max="2091" width="4.375" style="1" customWidth="1"/>
    <col min="2092" max="2093" width="4" style="1" customWidth="1"/>
    <col min="2094" max="2304" width="9" style="1"/>
    <col min="2305" max="2305" width="3.75" style="1" customWidth="1"/>
    <col min="2306" max="2306" width="11.625" style="1" customWidth="1"/>
    <col min="2307" max="2307" width="5" style="1" customWidth="1"/>
    <col min="2308" max="2308" width="6.375" style="1" customWidth="1"/>
    <col min="2309" max="2309" width="10.5" style="1" customWidth="1"/>
    <col min="2310" max="2310" width="12.625" style="1" customWidth="1"/>
    <col min="2311" max="2340" width="3.875" style="1" customWidth="1"/>
    <col min="2341" max="2341" width="4.75" style="1" bestFit="1" customWidth="1"/>
    <col min="2342" max="2342" width="3.75" style="1" customWidth="1"/>
    <col min="2343" max="2343" width="4.375" style="1" customWidth="1"/>
    <col min="2344" max="2344" width="4.625" style="1" customWidth="1"/>
    <col min="2345" max="2345" width="4.875" style="1" customWidth="1"/>
    <col min="2346" max="2347" width="4.375" style="1" customWidth="1"/>
    <col min="2348" max="2349" width="4" style="1" customWidth="1"/>
    <col min="2350" max="2560" width="9" style="1"/>
    <col min="2561" max="2561" width="3.75" style="1" customWidth="1"/>
    <col min="2562" max="2562" width="11.625" style="1" customWidth="1"/>
    <col min="2563" max="2563" width="5" style="1" customWidth="1"/>
    <col min="2564" max="2564" width="6.375" style="1" customWidth="1"/>
    <col min="2565" max="2565" width="10.5" style="1" customWidth="1"/>
    <col min="2566" max="2566" width="12.625" style="1" customWidth="1"/>
    <col min="2567" max="2596" width="3.875" style="1" customWidth="1"/>
    <col min="2597" max="2597" width="4.75" style="1" bestFit="1" customWidth="1"/>
    <col min="2598" max="2598" width="3.75" style="1" customWidth="1"/>
    <col min="2599" max="2599" width="4.375" style="1" customWidth="1"/>
    <col min="2600" max="2600" width="4.625" style="1" customWidth="1"/>
    <col min="2601" max="2601" width="4.875" style="1" customWidth="1"/>
    <col min="2602" max="2603" width="4.375" style="1" customWidth="1"/>
    <col min="2604" max="2605" width="4" style="1" customWidth="1"/>
    <col min="2606" max="2816" width="9" style="1"/>
    <col min="2817" max="2817" width="3.75" style="1" customWidth="1"/>
    <col min="2818" max="2818" width="11.625" style="1" customWidth="1"/>
    <col min="2819" max="2819" width="5" style="1" customWidth="1"/>
    <col min="2820" max="2820" width="6.375" style="1" customWidth="1"/>
    <col min="2821" max="2821" width="10.5" style="1" customWidth="1"/>
    <col min="2822" max="2822" width="12.625" style="1" customWidth="1"/>
    <col min="2823" max="2852" width="3.875" style="1" customWidth="1"/>
    <col min="2853" max="2853" width="4.75" style="1" bestFit="1" customWidth="1"/>
    <col min="2854" max="2854" width="3.75" style="1" customWidth="1"/>
    <col min="2855" max="2855" width="4.375" style="1" customWidth="1"/>
    <col min="2856" max="2856" width="4.625" style="1" customWidth="1"/>
    <col min="2857" max="2857" width="4.875" style="1" customWidth="1"/>
    <col min="2858" max="2859" width="4.375" style="1" customWidth="1"/>
    <col min="2860" max="2861" width="4" style="1" customWidth="1"/>
    <col min="2862" max="3072" width="9" style="1"/>
    <col min="3073" max="3073" width="3.75" style="1" customWidth="1"/>
    <col min="3074" max="3074" width="11.625" style="1" customWidth="1"/>
    <col min="3075" max="3075" width="5" style="1" customWidth="1"/>
    <col min="3076" max="3076" width="6.375" style="1" customWidth="1"/>
    <col min="3077" max="3077" width="10.5" style="1" customWidth="1"/>
    <col min="3078" max="3078" width="12.625" style="1" customWidth="1"/>
    <col min="3079" max="3108" width="3.875" style="1" customWidth="1"/>
    <col min="3109" max="3109" width="4.75" style="1" bestFit="1" customWidth="1"/>
    <col min="3110" max="3110" width="3.75" style="1" customWidth="1"/>
    <col min="3111" max="3111" width="4.375" style="1" customWidth="1"/>
    <col min="3112" max="3112" width="4.625" style="1" customWidth="1"/>
    <col min="3113" max="3113" width="4.875" style="1" customWidth="1"/>
    <col min="3114" max="3115" width="4.375" style="1" customWidth="1"/>
    <col min="3116" max="3117" width="4" style="1" customWidth="1"/>
    <col min="3118" max="3328" width="9" style="1"/>
    <col min="3329" max="3329" width="3.75" style="1" customWidth="1"/>
    <col min="3330" max="3330" width="11.625" style="1" customWidth="1"/>
    <col min="3331" max="3331" width="5" style="1" customWidth="1"/>
    <col min="3332" max="3332" width="6.375" style="1" customWidth="1"/>
    <col min="3333" max="3333" width="10.5" style="1" customWidth="1"/>
    <col min="3334" max="3334" width="12.625" style="1" customWidth="1"/>
    <col min="3335" max="3364" width="3.875" style="1" customWidth="1"/>
    <col min="3365" max="3365" width="4.75" style="1" bestFit="1" customWidth="1"/>
    <col min="3366" max="3366" width="3.75" style="1" customWidth="1"/>
    <col min="3367" max="3367" width="4.375" style="1" customWidth="1"/>
    <col min="3368" max="3368" width="4.625" style="1" customWidth="1"/>
    <col min="3369" max="3369" width="4.875" style="1" customWidth="1"/>
    <col min="3370" max="3371" width="4.375" style="1" customWidth="1"/>
    <col min="3372" max="3373" width="4" style="1" customWidth="1"/>
    <col min="3374" max="3584" width="9" style="1"/>
    <col min="3585" max="3585" width="3.75" style="1" customWidth="1"/>
    <col min="3586" max="3586" width="11.625" style="1" customWidth="1"/>
    <col min="3587" max="3587" width="5" style="1" customWidth="1"/>
    <col min="3588" max="3588" width="6.375" style="1" customWidth="1"/>
    <col min="3589" max="3589" width="10.5" style="1" customWidth="1"/>
    <col min="3590" max="3590" width="12.625" style="1" customWidth="1"/>
    <col min="3591" max="3620" width="3.875" style="1" customWidth="1"/>
    <col min="3621" max="3621" width="4.75" style="1" bestFit="1" customWidth="1"/>
    <col min="3622" max="3622" width="3.75" style="1" customWidth="1"/>
    <col min="3623" max="3623" width="4.375" style="1" customWidth="1"/>
    <col min="3624" max="3624" width="4.625" style="1" customWidth="1"/>
    <col min="3625" max="3625" width="4.875" style="1" customWidth="1"/>
    <col min="3626" max="3627" width="4.375" style="1" customWidth="1"/>
    <col min="3628" max="3629" width="4" style="1" customWidth="1"/>
    <col min="3630" max="3840" width="9" style="1"/>
    <col min="3841" max="3841" width="3.75" style="1" customWidth="1"/>
    <col min="3842" max="3842" width="11.625" style="1" customWidth="1"/>
    <col min="3843" max="3843" width="5" style="1" customWidth="1"/>
    <col min="3844" max="3844" width="6.375" style="1" customWidth="1"/>
    <col min="3845" max="3845" width="10.5" style="1" customWidth="1"/>
    <col min="3846" max="3846" width="12.625" style="1" customWidth="1"/>
    <col min="3847" max="3876" width="3.875" style="1" customWidth="1"/>
    <col min="3877" max="3877" width="4.75" style="1" bestFit="1" customWidth="1"/>
    <col min="3878" max="3878" width="3.75" style="1" customWidth="1"/>
    <col min="3879" max="3879" width="4.375" style="1" customWidth="1"/>
    <col min="3880" max="3880" width="4.625" style="1" customWidth="1"/>
    <col min="3881" max="3881" width="4.875" style="1" customWidth="1"/>
    <col min="3882" max="3883" width="4.375" style="1" customWidth="1"/>
    <col min="3884" max="3885" width="4" style="1" customWidth="1"/>
    <col min="3886" max="4096" width="9" style="1"/>
    <col min="4097" max="4097" width="3.75" style="1" customWidth="1"/>
    <col min="4098" max="4098" width="11.625" style="1" customWidth="1"/>
    <col min="4099" max="4099" width="5" style="1" customWidth="1"/>
    <col min="4100" max="4100" width="6.375" style="1" customWidth="1"/>
    <col min="4101" max="4101" width="10.5" style="1" customWidth="1"/>
    <col min="4102" max="4102" width="12.625" style="1" customWidth="1"/>
    <col min="4103" max="4132" width="3.875" style="1" customWidth="1"/>
    <col min="4133" max="4133" width="4.75" style="1" bestFit="1" customWidth="1"/>
    <col min="4134" max="4134" width="3.75" style="1" customWidth="1"/>
    <col min="4135" max="4135" width="4.375" style="1" customWidth="1"/>
    <col min="4136" max="4136" width="4.625" style="1" customWidth="1"/>
    <col min="4137" max="4137" width="4.875" style="1" customWidth="1"/>
    <col min="4138" max="4139" width="4.375" style="1" customWidth="1"/>
    <col min="4140" max="4141" width="4" style="1" customWidth="1"/>
    <col min="4142" max="4352" width="9" style="1"/>
    <col min="4353" max="4353" width="3.75" style="1" customWidth="1"/>
    <col min="4354" max="4354" width="11.625" style="1" customWidth="1"/>
    <col min="4355" max="4355" width="5" style="1" customWidth="1"/>
    <col min="4356" max="4356" width="6.375" style="1" customWidth="1"/>
    <col min="4357" max="4357" width="10.5" style="1" customWidth="1"/>
    <col min="4358" max="4358" width="12.625" style="1" customWidth="1"/>
    <col min="4359" max="4388" width="3.875" style="1" customWidth="1"/>
    <col min="4389" max="4389" width="4.75" style="1" bestFit="1" customWidth="1"/>
    <col min="4390" max="4390" width="3.75" style="1" customWidth="1"/>
    <col min="4391" max="4391" width="4.375" style="1" customWidth="1"/>
    <col min="4392" max="4392" width="4.625" style="1" customWidth="1"/>
    <col min="4393" max="4393" width="4.875" style="1" customWidth="1"/>
    <col min="4394" max="4395" width="4.375" style="1" customWidth="1"/>
    <col min="4396" max="4397" width="4" style="1" customWidth="1"/>
    <col min="4398" max="4608" width="9" style="1"/>
    <col min="4609" max="4609" width="3.75" style="1" customWidth="1"/>
    <col min="4610" max="4610" width="11.625" style="1" customWidth="1"/>
    <col min="4611" max="4611" width="5" style="1" customWidth="1"/>
    <col min="4612" max="4612" width="6.375" style="1" customWidth="1"/>
    <col min="4613" max="4613" width="10.5" style="1" customWidth="1"/>
    <col min="4614" max="4614" width="12.625" style="1" customWidth="1"/>
    <col min="4615" max="4644" width="3.875" style="1" customWidth="1"/>
    <col min="4645" max="4645" width="4.75" style="1" bestFit="1" customWidth="1"/>
    <col min="4646" max="4646" width="3.75" style="1" customWidth="1"/>
    <col min="4647" max="4647" width="4.375" style="1" customWidth="1"/>
    <col min="4648" max="4648" width="4.625" style="1" customWidth="1"/>
    <col min="4649" max="4649" width="4.875" style="1" customWidth="1"/>
    <col min="4650" max="4651" width="4.375" style="1" customWidth="1"/>
    <col min="4652" max="4653" width="4" style="1" customWidth="1"/>
    <col min="4654" max="4864" width="9" style="1"/>
    <col min="4865" max="4865" width="3.75" style="1" customWidth="1"/>
    <col min="4866" max="4866" width="11.625" style="1" customWidth="1"/>
    <col min="4867" max="4867" width="5" style="1" customWidth="1"/>
    <col min="4868" max="4868" width="6.375" style="1" customWidth="1"/>
    <col min="4869" max="4869" width="10.5" style="1" customWidth="1"/>
    <col min="4870" max="4870" width="12.625" style="1" customWidth="1"/>
    <col min="4871" max="4900" width="3.875" style="1" customWidth="1"/>
    <col min="4901" max="4901" width="4.75" style="1" bestFit="1" customWidth="1"/>
    <col min="4902" max="4902" width="3.75" style="1" customWidth="1"/>
    <col min="4903" max="4903" width="4.375" style="1" customWidth="1"/>
    <col min="4904" max="4904" width="4.625" style="1" customWidth="1"/>
    <col min="4905" max="4905" width="4.875" style="1" customWidth="1"/>
    <col min="4906" max="4907" width="4.375" style="1" customWidth="1"/>
    <col min="4908" max="4909" width="4" style="1" customWidth="1"/>
    <col min="4910" max="5120" width="9" style="1"/>
    <col min="5121" max="5121" width="3.75" style="1" customWidth="1"/>
    <col min="5122" max="5122" width="11.625" style="1" customWidth="1"/>
    <col min="5123" max="5123" width="5" style="1" customWidth="1"/>
    <col min="5124" max="5124" width="6.375" style="1" customWidth="1"/>
    <col min="5125" max="5125" width="10.5" style="1" customWidth="1"/>
    <col min="5126" max="5126" width="12.625" style="1" customWidth="1"/>
    <col min="5127" max="5156" width="3.875" style="1" customWidth="1"/>
    <col min="5157" max="5157" width="4.75" style="1" bestFit="1" customWidth="1"/>
    <col min="5158" max="5158" width="3.75" style="1" customWidth="1"/>
    <col min="5159" max="5159" width="4.375" style="1" customWidth="1"/>
    <col min="5160" max="5160" width="4.625" style="1" customWidth="1"/>
    <col min="5161" max="5161" width="4.875" style="1" customWidth="1"/>
    <col min="5162" max="5163" width="4.375" style="1" customWidth="1"/>
    <col min="5164" max="5165" width="4" style="1" customWidth="1"/>
    <col min="5166" max="5376" width="9" style="1"/>
    <col min="5377" max="5377" width="3.75" style="1" customWidth="1"/>
    <col min="5378" max="5378" width="11.625" style="1" customWidth="1"/>
    <col min="5379" max="5379" width="5" style="1" customWidth="1"/>
    <col min="5380" max="5380" width="6.375" style="1" customWidth="1"/>
    <col min="5381" max="5381" width="10.5" style="1" customWidth="1"/>
    <col min="5382" max="5382" width="12.625" style="1" customWidth="1"/>
    <col min="5383" max="5412" width="3.875" style="1" customWidth="1"/>
    <col min="5413" max="5413" width="4.75" style="1" bestFit="1" customWidth="1"/>
    <col min="5414" max="5414" width="3.75" style="1" customWidth="1"/>
    <col min="5415" max="5415" width="4.375" style="1" customWidth="1"/>
    <col min="5416" max="5416" width="4.625" style="1" customWidth="1"/>
    <col min="5417" max="5417" width="4.875" style="1" customWidth="1"/>
    <col min="5418" max="5419" width="4.375" style="1" customWidth="1"/>
    <col min="5420" max="5421" width="4" style="1" customWidth="1"/>
    <col min="5422" max="5632" width="9" style="1"/>
    <col min="5633" max="5633" width="3.75" style="1" customWidth="1"/>
    <col min="5634" max="5634" width="11.625" style="1" customWidth="1"/>
    <col min="5635" max="5635" width="5" style="1" customWidth="1"/>
    <col min="5636" max="5636" width="6.375" style="1" customWidth="1"/>
    <col min="5637" max="5637" width="10.5" style="1" customWidth="1"/>
    <col min="5638" max="5638" width="12.625" style="1" customWidth="1"/>
    <col min="5639" max="5668" width="3.875" style="1" customWidth="1"/>
    <col min="5669" max="5669" width="4.75" style="1" bestFit="1" customWidth="1"/>
    <col min="5670" max="5670" width="3.75" style="1" customWidth="1"/>
    <col min="5671" max="5671" width="4.375" style="1" customWidth="1"/>
    <col min="5672" max="5672" width="4.625" style="1" customWidth="1"/>
    <col min="5673" max="5673" width="4.875" style="1" customWidth="1"/>
    <col min="5674" max="5675" width="4.375" style="1" customWidth="1"/>
    <col min="5676" max="5677" width="4" style="1" customWidth="1"/>
    <col min="5678" max="5888" width="9" style="1"/>
    <col min="5889" max="5889" width="3.75" style="1" customWidth="1"/>
    <col min="5890" max="5890" width="11.625" style="1" customWidth="1"/>
    <col min="5891" max="5891" width="5" style="1" customWidth="1"/>
    <col min="5892" max="5892" width="6.375" style="1" customWidth="1"/>
    <col min="5893" max="5893" width="10.5" style="1" customWidth="1"/>
    <col min="5894" max="5894" width="12.625" style="1" customWidth="1"/>
    <col min="5895" max="5924" width="3.875" style="1" customWidth="1"/>
    <col min="5925" max="5925" width="4.75" style="1" bestFit="1" customWidth="1"/>
    <col min="5926" max="5926" width="3.75" style="1" customWidth="1"/>
    <col min="5927" max="5927" width="4.375" style="1" customWidth="1"/>
    <col min="5928" max="5928" width="4.625" style="1" customWidth="1"/>
    <col min="5929" max="5929" width="4.875" style="1" customWidth="1"/>
    <col min="5930" max="5931" width="4.375" style="1" customWidth="1"/>
    <col min="5932" max="5933" width="4" style="1" customWidth="1"/>
    <col min="5934" max="6144" width="9" style="1"/>
    <col min="6145" max="6145" width="3.75" style="1" customWidth="1"/>
    <col min="6146" max="6146" width="11.625" style="1" customWidth="1"/>
    <col min="6147" max="6147" width="5" style="1" customWidth="1"/>
    <col min="6148" max="6148" width="6.375" style="1" customWidth="1"/>
    <col min="6149" max="6149" width="10.5" style="1" customWidth="1"/>
    <col min="6150" max="6150" width="12.625" style="1" customWidth="1"/>
    <col min="6151" max="6180" width="3.875" style="1" customWidth="1"/>
    <col min="6181" max="6181" width="4.75" style="1" bestFit="1" customWidth="1"/>
    <col min="6182" max="6182" width="3.75" style="1" customWidth="1"/>
    <col min="6183" max="6183" width="4.375" style="1" customWidth="1"/>
    <col min="6184" max="6184" width="4.625" style="1" customWidth="1"/>
    <col min="6185" max="6185" width="4.875" style="1" customWidth="1"/>
    <col min="6186" max="6187" width="4.375" style="1" customWidth="1"/>
    <col min="6188" max="6189" width="4" style="1" customWidth="1"/>
    <col min="6190" max="6400" width="9" style="1"/>
    <col min="6401" max="6401" width="3.75" style="1" customWidth="1"/>
    <col min="6402" max="6402" width="11.625" style="1" customWidth="1"/>
    <col min="6403" max="6403" width="5" style="1" customWidth="1"/>
    <col min="6404" max="6404" width="6.375" style="1" customWidth="1"/>
    <col min="6405" max="6405" width="10.5" style="1" customWidth="1"/>
    <col min="6406" max="6406" width="12.625" style="1" customWidth="1"/>
    <col min="6407" max="6436" width="3.875" style="1" customWidth="1"/>
    <col min="6437" max="6437" width="4.75" style="1" bestFit="1" customWidth="1"/>
    <col min="6438" max="6438" width="3.75" style="1" customWidth="1"/>
    <col min="6439" max="6439" width="4.375" style="1" customWidth="1"/>
    <col min="6440" max="6440" width="4.625" style="1" customWidth="1"/>
    <col min="6441" max="6441" width="4.875" style="1" customWidth="1"/>
    <col min="6442" max="6443" width="4.375" style="1" customWidth="1"/>
    <col min="6444" max="6445" width="4" style="1" customWidth="1"/>
    <col min="6446" max="6656" width="9" style="1"/>
    <col min="6657" max="6657" width="3.75" style="1" customWidth="1"/>
    <col min="6658" max="6658" width="11.625" style="1" customWidth="1"/>
    <col min="6659" max="6659" width="5" style="1" customWidth="1"/>
    <col min="6660" max="6660" width="6.375" style="1" customWidth="1"/>
    <col min="6661" max="6661" width="10.5" style="1" customWidth="1"/>
    <col min="6662" max="6662" width="12.625" style="1" customWidth="1"/>
    <col min="6663" max="6692" width="3.875" style="1" customWidth="1"/>
    <col min="6693" max="6693" width="4.75" style="1" bestFit="1" customWidth="1"/>
    <col min="6694" max="6694" width="3.75" style="1" customWidth="1"/>
    <col min="6695" max="6695" width="4.375" style="1" customWidth="1"/>
    <col min="6696" max="6696" width="4.625" style="1" customWidth="1"/>
    <col min="6697" max="6697" width="4.875" style="1" customWidth="1"/>
    <col min="6698" max="6699" width="4.375" style="1" customWidth="1"/>
    <col min="6700" max="6701" width="4" style="1" customWidth="1"/>
    <col min="6702" max="6912" width="9" style="1"/>
    <col min="6913" max="6913" width="3.75" style="1" customWidth="1"/>
    <col min="6914" max="6914" width="11.625" style="1" customWidth="1"/>
    <col min="6915" max="6915" width="5" style="1" customWidth="1"/>
    <col min="6916" max="6916" width="6.375" style="1" customWidth="1"/>
    <col min="6917" max="6917" width="10.5" style="1" customWidth="1"/>
    <col min="6918" max="6918" width="12.625" style="1" customWidth="1"/>
    <col min="6919" max="6948" width="3.875" style="1" customWidth="1"/>
    <col min="6949" max="6949" width="4.75" style="1" bestFit="1" customWidth="1"/>
    <col min="6950" max="6950" width="3.75" style="1" customWidth="1"/>
    <col min="6951" max="6951" width="4.375" style="1" customWidth="1"/>
    <col min="6952" max="6952" width="4.625" style="1" customWidth="1"/>
    <col min="6953" max="6953" width="4.875" style="1" customWidth="1"/>
    <col min="6954" max="6955" width="4.375" style="1" customWidth="1"/>
    <col min="6956" max="6957" width="4" style="1" customWidth="1"/>
    <col min="6958" max="7168" width="9" style="1"/>
    <col min="7169" max="7169" width="3.75" style="1" customWidth="1"/>
    <col min="7170" max="7170" width="11.625" style="1" customWidth="1"/>
    <col min="7171" max="7171" width="5" style="1" customWidth="1"/>
    <col min="7172" max="7172" width="6.375" style="1" customWidth="1"/>
    <col min="7173" max="7173" width="10.5" style="1" customWidth="1"/>
    <col min="7174" max="7174" width="12.625" style="1" customWidth="1"/>
    <col min="7175" max="7204" width="3.875" style="1" customWidth="1"/>
    <col min="7205" max="7205" width="4.75" style="1" bestFit="1" customWidth="1"/>
    <col min="7206" max="7206" width="3.75" style="1" customWidth="1"/>
    <col min="7207" max="7207" width="4.375" style="1" customWidth="1"/>
    <col min="7208" max="7208" width="4.625" style="1" customWidth="1"/>
    <col min="7209" max="7209" width="4.875" style="1" customWidth="1"/>
    <col min="7210" max="7211" width="4.375" style="1" customWidth="1"/>
    <col min="7212" max="7213" width="4" style="1" customWidth="1"/>
    <col min="7214" max="7424" width="9" style="1"/>
    <col min="7425" max="7425" width="3.75" style="1" customWidth="1"/>
    <col min="7426" max="7426" width="11.625" style="1" customWidth="1"/>
    <col min="7427" max="7427" width="5" style="1" customWidth="1"/>
    <col min="7428" max="7428" width="6.375" style="1" customWidth="1"/>
    <col min="7429" max="7429" width="10.5" style="1" customWidth="1"/>
    <col min="7430" max="7430" width="12.625" style="1" customWidth="1"/>
    <col min="7431" max="7460" width="3.875" style="1" customWidth="1"/>
    <col min="7461" max="7461" width="4.75" style="1" bestFit="1" customWidth="1"/>
    <col min="7462" max="7462" width="3.75" style="1" customWidth="1"/>
    <col min="7463" max="7463" width="4.375" style="1" customWidth="1"/>
    <col min="7464" max="7464" width="4.625" style="1" customWidth="1"/>
    <col min="7465" max="7465" width="4.875" style="1" customWidth="1"/>
    <col min="7466" max="7467" width="4.375" style="1" customWidth="1"/>
    <col min="7468" max="7469" width="4" style="1" customWidth="1"/>
    <col min="7470" max="7680" width="9" style="1"/>
    <col min="7681" max="7681" width="3.75" style="1" customWidth="1"/>
    <col min="7682" max="7682" width="11.625" style="1" customWidth="1"/>
    <col min="7683" max="7683" width="5" style="1" customWidth="1"/>
    <col min="7684" max="7684" width="6.375" style="1" customWidth="1"/>
    <col min="7685" max="7685" width="10.5" style="1" customWidth="1"/>
    <col min="7686" max="7686" width="12.625" style="1" customWidth="1"/>
    <col min="7687" max="7716" width="3.875" style="1" customWidth="1"/>
    <col min="7717" max="7717" width="4.75" style="1" bestFit="1" customWidth="1"/>
    <col min="7718" max="7718" width="3.75" style="1" customWidth="1"/>
    <col min="7719" max="7719" width="4.375" style="1" customWidth="1"/>
    <col min="7720" max="7720" width="4.625" style="1" customWidth="1"/>
    <col min="7721" max="7721" width="4.875" style="1" customWidth="1"/>
    <col min="7722" max="7723" width="4.375" style="1" customWidth="1"/>
    <col min="7724" max="7725" width="4" style="1" customWidth="1"/>
    <col min="7726" max="7936" width="9" style="1"/>
    <col min="7937" max="7937" width="3.75" style="1" customWidth="1"/>
    <col min="7938" max="7938" width="11.625" style="1" customWidth="1"/>
    <col min="7939" max="7939" width="5" style="1" customWidth="1"/>
    <col min="7940" max="7940" width="6.375" style="1" customWidth="1"/>
    <col min="7941" max="7941" width="10.5" style="1" customWidth="1"/>
    <col min="7942" max="7942" width="12.625" style="1" customWidth="1"/>
    <col min="7943" max="7972" width="3.875" style="1" customWidth="1"/>
    <col min="7973" max="7973" width="4.75" style="1" bestFit="1" customWidth="1"/>
    <col min="7974" max="7974" width="3.75" style="1" customWidth="1"/>
    <col min="7975" max="7975" width="4.375" style="1" customWidth="1"/>
    <col min="7976" max="7976" width="4.625" style="1" customWidth="1"/>
    <col min="7977" max="7977" width="4.875" style="1" customWidth="1"/>
    <col min="7978" max="7979" width="4.375" style="1" customWidth="1"/>
    <col min="7980" max="7981" width="4" style="1" customWidth="1"/>
    <col min="7982" max="8192" width="9" style="1"/>
    <col min="8193" max="8193" width="3.75" style="1" customWidth="1"/>
    <col min="8194" max="8194" width="11.625" style="1" customWidth="1"/>
    <col min="8195" max="8195" width="5" style="1" customWidth="1"/>
    <col min="8196" max="8196" width="6.375" style="1" customWidth="1"/>
    <col min="8197" max="8197" width="10.5" style="1" customWidth="1"/>
    <col min="8198" max="8198" width="12.625" style="1" customWidth="1"/>
    <col min="8199" max="8228" width="3.875" style="1" customWidth="1"/>
    <col min="8229" max="8229" width="4.75" style="1" bestFit="1" customWidth="1"/>
    <col min="8230" max="8230" width="3.75" style="1" customWidth="1"/>
    <col min="8231" max="8231" width="4.375" style="1" customWidth="1"/>
    <col min="8232" max="8232" width="4.625" style="1" customWidth="1"/>
    <col min="8233" max="8233" width="4.875" style="1" customWidth="1"/>
    <col min="8234" max="8235" width="4.375" style="1" customWidth="1"/>
    <col min="8236" max="8237" width="4" style="1" customWidth="1"/>
    <col min="8238" max="8448" width="9" style="1"/>
    <col min="8449" max="8449" width="3.75" style="1" customWidth="1"/>
    <col min="8450" max="8450" width="11.625" style="1" customWidth="1"/>
    <col min="8451" max="8451" width="5" style="1" customWidth="1"/>
    <col min="8452" max="8452" width="6.375" style="1" customWidth="1"/>
    <col min="8453" max="8453" width="10.5" style="1" customWidth="1"/>
    <col min="8454" max="8454" width="12.625" style="1" customWidth="1"/>
    <col min="8455" max="8484" width="3.875" style="1" customWidth="1"/>
    <col min="8485" max="8485" width="4.75" style="1" bestFit="1" customWidth="1"/>
    <col min="8486" max="8486" width="3.75" style="1" customWidth="1"/>
    <col min="8487" max="8487" width="4.375" style="1" customWidth="1"/>
    <col min="8488" max="8488" width="4.625" style="1" customWidth="1"/>
    <col min="8489" max="8489" width="4.875" style="1" customWidth="1"/>
    <col min="8490" max="8491" width="4.375" style="1" customWidth="1"/>
    <col min="8492" max="8493" width="4" style="1" customWidth="1"/>
    <col min="8494" max="8704" width="9" style="1"/>
    <col min="8705" max="8705" width="3.75" style="1" customWidth="1"/>
    <col min="8706" max="8706" width="11.625" style="1" customWidth="1"/>
    <col min="8707" max="8707" width="5" style="1" customWidth="1"/>
    <col min="8708" max="8708" width="6.375" style="1" customWidth="1"/>
    <col min="8709" max="8709" width="10.5" style="1" customWidth="1"/>
    <col min="8710" max="8710" width="12.625" style="1" customWidth="1"/>
    <col min="8711" max="8740" width="3.875" style="1" customWidth="1"/>
    <col min="8741" max="8741" width="4.75" style="1" bestFit="1" customWidth="1"/>
    <col min="8742" max="8742" width="3.75" style="1" customWidth="1"/>
    <col min="8743" max="8743" width="4.375" style="1" customWidth="1"/>
    <col min="8744" max="8744" width="4.625" style="1" customWidth="1"/>
    <col min="8745" max="8745" width="4.875" style="1" customWidth="1"/>
    <col min="8746" max="8747" width="4.375" style="1" customWidth="1"/>
    <col min="8748" max="8749" width="4" style="1" customWidth="1"/>
    <col min="8750" max="8960" width="9" style="1"/>
    <col min="8961" max="8961" width="3.75" style="1" customWidth="1"/>
    <col min="8962" max="8962" width="11.625" style="1" customWidth="1"/>
    <col min="8963" max="8963" width="5" style="1" customWidth="1"/>
    <col min="8964" max="8964" width="6.375" style="1" customWidth="1"/>
    <col min="8965" max="8965" width="10.5" style="1" customWidth="1"/>
    <col min="8966" max="8966" width="12.625" style="1" customWidth="1"/>
    <col min="8967" max="8996" width="3.875" style="1" customWidth="1"/>
    <col min="8997" max="8997" width="4.75" style="1" bestFit="1" customWidth="1"/>
    <col min="8998" max="8998" width="3.75" style="1" customWidth="1"/>
    <col min="8999" max="8999" width="4.375" style="1" customWidth="1"/>
    <col min="9000" max="9000" width="4.625" style="1" customWidth="1"/>
    <col min="9001" max="9001" width="4.875" style="1" customWidth="1"/>
    <col min="9002" max="9003" width="4.375" style="1" customWidth="1"/>
    <col min="9004" max="9005" width="4" style="1" customWidth="1"/>
    <col min="9006" max="9216" width="9" style="1"/>
    <col min="9217" max="9217" width="3.75" style="1" customWidth="1"/>
    <col min="9218" max="9218" width="11.625" style="1" customWidth="1"/>
    <col min="9219" max="9219" width="5" style="1" customWidth="1"/>
    <col min="9220" max="9220" width="6.375" style="1" customWidth="1"/>
    <col min="9221" max="9221" width="10.5" style="1" customWidth="1"/>
    <col min="9222" max="9222" width="12.625" style="1" customWidth="1"/>
    <col min="9223" max="9252" width="3.875" style="1" customWidth="1"/>
    <col min="9253" max="9253" width="4.75" style="1" bestFit="1" customWidth="1"/>
    <col min="9254" max="9254" width="3.75" style="1" customWidth="1"/>
    <col min="9255" max="9255" width="4.375" style="1" customWidth="1"/>
    <col min="9256" max="9256" width="4.625" style="1" customWidth="1"/>
    <col min="9257" max="9257" width="4.875" style="1" customWidth="1"/>
    <col min="9258" max="9259" width="4.375" style="1" customWidth="1"/>
    <col min="9260" max="9261" width="4" style="1" customWidth="1"/>
    <col min="9262" max="9472" width="9" style="1"/>
    <col min="9473" max="9473" width="3.75" style="1" customWidth="1"/>
    <col min="9474" max="9474" width="11.625" style="1" customWidth="1"/>
    <col min="9475" max="9475" width="5" style="1" customWidth="1"/>
    <col min="9476" max="9476" width="6.375" style="1" customWidth="1"/>
    <col min="9477" max="9477" width="10.5" style="1" customWidth="1"/>
    <col min="9478" max="9478" width="12.625" style="1" customWidth="1"/>
    <col min="9479" max="9508" width="3.875" style="1" customWidth="1"/>
    <col min="9509" max="9509" width="4.75" style="1" bestFit="1" customWidth="1"/>
    <col min="9510" max="9510" width="3.75" style="1" customWidth="1"/>
    <col min="9511" max="9511" width="4.375" style="1" customWidth="1"/>
    <col min="9512" max="9512" width="4.625" style="1" customWidth="1"/>
    <col min="9513" max="9513" width="4.875" style="1" customWidth="1"/>
    <col min="9514" max="9515" width="4.375" style="1" customWidth="1"/>
    <col min="9516" max="9517" width="4" style="1" customWidth="1"/>
    <col min="9518" max="9728" width="9" style="1"/>
    <col min="9729" max="9729" width="3.75" style="1" customWidth="1"/>
    <col min="9730" max="9730" width="11.625" style="1" customWidth="1"/>
    <col min="9731" max="9731" width="5" style="1" customWidth="1"/>
    <col min="9732" max="9732" width="6.375" style="1" customWidth="1"/>
    <col min="9733" max="9733" width="10.5" style="1" customWidth="1"/>
    <col min="9734" max="9734" width="12.625" style="1" customWidth="1"/>
    <col min="9735" max="9764" width="3.875" style="1" customWidth="1"/>
    <col min="9765" max="9765" width="4.75" style="1" bestFit="1" customWidth="1"/>
    <col min="9766" max="9766" width="3.75" style="1" customWidth="1"/>
    <col min="9767" max="9767" width="4.375" style="1" customWidth="1"/>
    <col min="9768" max="9768" width="4.625" style="1" customWidth="1"/>
    <col min="9769" max="9769" width="4.875" style="1" customWidth="1"/>
    <col min="9770" max="9771" width="4.375" style="1" customWidth="1"/>
    <col min="9772" max="9773" width="4" style="1" customWidth="1"/>
    <col min="9774" max="9984" width="9" style="1"/>
    <col min="9985" max="9985" width="3.75" style="1" customWidth="1"/>
    <col min="9986" max="9986" width="11.625" style="1" customWidth="1"/>
    <col min="9987" max="9987" width="5" style="1" customWidth="1"/>
    <col min="9988" max="9988" width="6.375" style="1" customWidth="1"/>
    <col min="9989" max="9989" width="10.5" style="1" customWidth="1"/>
    <col min="9990" max="9990" width="12.625" style="1" customWidth="1"/>
    <col min="9991" max="10020" width="3.875" style="1" customWidth="1"/>
    <col min="10021" max="10021" width="4.75" style="1" bestFit="1" customWidth="1"/>
    <col min="10022" max="10022" width="3.75" style="1" customWidth="1"/>
    <col min="10023" max="10023" width="4.375" style="1" customWidth="1"/>
    <col min="10024" max="10024" width="4.625" style="1" customWidth="1"/>
    <col min="10025" max="10025" width="4.875" style="1" customWidth="1"/>
    <col min="10026" max="10027" width="4.375" style="1" customWidth="1"/>
    <col min="10028" max="10029" width="4" style="1" customWidth="1"/>
    <col min="10030" max="10240" width="9" style="1"/>
    <col min="10241" max="10241" width="3.75" style="1" customWidth="1"/>
    <col min="10242" max="10242" width="11.625" style="1" customWidth="1"/>
    <col min="10243" max="10243" width="5" style="1" customWidth="1"/>
    <col min="10244" max="10244" width="6.375" style="1" customWidth="1"/>
    <col min="10245" max="10245" width="10.5" style="1" customWidth="1"/>
    <col min="10246" max="10246" width="12.625" style="1" customWidth="1"/>
    <col min="10247" max="10276" width="3.875" style="1" customWidth="1"/>
    <col min="10277" max="10277" width="4.75" style="1" bestFit="1" customWidth="1"/>
    <col min="10278" max="10278" width="3.75" style="1" customWidth="1"/>
    <col min="10279" max="10279" width="4.375" style="1" customWidth="1"/>
    <col min="10280" max="10280" width="4.625" style="1" customWidth="1"/>
    <col min="10281" max="10281" width="4.875" style="1" customWidth="1"/>
    <col min="10282" max="10283" width="4.375" style="1" customWidth="1"/>
    <col min="10284" max="10285" width="4" style="1" customWidth="1"/>
    <col min="10286" max="10496" width="9" style="1"/>
    <col min="10497" max="10497" width="3.75" style="1" customWidth="1"/>
    <col min="10498" max="10498" width="11.625" style="1" customWidth="1"/>
    <col min="10499" max="10499" width="5" style="1" customWidth="1"/>
    <col min="10500" max="10500" width="6.375" style="1" customWidth="1"/>
    <col min="10501" max="10501" width="10.5" style="1" customWidth="1"/>
    <col min="10502" max="10502" width="12.625" style="1" customWidth="1"/>
    <col min="10503" max="10532" width="3.875" style="1" customWidth="1"/>
    <col min="10533" max="10533" width="4.75" style="1" bestFit="1" customWidth="1"/>
    <col min="10534" max="10534" width="3.75" style="1" customWidth="1"/>
    <col min="10535" max="10535" width="4.375" style="1" customWidth="1"/>
    <col min="10536" max="10536" width="4.625" style="1" customWidth="1"/>
    <col min="10537" max="10537" width="4.875" style="1" customWidth="1"/>
    <col min="10538" max="10539" width="4.375" style="1" customWidth="1"/>
    <col min="10540" max="10541" width="4" style="1" customWidth="1"/>
    <col min="10542" max="10752" width="9" style="1"/>
    <col min="10753" max="10753" width="3.75" style="1" customWidth="1"/>
    <col min="10754" max="10754" width="11.625" style="1" customWidth="1"/>
    <col min="10755" max="10755" width="5" style="1" customWidth="1"/>
    <col min="10756" max="10756" width="6.375" style="1" customWidth="1"/>
    <col min="10757" max="10757" width="10.5" style="1" customWidth="1"/>
    <col min="10758" max="10758" width="12.625" style="1" customWidth="1"/>
    <col min="10759" max="10788" width="3.875" style="1" customWidth="1"/>
    <col min="10789" max="10789" width="4.75" style="1" bestFit="1" customWidth="1"/>
    <col min="10790" max="10790" width="3.75" style="1" customWidth="1"/>
    <col min="10791" max="10791" width="4.375" style="1" customWidth="1"/>
    <col min="10792" max="10792" width="4.625" style="1" customWidth="1"/>
    <col min="10793" max="10793" width="4.875" style="1" customWidth="1"/>
    <col min="10794" max="10795" width="4.375" style="1" customWidth="1"/>
    <col min="10796" max="10797" width="4" style="1" customWidth="1"/>
    <col min="10798" max="11008" width="9" style="1"/>
    <col min="11009" max="11009" width="3.75" style="1" customWidth="1"/>
    <col min="11010" max="11010" width="11.625" style="1" customWidth="1"/>
    <col min="11011" max="11011" width="5" style="1" customWidth="1"/>
    <col min="11012" max="11012" width="6.375" style="1" customWidth="1"/>
    <col min="11013" max="11013" width="10.5" style="1" customWidth="1"/>
    <col min="11014" max="11014" width="12.625" style="1" customWidth="1"/>
    <col min="11015" max="11044" width="3.875" style="1" customWidth="1"/>
    <col min="11045" max="11045" width="4.75" style="1" bestFit="1" customWidth="1"/>
    <col min="11046" max="11046" width="3.75" style="1" customWidth="1"/>
    <col min="11047" max="11047" width="4.375" style="1" customWidth="1"/>
    <col min="11048" max="11048" width="4.625" style="1" customWidth="1"/>
    <col min="11049" max="11049" width="4.875" style="1" customWidth="1"/>
    <col min="11050" max="11051" width="4.375" style="1" customWidth="1"/>
    <col min="11052" max="11053" width="4" style="1" customWidth="1"/>
    <col min="11054" max="11264" width="9" style="1"/>
    <col min="11265" max="11265" width="3.75" style="1" customWidth="1"/>
    <col min="11266" max="11266" width="11.625" style="1" customWidth="1"/>
    <col min="11267" max="11267" width="5" style="1" customWidth="1"/>
    <col min="11268" max="11268" width="6.375" style="1" customWidth="1"/>
    <col min="11269" max="11269" width="10.5" style="1" customWidth="1"/>
    <col min="11270" max="11270" width="12.625" style="1" customWidth="1"/>
    <col min="11271" max="11300" width="3.875" style="1" customWidth="1"/>
    <col min="11301" max="11301" width="4.75" style="1" bestFit="1" customWidth="1"/>
    <col min="11302" max="11302" width="3.75" style="1" customWidth="1"/>
    <col min="11303" max="11303" width="4.375" style="1" customWidth="1"/>
    <col min="11304" max="11304" width="4.625" style="1" customWidth="1"/>
    <col min="11305" max="11305" width="4.875" style="1" customWidth="1"/>
    <col min="11306" max="11307" width="4.375" style="1" customWidth="1"/>
    <col min="11308" max="11309" width="4" style="1" customWidth="1"/>
    <col min="11310" max="11520" width="9" style="1"/>
    <col min="11521" max="11521" width="3.75" style="1" customWidth="1"/>
    <col min="11522" max="11522" width="11.625" style="1" customWidth="1"/>
    <col min="11523" max="11523" width="5" style="1" customWidth="1"/>
    <col min="11524" max="11524" width="6.375" style="1" customWidth="1"/>
    <col min="11525" max="11525" width="10.5" style="1" customWidth="1"/>
    <col min="11526" max="11526" width="12.625" style="1" customWidth="1"/>
    <col min="11527" max="11556" width="3.875" style="1" customWidth="1"/>
    <col min="11557" max="11557" width="4.75" style="1" bestFit="1" customWidth="1"/>
    <col min="11558" max="11558" width="3.75" style="1" customWidth="1"/>
    <col min="11559" max="11559" width="4.375" style="1" customWidth="1"/>
    <col min="11560" max="11560" width="4.625" style="1" customWidth="1"/>
    <col min="11561" max="11561" width="4.875" style="1" customWidth="1"/>
    <col min="11562" max="11563" width="4.375" style="1" customWidth="1"/>
    <col min="11564" max="11565" width="4" style="1" customWidth="1"/>
    <col min="11566" max="11776" width="9" style="1"/>
    <col min="11777" max="11777" width="3.75" style="1" customWidth="1"/>
    <col min="11778" max="11778" width="11.625" style="1" customWidth="1"/>
    <col min="11779" max="11779" width="5" style="1" customWidth="1"/>
    <col min="11780" max="11780" width="6.375" style="1" customWidth="1"/>
    <col min="11781" max="11781" width="10.5" style="1" customWidth="1"/>
    <col min="11782" max="11782" width="12.625" style="1" customWidth="1"/>
    <col min="11783" max="11812" width="3.875" style="1" customWidth="1"/>
    <col min="11813" max="11813" width="4.75" style="1" bestFit="1" customWidth="1"/>
    <col min="11814" max="11814" width="3.75" style="1" customWidth="1"/>
    <col min="11815" max="11815" width="4.375" style="1" customWidth="1"/>
    <col min="11816" max="11816" width="4.625" style="1" customWidth="1"/>
    <col min="11817" max="11817" width="4.875" style="1" customWidth="1"/>
    <col min="11818" max="11819" width="4.375" style="1" customWidth="1"/>
    <col min="11820" max="11821" width="4" style="1" customWidth="1"/>
    <col min="11822" max="12032" width="9" style="1"/>
    <col min="12033" max="12033" width="3.75" style="1" customWidth="1"/>
    <col min="12034" max="12034" width="11.625" style="1" customWidth="1"/>
    <col min="12035" max="12035" width="5" style="1" customWidth="1"/>
    <col min="12036" max="12036" width="6.375" style="1" customWidth="1"/>
    <col min="12037" max="12037" width="10.5" style="1" customWidth="1"/>
    <col min="12038" max="12038" width="12.625" style="1" customWidth="1"/>
    <col min="12039" max="12068" width="3.875" style="1" customWidth="1"/>
    <col min="12069" max="12069" width="4.75" style="1" bestFit="1" customWidth="1"/>
    <col min="12070" max="12070" width="3.75" style="1" customWidth="1"/>
    <col min="12071" max="12071" width="4.375" style="1" customWidth="1"/>
    <col min="12072" max="12072" width="4.625" style="1" customWidth="1"/>
    <col min="12073" max="12073" width="4.875" style="1" customWidth="1"/>
    <col min="12074" max="12075" width="4.375" style="1" customWidth="1"/>
    <col min="12076" max="12077" width="4" style="1" customWidth="1"/>
    <col min="12078" max="12288" width="9" style="1"/>
    <col min="12289" max="12289" width="3.75" style="1" customWidth="1"/>
    <col min="12290" max="12290" width="11.625" style="1" customWidth="1"/>
    <col min="12291" max="12291" width="5" style="1" customWidth="1"/>
    <col min="12292" max="12292" width="6.375" style="1" customWidth="1"/>
    <col min="12293" max="12293" width="10.5" style="1" customWidth="1"/>
    <col min="12294" max="12294" width="12.625" style="1" customWidth="1"/>
    <col min="12295" max="12324" width="3.875" style="1" customWidth="1"/>
    <col min="12325" max="12325" width="4.75" style="1" bestFit="1" customWidth="1"/>
    <col min="12326" max="12326" width="3.75" style="1" customWidth="1"/>
    <col min="12327" max="12327" width="4.375" style="1" customWidth="1"/>
    <col min="12328" max="12328" width="4.625" style="1" customWidth="1"/>
    <col min="12329" max="12329" width="4.875" style="1" customWidth="1"/>
    <col min="12330" max="12331" width="4.375" style="1" customWidth="1"/>
    <col min="12332" max="12333" width="4" style="1" customWidth="1"/>
    <col min="12334" max="12544" width="9" style="1"/>
    <col min="12545" max="12545" width="3.75" style="1" customWidth="1"/>
    <col min="12546" max="12546" width="11.625" style="1" customWidth="1"/>
    <col min="12547" max="12547" width="5" style="1" customWidth="1"/>
    <col min="12548" max="12548" width="6.375" style="1" customWidth="1"/>
    <col min="12549" max="12549" width="10.5" style="1" customWidth="1"/>
    <col min="12550" max="12550" width="12.625" style="1" customWidth="1"/>
    <col min="12551" max="12580" width="3.875" style="1" customWidth="1"/>
    <col min="12581" max="12581" width="4.75" style="1" bestFit="1" customWidth="1"/>
    <col min="12582" max="12582" width="3.75" style="1" customWidth="1"/>
    <col min="12583" max="12583" width="4.375" style="1" customWidth="1"/>
    <col min="12584" max="12584" width="4.625" style="1" customWidth="1"/>
    <col min="12585" max="12585" width="4.875" style="1" customWidth="1"/>
    <col min="12586" max="12587" width="4.375" style="1" customWidth="1"/>
    <col min="12588" max="12589" width="4" style="1" customWidth="1"/>
    <col min="12590" max="12800" width="9" style="1"/>
    <col min="12801" max="12801" width="3.75" style="1" customWidth="1"/>
    <col min="12802" max="12802" width="11.625" style="1" customWidth="1"/>
    <col min="12803" max="12803" width="5" style="1" customWidth="1"/>
    <col min="12804" max="12804" width="6.375" style="1" customWidth="1"/>
    <col min="12805" max="12805" width="10.5" style="1" customWidth="1"/>
    <col min="12806" max="12806" width="12.625" style="1" customWidth="1"/>
    <col min="12807" max="12836" width="3.875" style="1" customWidth="1"/>
    <col min="12837" max="12837" width="4.75" style="1" bestFit="1" customWidth="1"/>
    <col min="12838" max="12838" width="3.75" style="1" customWidth="1"/>
    <col min="12839" max="12839" width="4.375" style="1" customWidth="1"/>
    <col min="12840" max="12840" width="4.625" style="1" customWidth="1"/>
    <col min="12841" max="12841" width="4.875" style="1" customWidth="1"/>
    <col min="12842" max="12843" width="4.375" style="1" customWidth="1"/>
    <col min="12844" max="12845" width="4" style="1" customWidth="1"/>
    <col min="12846" max="13056" width="9" style="1"/>
    <col min="13057" max="13057" width="3.75" style="1" customWidth="1"/>
    <col min="13058" max="13058" width="11.625" style="1" customWidth="1"/>
    <col min="13059" max="13059" width="5" style="1" customWidth="1"/>
    <col min="13060" max="13060" width="6.375" style="1" customWidth="1"/>
    <col min="13061" max="13061" width="10.5" style="1" customWidth="1"/>
    <col min="13062" max="13062" width="12.625" style="1" customWidth="1"/>
    <col min="13063" max="13092" width="3.875" style="1" customWidth="1"/>
    <col min="13093" max="13093" width="4.75" style="1" bestFit="1" customWidth="1"/>
    <col min="13094" max="13094" width="3.75" style="1" customWidth="1"/>
    <col min="13095" max="13095" width="4.375" style="1" customWidth="1"/>
    <col min="13096" max="13096" width="4.625" style="1" customWidth="1"/>
    <col min="13097" max="13097" width="4.875" style="1" customWidth="1"/>
    <col min="13098" max="13099" width="4.375" style="1" customWidth="1"/>
    <col min="13100" max="13101" width="4" style="1" customWidth="1"/>
    <col min="13102" max="13312" width="9" style="1"/>
    <col min="13313" max="13313" width="3.75" style="1" customWidth="1"/>
    <col min="13314" max="13314" width="11.625" style="1" customWidth="1"/>
    <col min="13315" max="13315" width="5" style="1" customWidth="1"/>
    <col min="13316" max="13316" width="6.375" style="1" customWidth="1"/>
    <col min="13317" max="13317" width="10.5" style="1" customWidth="1"/>
    <col min="13318" max="13318" width="12.625" style="1" customWidth="1"/>
    <col min="13319" max="13348" width="3.875" style="1" customWidth="1"/>
    <col min="13349" max="13349" width="4.75" style="1" bestFit="1" customWidth="1"/>
    <col min="13350" max="13350" width="3.75" style="1" customWidth="1"/>
    <col min="13351" max="13351" width="4.375" style="1" customWidth="1"/>
    <col min="13352" max="13352" width="4.625" style="1" customWidth="1"/>
    <col min="13353" max="13353" width="4.875" style="1" customWidth="1"/>
    <col min="13354" max="13355" width="4.375" style="1" customWidth="1"/>
    <col min="13356" max="13357" width="4" style="1" customWidth="1"/>
    <col min="13358" max="13568" width="9" style="1"/>
    <col min="13569" max="13569" width="3.75" style="1" customWidth="1"/>
    <col min="13570" max="13570" width="11.625" style="1" customWidth="1"/>
    <col min="13571" max="13571" width="5" style="1" customWidth="1"/>
    <col min="13572" max="13572" width="6.375" style="1" customWidth="1"/>
    <col min="13573" max="13573" width="10.5" style="1" customWidth="1"/>
    <col min="13574" max="13574" width="12.625" style="1" customWidth="1"/>
    <col min="13575" max="13604" width="3.875" style="1" customWidth="1"/>
    <col min="13605" max="13605" width="4.75" style="1" bestFit="1" customWidth="1"/>
    <col min="13606" max="13606" width="3.75" style="1" customWidth="1"/>
    <col min="13607" max="13607" width="4.375" style="1" customWidth="1"/>
    <col min="13608" max="13608" width="4.625" style="1" customWidth="1"/>
    <col min="13609" max="13609" width="4.875" style="1" customWidth="1"/>
    <col min="13610" max="13611" width="4.375" style="1" customWidth="1"/>
    <col min="13612" max="13613" width="4" style="1" customWidth="1"/>
    <col min="13614" max="13824" width="9" style="1"/>
    <col min="13825" max="13825" width="3.75" style="1" customWidth="1"/>
    <col min="13826" max="13826" width="11.625" style="1" customWidth="1"/>
    <col min="13827" max="13827" width="5" style="1" customWidth="1"/>
    <col min="13828" max="13828" width="6.375" style="1" customWidth="1"/>
    <col min="13829" max="13829" width="10.5" style="1" customWidth="1"/>
    <col min="13830" max="13830" width="12.625" style="1" customWidth="1"/>
    <col min="13831" max="13860" width="3.875" style="1" customWidth="1"/>
    <col min="13861" max="13861" width="4.75" style="1" bestFit="1" customWidth="1"/>
    <col min="13862" max="13862" width="3.75" style="1" customWidth="1"/>
    <col min="13863" max="13863" width="4.375" style="1" customWidth="1"/>
    <col min="13864" max="13864" width="4.625" style="1" customWidth="1"/>
    <col min="13865" max="13865" width="4.875" style="1" customWidth="1"/>
    <col min="13866" max="13867" width="4.375" style="1" customWidth="1"/>
    <col min="13868" max="13869" width="4" style="1" customWidth="1"/>
    <col min="13870" max="14080" width="9" style="1"/>
    <col min="14081" max="14081" width="3.75" style="1" customWidth="1"/>
    <col min="14082" max="14082" width="11.625" style="1" customWidth="1"/>
    <col min="14083" max="14083" width="5" style="1" customWidth="1"/>
    <col min="14084" max="14084" width="6.375" style="1" customWidth="1"/>
    <col min="14085" max="14085" width="10.5" style="1" customWidth="1"/>
    <col min="14086" max="14086" width="12.625" style="1" customWidth="1"/>
    <col min="14087" max="14116" width="3.875" style="1" customWidth="1"/>
    <col min="14117" max="14117" width="4.75" style="1" bestFit="1" customWidth="1"/>
    <col min="14118" max="14118" width="3.75" style="1" customWidth="1"/>
    <col min="14119" max="14119" width="4.375" style="1" customWidth="1"/>
    <col min="14120" max="14120" width="4.625" style="1" customWidth="1"/>
    <col min="14121" max="14121" width="4.875" style="1" customWidth="1"/>
    <col min="14122" max="14123" width="4.375" style="1" customWidth="1"/>
    <col min="14124" max="14125" width="4" style="1" customWidth="1"/>
    <col min="14126" max="14336" width="9" style="1"/>
    <col min="14337" max="14337" width="3.75" style="1" customWidth="1"/>
    <col min="14338" max="14338" width="11.625" style="1" customWidth="1"/>
    <col min="14339" max="14339" width="5" style="1" customWidth="1"/>
    <col min="14340" max="14340" width="6.375" style="1" customWidth="1"/>
    <col min="14341" max="14341" width="10.5" style="1" customWidth="1"/>
    <col min="14342" max="14342" width="12.625" style="1" customWidth="1"/>
    <col min="14343" max="14372" width="3.875" style="1" customWidth="1"/>
    <col min="14373" max="14373" width="4.75" style="1" bestFit="1" customWidth="1"/>
    <col min="14374" max="14374" width="3.75" style="1" customWidth="1"/>
    <col min="14375" max="14375" width="4.375" style="1" customWidth="1"/>
    <col min="14376" max="14376" width="4.625" style="1" customWidth="1"/>
    <col min="14377" max="14377" width="4.875" style="1" customWidth="1"/>
    <col min="14378" max="14379" width="4.375" style="1" customWidth="1"/>
    <col min="14380" max="14381" width="4" style="1" customWidth="1"/>
    <col min="14382" max="14592" width="9" style="1"/>
    <col min="14593" max="14593" width="3.75" style="1" customWidth="1"/>
    <col min="14594" max="14594" width="11.625" style="1" customWidth="1"/>
    <col min="14595" max="14595" width="5" style="1" customWidth="1"/>
    <col min="14596" max="14596" width="6.375" style="1" customWidth="1"/>
    <col min="14597" max="14597" width="10.5" style="1" customWidth="1"/>
    <col min="14598" max="14598" width="12.625" style="1" customWidth="1"/>
    <col min="14599" max="14628" width="3.875" style="1" customWidth="1"/>
    <col min="14629" max="14629" width="4.75" style="1" bestFit="1" customWidth="1"/>
    <col min="14630" max="14630" width="3.75" style="1" customWidth="1"/>
    <col min="14631" max="14631" width="4.375" style="1" customWidth="1"/>
    <col min="14632" max="14632" width="4.625" style="1" customWidth="1"/>
    <col min="14633" max="14633" width="4.875" style="1" customWidth="1"/>
    <col min="14634" max="14635" width="4.375" style="1" customWidth="1"/>
    <col min="14636" max="14637" width="4" style="1" customWidth="1"/>
    <col min="14638" max="14848" width="9" style="1"/>
    <col min="14849" max="14849" width="3.75" style="1" customWidth="1"/>
    <col min="14850" max="14850" width="11.625" style="1" customWidth="1"/>
    <col min="14851" max="14851" width="5" style="1" customWidth="1"/>
    <col min="14852" max="14852" width="6.375" style="1" customWidth="1"/>
    <col min="14853" max="14853" width="10.5" style="1" customWidth="1"/>
    <col min="14854" max="14854" width="12.625" style="1" customWidth="1"/>
    <col min="14855" max="14884" width="3.875" style="1" customWidth="1"/>
    <col min="14885" max="14885" width="4.75" style="1" bestFit="1" customWidth="1"/>
    <col min="14886" max="14886" width="3.75" style="1" customWidth="1"/>
    <col min="14887" max="14887" width="4.375" style="1" customWidth="1"/>
    <col min="14888" max="14888" width="4.625" style="1" customWidth="1"/>
    <col min="14889" max="14889" width="4.875" style="1" customWidth="1"/>
    <col min="14890" max="14891" width="4.375" style="1" customWidth="1"/>
    <col min="14892" max="14893" width="4" style="1" customWidth="1"/>
    <col min="14894" max="15104" width="9" style="1"/>
    <col min="15105" max="15105" width="3.75" style="1" customWidth="1"/>
    <col min="15106" max="15106" width="11.625" style="1" customWidth="1"/>
    <col min="15107" max="15107" width="5" style="1" customWidth="1"/>
    <col min="15108" max="15108" width="6.375" style="1" customWidth="1"/>
    <col min="15109" max="15109" width="10.5" style="1" customWidth="1"/>
    <col min="15110" max="15110" width="12.625" style="1" customWidth="1"/>
    <col min="15111" max="15140" width="3.875" style="1" customWidth="1"/>
    <col min="15141" max="15141" width="4.75" style="1" bestFit="1" customWidth="1"/>
    <col min="15142" max="15142" width="3.75" style="1" customWidth="1"/>
    <col min="15143" max="15143" width="4.375" style="1" customWidth="1"/>
    <col min="15144" max="15144" width="4.625" style="1" customWidth="1"/>
    <col min="15145" max="15145" width="4.875" style="1" customWidth="1"/>
    <col min="15146" max="15147" width="4.375" style="1" customWidth="1"/>
    <col min="15148" max="15149" width="4" style="1" customWidth="1"/>
    <col min="15150" max="15360" width="9" style="1"/>
    <col min="15361" max="15361" width="3.75" style="1" customWidth="1"/>
    <col min="15362" max="15362" width="11.625" style="1" customWidth="1"/>
    <col min="15363" max="15363" width="5" style="1" customWidth="1"/>
    <col min="15364" max="15364" width="6.375" style="1" customWidth="1"/>
    <col min="15365" max="15365" width="10.5" style="1" customWidth="1"/>
    <col min="15366" max="15366" width="12.625" style="1" customWidth="1"/>
    <col min="15367" max="15396" width="3.875" style="1" customWidth="1"/>
    <col min="15397" max="15397" width="4.75" style="1" bestFit="1" customWidth="1"/>
    <col min="15398" max="15398" width="3.75" style="1" customWidth="1"/>
    <col min="15399" max="15399" width="4.375" style="1" customWidth="1"/>
    <col min="15400" max="15400" width="4.625" style="1" customWidth="1"/>
    <col min="15401" max="15401" width="4.875" style="1" customWidth="1"/>
    <col min="15402" max="15403" width="4.375" style="1" customWidth="1"/>
    <col min="15404" max="15405" width="4" style="1" customWidth="1"/>
    <col min="15406" max="15616" width="9" style="1"/>
    <col min="15617" max="15617" width="3.75" style="1" customWidth="1"/>
    <col min="15618" max="15618" width="11.625" style="1" customWidth="1"/>
    <col min="15619" max="15619" width="5" style="1" customWidth="1"/>
    <col min="15620" max="15620" width="6.375" style="1" customWidth="1"/>
    <col min="15621" max="15621" width="10.5" style="1" customWidth="1"/>
    <col min="15622" max="15622" width="12.625" style="1" customWidth="1"/>
    <col min="15623" max="15652" width="3.875" style="1" customWidth="1"/>
    <col min="15653" max="15653" width="4.75" style="1" bestFit="1" customWidth="1"/>
    <col min="15654" max="15654" width="3.75" style="1" customWidth="1"/>
    <col min="15655" max="15655" width="4.375" style="1" customWidth="1"/>
    <col min="15656" max="15656" width="4.625" style="1" customWidth="1"/>
    <col min="15657" max="15657" width="4.875" style="1" customWidth="1"/>
    <col min="15658" max="15659" width="4.375" style="1" customWidth="1"/>
    <col min="15660" max="15661" width="4" style="1" customWidth="1"/>
    <col min="15662" max="15872" width="9" style="1"/>
    <col min="15873" max="15873" width="3.75" style="1" customWidth="1"/>
    <col min="15874" max="15874" width="11.625" style="1" customWidth="1"/>
    <col min="15875" max="15875" width="5" style="1" customWidth="1"/>
    <col min="15876" max="15876" width="6.375" style="1" customWidth="1"/>
    <col min="15877" max="15877" width="10.5" style="1" customWidth="1"/>
    <col min="15878" max="15878" width="12.625" style="1" customWidth="1"/>
    <col min="15879" max="15908" width="3.875" style="1" customWidth="1"/>
    <col min="15909" max="15909" width="4.75" style="1" bestFit="1" customWidth="1"/>
    <col min="15910" max="15910" width="3.75" style="1" customWidth="1"/>
    <col min="15911" max="15911" width="4.375" style="1" customWidth="1"/>
    <col min="15912" max="15912" width="4.625" style="1" customWidth="1"/>
    <col min="15913" max="15913" width="4.875" style="1" customWidth="1"/>
    <col min="15914" max="15915" width="4.375" style="1" customWidth="1"/>
    <col min="15916" max="15917" width="4" style="1" customWidth="1"/>
    <col min="15918" max="16128" width="9" style="1"/>
    <col min="16129" max="16129" width="3.75" style="1" customWidth="1"/>
    <col min="16130" max="16130" width="11.625" style="1" customWidth="1"/>
    <col min="16131" max="16131" width="5" style="1" customWidth="1"/>
    <col min="16132" max="16132" width="6.375" style="1" customWidth="1"/>
    <col min="16133" max="16133" width="10.5" style="1" customWidth="1"/>
    <col min="16134" max="16134" width="12.625" style="1" customWidth="1"/>
    <col min="16135" max="16164" width="3.875" style="1" customWidth="1"/>
    <col min="16165" max="16165" width="4.75" style="1" bestFit="1" customWidth="1"/>
    <col min="16166" max="16166" width="3.75" style="1" customWidth="1"/>
    <col min="16167" max="16167" width="4.375" style="1" customWidth="1"/>
    <col min="16168" max="16168" width="4.625" style="1" customWidth="1"/>
    <col min="16169" max="16169" width="4.875" style="1" customWidth="1"/>
    <col min="16170" max="16171" width="4.375" style="1" customWidth="1"/>
    <col min="16172" max="16173" width="4" style="1" customWidth="1"/>
    <col min="16174" max="16384" width="9" style="1"/>
  </cols>
  <sheetData>
    <row r="1" spans="1:46" ht="25.5" customHeight="1" thickBot="1" x14ac:dyDescent="0.2">
      <c r="B1" s="2" t="s">
        <v>114</v>
      </c>
      <c r="C1" s="2"/>
      <c r="D1" s="3"/>
      <c r="E1" s="3"/>
      <c r="F1" s="3"/>
      <c r="O1" s="331"/>
      <c r="P1" s="331"/>
      <c r="Q1" s="4" t="s">
        <v>115</v>
      </c>
      <c r="AQ1" s="647" t="s">
        <v>116</v>
      </c>
      <c r="AR1" s="648"/>
      <c r="AS1" s="649"/>
    </row>
    <row r="2" spans="1:46" s="5" customFormat="1" ht="27.95" customHeight="1" thickTop="1" thickBot="1" x14ac:dyDescent="0.2">
      <c r="A2" s="4"/>
      <c r="B2" s="624" t="s">
        <v>1</v>
      </c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  <c r="O2" s="624"/>
      <c r="P2" s="624"/>
      <c r="Q2" s="624"/>
      <c r="R2" s="624"/>
      <c r="S2" s="624"/>
      <c r="T2" s="624"/>
      <c r="V2" s="641">
        <v>40</v>
      </c>
      <c r="W2" s="642"/>
      <c r="X2" s="6" t="s">
        <v>2</v>
      </c>
      <c r="Z2" s="643"/>
      <c r="AA2" s="644"/>
      <c r="AB2" s="7" t="s">
        <v>3</v>
      </c>
      <c r="AC2" s="4"/>
      <c r="AD2" s="6" t="s">
        <v>117</v>
      </c>
      <c r="AE2" s="4"/>
      <c r="AF2" s="4"/>
      <c r="AG2" s="4"/>
      <c r="AH2" s="4"/>
      <c r="AI2" s="8"/>
      <c r="AJ2" s="653">
        <f>V2+Z2/60</f>
        <v>40</v>
      </c>
      <c r="AK2" s="654"/>
      <c r="AL2" s="9" t="s">
        <v>5</v>
      </c>
      <c r="AM2" s="4"/>
      <c r="AN2" s="10"/>
    </row>
    <row r="3" spans="1:46" s="5" customFormat="1" ht="30" customHeight="1" thickTop="1" thickBot="1" x14ac:dyDescent="0.2">
      <c r="A3" s="4"/>
      <c r="B3" s="624" t="s">
        <v>6</v>
      </c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624"/>
      <c r="Q3" s="624"/>
      <c r="R3" s="624"/>
      <c r="S3" s="624"/>
      <c r="T3" s="624"/>
      <c r="V3" s="641">
        <v>8</v>
      </c>
      <c r="W3" s="642"/>
      <c r="X3" s="6" t="s">
        <v>2</v>
      </c>
      <c r="Z3" s="643"/>
      <c r="AA3" s="644"/>
      <c r="AB3" s="7" t="s">
        <v>3</v>
      </c>
      <c r="AC3" s="4"/>
      <c r="AD3" s="6" t="s">
        <v>118</v>
      </c>
      <c r="AE3" s="4"/>
      <c r="AF3" s="4"/>
      <c r="AG3" s="4"/>
      <c r="AH3" s="4"/>
      <c r="AI3" s="4"/>
      <c r="AJ3" s="653">
        <f>V3+Z3/60</f>
        <v>8</v>
      </c>
      <c r="AK3" s="654"/>
      <c r="AL3" s="9" t="s">
        <v>5</v>
      </c>
      <c r="AM3" s="4"/>
      <c r="AN3" s="10"/>
    </row>
    <row r="4" spans="1:46" s="5" customFormat="1" ht="6" customHeight="1" thickBot="1" x14ac:dyDescent="0.2">
      <c r="A4" s="4"/>
      <c r="B4" s="11"/>
      <c r="C4" s="11"/>
      <c r="D4" s="4"/>
      <c r="E4" s="4"/>
      <c r="F4" s="4"/>
      <c r="G4" s="4"/>
      <c r="H4" s="4"/>
      <c r="I4" s="4"/>
      <c r="J4" s="12"/>
      <c r="K4" s="4"/>
      <c r="L4" s="4"/>
      <c r="M4" s="4"/>
      <c r="N4" s="4"/>
      <c r="O4" s="4"/>
      <c r="P4" s="4"/>
      <c r="Q4" s="4"/>
      <c r="R4" s="9"/>
      <c r="S4" s="9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10"/>
    </row>
    <row r="5" spans="1:46" s="5" customFormat="1" ht="27.95" customHeight="1" thickBot="1" x14ac:dyDescent="0.2">
      <c r="A5" s="4"/>
      <c r="B5" s="624" t="s">
        <v>8</v>
      </c>
      <c r="C5" s="624"/>
      <c r="D5" s="624"/>
      <c r="E5" s="624"/>
      <c r="F5" s="9"/>
      <c r="G5" s="625">
        <v>0.375</v>
      </c>
      <c r="H5" s="626"/>
      <c r="I5" s="626"/>
      <c r="J5" s="626"/>
      <c r="K5" s="627"/>
      <c r="L5" s="628" t="s">
        <v>30</v>
      </c>
      <c r="M5" s="629"/>
      <c r="N5" s="630">
        <v>0.51041666666666663</v>
      </c>
      <c r="O5" s="631"/>
      <c r="P5" s="631"/>
      <c r="Q5" s="631"/>
      <c r="R5" s="632"/>
      <c r="S5" s="13"/>
      <c r="T5" s="14" t="s">
        <v>119</v>
      </c>
      <c r="U5" s="633">
        <f>N5-G5</f>
        <v>0.13541666666666663</v>
      </c>
      <c r="V5" s="639"/>
      <c r="W5" s="640"/>
      <c r="X5" s="4" t="s">
        <v>5</v>
      </c>
      <c r="Y5" s="4"/>
      <c r="Z5" s="4"/>
      <c r="AA5" s="4"/>
      <c r="AE5" s="15" t="s">
        <v>11</v>
      </c>
      <c r="AF5" s="4"/>
      <c r="AG5" s="4"/>
      <c r="AH5" s="4"/>
      <c r="AI5" s="4"/>
      <c r="AJ5" s="650">
        <v>22</v>
      </c>
      <c r="AK5" s="651"/>
      <c r="AL5" s="652"/>
      <c r="AM5" s="7" t="s">
        <v>12</v>
      </c>
      <c r="AN5" s="10"/>
    </row>
    <row r="6" spans="1:46" s="5" customFormat="1" ht="9.75" customHeight="1" thickBot="1" x14ac:dyDescent="0.2">
      <c r="A6" s="4"/>
      <c r="B6" s="16"/>
      <c r="C6" s="16"/>
      <c r="D6" s="16"/>
      <c r="E6" s="16"/>
      <c r="F6" s="9"/>
      <c r="G6" s="14"/>
      <c r="H6" s="14"/>
      <c r="I6" s="13"/>
      <c r="J6" s="14"/>
      <c r="K6" s="12"/>
      <c r="L6" s="17"/>
      <c r="M6" s="12"/>
      <c r="N6" s="12"/>
      <c r="O6" s="12"/>
      <c r="P6" s="17"/>
      <c r="Q6" s="14"/>
      <c r="R6" s="14"/>
      <c r="S6" s="13"/>
      <c r="T6" s="1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332"/>
      <c r="AK6" s="332"/>
      <c r="AL6" s="332"/>
      <c r="AM6" s="4"/>
      <c r="AN6" s="10"/>
    </row>
    <row r="7" spans="1:46" s="5" customFormat="1" ht="27.95" customHeight="1" thickBot="1" x14ac:dyDescent="0.2">
      <c r="A7" s="4"/>
      <c r="B7" s="624" t="s">
        <v>13</v>
      </c>
      <c r="C7" s="624"/>
      <c r="D7" s="624"/>
      <c r="E7" s="624"/>
      <c r="F7" s="7"/>
      <c r="G7" s="625">
        <v>0.5625</v>
      </c>
      <c r="H7" s="626"/>
      <c r="I7" s="626"/>
      <c r="J7" s="626"/>
      <c r="K7" s="627"/>
      <c r="L7" s="628" t="s">
        <v>14</v>
      </c>
      <c r="M7" s="629"/>
      <c r="N7" s="630">
        <v>0.69791666666666663</v>
      </c>
      <c r="O7" s="631"/>
      <c r="P7" s="631"/>
      <c r="Q7" s="631"/>
      <c r="R7" s="632"/>
      <c r="S7" s="13"/>
      <c r="T7" s="14" t="s">
        <v>15</v>
      </c>
      <c r="U7" s="633">
        <f>N7-G7</f>
        <v>0.13541666666666663</v>
      </c>
      <c r="V7" s="634"/>
      <c r="W7" s="635"/>
      <c r="X7" s="4" t="s">
        <v>5</v>
      </c>
      <c r="Y7" s="4"/>
      <c r="Z7" s="4"/>
      <c r="AA7" s="4"/>
      <c r="AB7" s="4"/>
      <c r="AC7" s="4"/>
      <c r="AD7" s="4"/>
      <c r="AE7" s="15" t="s">
        <v>16</v>
      </c>
      <c r="AF7" s="4"/>
      <c r="AG7" s="4"/>
      <c r="AH7" s="4"/>
      <c r="AI7" s="4"/>
      <c r="AJ7" s="650">
        <v>5</v>
      </c>
      <c r="AK7" s="651"/>
      <c r="AL7" s="652"/>
      <c r="AM7" s="7" t="s">
        <v>12</v>
      </c>
      <c r="AN7" s="10"/>
    </row>
    <row r="8" spans="1:46" s="5" customFormat="1" ht="9.75" customHeight="1" thickBot="1" x14ac:dyDescent="0.2">
      <c r="A8" s="4"/>
      <c r="B8" s="11"/>
      <c r="C8" s="11"/>
      <c r="D8" s="4"/>
      <c r="E8" s="4"/>
      <c r="F8" s="9"/>
      <c r="G8" s="18"/>
      <c r="H8" s="4"/>
      <c r="I8" s="4"/>
      <c r="J8" s="19"/>
      <c r="K8" s="19"/>
      <c r="L8" s="19"/>
      <c r="M8" s="19"/>
      <c r="N8" s="19"/>
      <c r="O8" s="4"/>
      <c r="P8" s="4"/>
      <c r="Q8" s="4"/>
      <c r="R8" s="4"/>
      <c r="S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10"/>
    </row>
    <row r="9" spans="1:46" s="5" customFormat="1" ht="23.25" customHeight="1" x14ac:dyDescent="0.15">
      <c r="A9" s="4"/>
      <c r="B9" s="20"/>
      <c r="C9" s="21" t="s">
        <v>120</v>
      </c>
      <c r="D9" s="620" t="s">
        <v>18</v>
      </c>
      <c r="E9" s="623"/>
      <c r="F9" s="22" t="s">
        <v>19</v>
      </c>
      <c r="G9" s="620" t="s">
        <v>20</v>
      </c>
      <c r="H9" s="621"/>
      <c r="I9" s="621"/>
      <c r="J9" s="621"/>
      <c r="K9" s="622"/>
      <c r="L9" s="620" t="s">
        <v>21</v>
      </c>
      <c r="M9" s="621"/>
      <c r="N9" s="621"/>
      <c r="O9" s="621"/>
      <c r="P9" s="622"/>
      <c r="Q9" s="620" t="s">
        <v>22</v>
      </c>
      <c r="R9" s="621"/>
      <c r="S9" s="621"/>
      <c r="T9" s="621"/>
      <c r="U9" s="622"/>
      <c r="V9" s="620" t="s">
        <v>23</v>
      </c>
      <c r="W9" s="621"/>
      <c r="X9" s="621"/>
      <c r="Y9" s="621"/>
      <c r="Z9" s="622"/>
      <c r="AA9" s="620" t="s">
        <v>24</v>
      </c>
      <c r="AB9" s="621"/>
      <c r="AC9" s="621"/>
      <c r="AD9" s="622"/>
      <c r="AE9" s="620" t="s">
        <v>25</v>
      </c>
      <c r="AF9" s="621"/>
      <c r="AG9" s="622"/>
      <c r="AH9" s="620" t="s">
        <v>26</v>
      </c>
      <c r="AI9" s="621"/>
      <c r="AJ9" s="622"/>
      <c r="AK9" s="620" t="s">
        <v>27</v>
      </c>
      <c r="AL9" s="621"/>
      <c r="AM9" s="622"/>
      <c r="AN9" s="10"/>
    </row>
    <row r="10" spans="1:46" s="5" customFormat="1" ht="18.75" customHeight="1" x14ac:dyDescent="0.15">
      <c r="A10" s="4"/>
      <c r="B10" s="12"/>
      <c r="C10" s="23">
        <v>1</v>
      </c>
      <c r="D10" s="618" t="s">
        <v>121</v>
      </c>
      <c r="E10" s="619"/>
      <c r="F10" s="24" t="s">
        <v>122</v>
      </c>
      <c r="G10" s="600">
        <v>0.35416666666666669</v>
      </c>
      <c r="H10" s="601"/>
      <c r="I10" s="25" t="s">
        <v>123</v>
      </c>
      <c r="J10" s="598">
        <v>0.71875</v>
      </c>
      <c r="K10" s="599"/>
      <c r="L10" s="600">
        <v>0.51041666666666663</v>
      </c>
      <c r="M10" s="601"/>
      <c r="N10" s="25" t="s">
        <v>123</v>
      </c>
      <c r="O10" s="598">
        <v>0.55208333333333337</v>
      </c>
      <c r="P10" s="599"/>
      <c r="Q10" s="600"/>
      <c r="R10" s="601"/>
      <c r="S10" s="25" t="s">
        <v>123</v>
      </c>
      <c r="T10" s="598"/>
      <c r="U10" s="599"/>
      <c r="V10" s="600"/>
      <c r="W10" s="601"/>
      <c r="X10" s="25" t="s">
        <v>123</v>
      </c>
      <c r="Y10" s="598"/>
      <c r="Z10" s="599"/>
      <c r="AA10" s="602">
        <f>AE10+AH10+AK10</f>
        <v>0.32291666666666657</v>
      </c>
      <c r="AB10" s="602"/>
      <c r="AC10" s="602"/>
      <c r="AD10" s="603"/>
      <c r="AE10" s="590">
        <f>IF(OR(J10&lt;=$G$5,G10&gt;=$N$5),0,IF(AND(G10&gt;=$G$5,J10&lt;=$N$5),J10-G10,IF(AND(G10&lt;=$G$5,J10&gt;=$N$5),$N$5-$G$5,IF(AND(G10&lt;=$G$5,J10&lt;=$N$5),J10-$G$5,IF(AND(G10&gt;=$G$5,J10&gt;=$N$5),$N$5-G10,"")))))-IF(OR(O10&lt;=$G$5,L10&gt;=$N$5),0,IF(AND(L10&gt;=$G$5,O10&lt;=$N$5),O10-L10,IF(AND(L10&lt;=$G$5,O10&gt;=$N$5),$N$5-$G$5,IF(AND(L10&lt;=$G$5,O10&lt;=$N$5),O10-$G$5,IF(AND(L10&gt;=$G$5,O10&gt;=$N$5),$N$5-L10,"")))))+(IF(OR(T10&lt;=$G$5,Q10&gt;=$N$5),0,IF(AND(Q10&gt;=$G$5,T10&lt;=$N$5),T10-Q10,IF(AND(Q10&lt;=$G$5,T10&gt;=$N$5),$N$5-$G$5,IF(AND(Q10&lt;=$G$5,T10&lt;=$N$5),T10-$G$5,IF(AND(Q10&gt;=$G$5,T10&gt;=$N$5),$N$5-Q10,"")))))-IF(OR(Y10&lt;=$G$5,V10&gt;=$N$5),0,IF(AND(V10&gt;=$G$5,Y10&lt;=$N$5),Y10-V10,IF(AND(V10&lt;=$G$5,Y10&gt;=$N$5),$N$5-$G$5,IF(AND(V10&lt;=$G$5,Y10&lt;=$N$5),Y10-$G$5,IF(AND(V10&gt;=$G$5,Y10&gt;=$N$5),$N$5-V10,""))))))</f>
        <v>0.13541666666666663</v>
      </c>
      <c r="AF10" s="591"/>
      <c r="AG10" s="26" t="s">
        <v>2</v>
      </c>
      <c r="AH10" s="590">
        <f>IF(OR(J10&lt;=$G$7,G10&gt;=$N$7),0,IF(AND(G10&gt;=$G$7,J10&lt;=$N$7),J10-G10,IF(AND(G10&lt;=$G$7,J10&gt;=$N$7),$N$7-$G$7,IF(AND(G10&lt;=$G$7,J10&lt;=$N$7),J10-$G$7,IF(AND(G10&gt;=$G$7,J10&gt;=$N$7),$N$7-G10,"")))))-IF(OR(O10&lt;=$G$7,L10&gt;=$N$7),0,IF(AND(L10&gt;=$G$7,O10&lt;=$N$7),O10-L10,IF(AND(L10&lt;=$G$7,O10&gt;=$N$7),$N$7-$G$7,IF(AND(L10&lt;=$G$7,O10&lt;=$N$7),O10-$G$7,IF(AND(L10&gt;=$G$7,O10&gt;=$N$7),$N$7-L10,"")))))+(IF(OR(T10&lt;=$G$7,Q10&gt;=$N$7),0,IF(AND(Q10&gt;=$G$7,T10&lt;=$N$7),T10-Q10,IF(AND(Q10&lt;=$G$7,T10&gt;=$N$7),$N$7-$G$7,IF(AND(Q10&lt;=$G$7,T10&lt;=$N$7),T10-$G$7,IF(AND(Q10&gt;=$G$7,T10&gt;=$N$7),$N$7-Q10,"")))))-IF(OR(Y10&lt;=$G$7,V10&gt;=$N$7),0,IF(AND(V10&gt;=$G$7,Y10&lt;=$N$7),Y10-V10,IF(AND(V10&lt;=$G$7,Y10&gt;=$N$7),$N$7-$G$7,IF(AND(V10&lt;=$G$7,Y10&lt;=$N$7),Y10-$G$7,IF(AND(V10&gt;=$G$7,Y10&gt;=$N$7),$N$7-V10,""))))))</f>
        <v>0.13541666666666663</v>
      </c>
      <c r="AI10" s="591"/>
      <c r="AJ10" s="26" t="s">
        <v>2</v>
      </c>
      <c r="AK10" s="590">
        <f>IF($G$5-G10&lt;=0,0,IF(J10&lt;$G$5,J10,$G$5)-G10)+IF(J10&lt;=$N$5,0,J10-IF(G10&gt;=$N$5,G10,$N$5))-(IF($G$5-L10&lt;=0,0,IF(O10&lt;$G$5,O10,$G$5)-L10)+IF(O10&lt;=$N$5,0,O10-IF(L10&gt;=$N$5,L10,$N$5)))+(IF($G$5-Q10&lt;=0,0,IF(T10&lt;$G$5,T10,$G$5)-Q10)+IF(T10&lt;=$N$5,0,T10-IF(Q10&gt;=$N$5,Q10,$N$5))-(IF($G$5-V10&lt;=0,0,IF(Y10&lt;$G$5,Y10,$G$5)-V10)+IF(Y10&lt;=$N$5,0,Y10-IF(V10&gt;=$N$5,V10,$N$5))))-AH10</f>
        <v>5.2083333333333315E-2</v>
      </c>
      <c r="AL10" s="591"/>
      <c r="AM10" s="26" t="s">
        <v>2</v>
      </c>
      <c r="AN10" s="10"/>
      <c r="AO10" s="27"/>
      <c r="AP10" s="27"/>
      <c r="AQ10" s="27"/>
      <c r="AR10" s="4"/>
      <c r="AS10" s="27"/>
      <c r="AT10" s="27"/>
    </row>
    <row r="11" spans="1:46" s="5" customFormat="1" ht="18.75" customHeight="1" x14ac:dyDescent="0.15">
      <c r="A11" s="4"/>
      <c r="B11" s="12"/>
      <c r="C11" s="23">
        <v>2</v>
      </c>
      <c r="D11" s="618" t="s">
        <v>124</v>
      </c>
      <c r="E11" s="619"/>
      <c r="F11" s="24" t="s">
        <v>125</v>
      </c>
      <c r="G11" s="600">
        <v>0.35416666666666669</v>
      </c>
      <c r="H11" s="601"/>
      <c r="I11" s="25" t="s">
        <v>30</v>
      </c>
      <c r="J11" s="598">
        <v>0.5625</v>
      </c>
      <c r="K11" s="599"/>
      <c r="L11" s="600"/>
      <c r="M11" s="601"/>
      <c r="N11" s="25" t="s">
        <v>31</v>
      </c>
      <c r="O11" s="598"/>
      <c r="P11" s="599"/>
      <c r="Q11" s="600"/>
      <c r="R11" s="601"/>
      <c r="S11" s="25" t="s">
        <v>31</v>
      </c>
      <c r="T11" s="598"/>
      <c r="U11" s="599"/>
      <c r="V11" s="600"/>
      <c r="W11" s="601"/>
      <c r="X11" s="25" t="s">
        <v>31</v>
      </c>
      <c r="Y11" s="598"/>
      <c r="Z11" s="599"/>
      <c r="AA11" s="602">
        <f t="shared" ref="AA11:AA34" si="0">AE11+AH11+AK11</f>
        <v>0.20833333333333331</v>
      </c>
      <c r="AB11" s="602"/>
      <c r="AC11" s="602"/>
      <c r="AD11" s="603"/>
      <c r="AE11" s="590">
        <f t="shared" ref="AE11:AE34" si="1">IF(OR(J11&lt;=$G$5,G11&gt;=$N$5),0,IF(AND(G11&gt;=$G$5,J11&lt;=$N$5),J11-G11,IF(AND(G11&lt;=$G$5,J11&gt;=$N$5),$N$5-$G$5,IF(AND(G11&lt;=$G$5,J11&lt;=$N$5),J11-$G$5,IF(AND(G11&gt;=$G$5,J11&gt;=$N$5),$N$5-G11,"")))))-IF(OR(O11&lt;=$G$5,L11&gt;=$N$5),0,IF(AND(L11&gt;=$G$5,O11&lt;=$N$5),O11-L11,IF(AND(L11&lt;=$G$5,O11&gt;=$N$5),$N$5-$G$5,IF(AND(L11&lt;=$G$5,O11&lt;=$N$5),O11-$G$5,IF(AND(L11&gt;=$G$5,O11&gt;=$N$5),$N$5-L11,"")))))+(IF(OR(T11&lt;=$G$5,Q11&gt;=$N$5),0,IF(AND(Q11&gt;=$G$5,T11&lt;=$N$5),T11-Q11,IF(AND(Q11&lt;=$G$5,T11&gt;=$N$5),$N$5-$G$5,IF(AND(Q11&lt;=$G$5,T11&lt;=$N$5),T11-$G$5,IF(AND(Q11&gt;=$G$5,T11&gt;=$N$5),$N$5-Q11,"")))))-IF(OR(Y11&lt;=$G$5,V11&gt;=$N$5),0,IF(AND(V11&gt;=$G$5,Y11&lt;=$N$5),Y11-V11,IF(AND(V11&lt;=$G$5,Y11&gt;=$N$5),$N$5-$G$5,IF(AND(V11&lt;=$G$5,Y11&lt;=$N$5),Y11-$G$5,IF(AND(V11&gt;=$G$5,Y11&gt;=$N$5),$N$5-V11,""))))))</f>
        <v>0.13541666666666663</v>
      </c>
      <c r="AF11" s="591"/>
      <c r="AG11" s="26" t="s">
        <v>32</v>
      </c>
      <c r="AH11" s="590">
        <f t="shared" ref="AH11:AH34" si="2">IF(OR(J11&lt;=$G$7,G11&gt;=$N$7),0,IF(AND(G11&gt;=$G$7,J11&lt;=$N$7),J11-G11,IF(AND(G11&lt;=$G$7,J11&gt;=$N$7),$N$7-$G$7,IF(AND(G11&lt;=$G$7,J11&lt;=$N$7),J11-$G$7,IF(AND(G11&gt;=$G$7,J11&gt;=$N$7),$N$7-G11,"")))))-IF(OR(O11&lt;=$G$7,L11&gt;=$N$7),0,IF(AND(L11&gt;=$G$7,O11&lt;=$N$7),O11-L11,IF(AND(L11&lt;=$G$7,O11&gt;=$N$7),$N$7-$G$7,IF(AND(L11&lt;=$G$7,O11&lt;=$N$7),O11-$G$7,IF(AND(L11&gt;=$G$7,O11&gt;=$N$7),$N$7-L11,"")))))+(IF(OR(T11&lt;=$G$7,Q11&gt;=$N$7),0,IF(AND(Q11&gt;=$G$7,T11&lt;=$N$7),T11-Q11,IF(AND(Q11&lt;=$G$7,T11&gt;=$N$7),$N$7-$G$7,IF(AND(Q11&lt;=$G$7,T11&lt;=$N$7),T11-$G$7,IF(AND(Q11&gt;=$G$7,T11&gt;=$N$7),$N$7-Q11,"")))))-IF(OR(Y11&lt;=$G$7,V11&gt;=$N$7),0,IF(AND(V11&gt;=$G$7,Y11&lt;=$N$7),Y11-V11,IF(AND(V11&lt;=$G$7,Y11&gt;=$N$7),$N$7-$G$7,IF(AND(V11&lt;=$G$7,Y11&lt;=$N$7),Y11-$G$7,IF(AND(V11&gt;=$G$7,Y11&gt;=$N$7),$N$7-V11,""))))))</f>
        <v>0</v>
      </c>
      <c r="AI11" s="591"/>
      <c r="AJ11" s="26" t="s">
        <v>32</v>
      </c>
      <c r="AK11" s="590">
        <f t="shared" ref="AK11:AK34" si="3">IF($G$5-G11&lt;=0,0,IF(J11&lt;$G$5,J11,$G$5)-G11)+IF(J11&lt;=$N$5,0,J11-IF(G11&gt;=$N$5,G11,$N$5))-(IF($G$5-L11&lt;=0,0,IF(O11&lt;$G$5,O11,$G$5)-L11)+IF(O11&lt;=$N$5,0,O11-IF(L11&gt;=$N$5,L11,$N$5)))+(IF($G$5-Q11&lt;=0,0,IF(T11&lt;$G$5,T11,$G$5)-Q11)+IF(T11&lt;=$N$5,0,T11-IF(Q11&gt;=$N$5,Q11,$N$5))-(IF($G$5-V11&lt;=0,0,IF(Y11&lt;$G$5,Y11,$G$5)-V11)+IF(Y11&lt;=$N$5,0,Y11-IF(V11&gt;=$N$5,V11,$N$5))))-AH11</f>
        <v>7.2916666666666685E-2</v>
      </c>
      <c r="AL11" s="591"/>
      <c r="AM11" s="26" t="s">
        <v>32</v>
      </c>
      <c r="AN11" s="10"/>
    </row>
    <row r="12" spans="1:46" s="5" customFormat="1" ht="18.75" customHeight="1" x14ac:dyDescent="0.15">
      <c r="A12" s="4"/>
      <c r="B12" s="12"/>
      <c r="C12" s="23">
        <v>3</v>
      </c>
      <c r="D12" s="618" t="s">
        <v>126</v>
      </c>
      <c r="E12" s="619"/>
      <c r="F12" s="24" t="s">
        <v>127</v>
      </c>
      <c r="G12" s="600">
        <v>0.52083333333333337</v>
      </c>
      <c r="H12" s="601"/>
      <c r="I12" s="25" t="s">
        <v>31</v>
      </c>
      <c r="J12" s="598">
        <v>0.71875</v>
      </c>
      <c r="K12" s="599"/>
      <c r="L12" s="600"/>
      <c r="M12" s="601"/>
      <c r="N12" s="25" t="s">
        <v>31</v>
      </c>
      <c r="O12" s="598"/>
      <c r="P12" s="599"/>
      <c r="Q12" s="600"/>
      <c r="R12" s="601"/>
      <c r="S12" s="25" t="s">
        <v>31</v>
      </c>
      <c r="T12" s="598"/>
      <c r="U12" s="599"/>
      <c r="V12" s="600"/>
      <c r="W12" s="601"/>
      <c r="X12" s="25" t="s">
        <v>31</v>
      </c>
      <c r="Y12" s="598"/>
      <c r="Z12" s="599"/>
      <c r="AA12" s="602">
        <f t="shared" si="0"/>
        <v>0.19791666666666663</v>
      </c>
      <c r="AB12" s="602"/>
      <c r="AC12" s="602"/>
      <c r="AD12" s="603"/>
      <c r="AE12" s="590">
        <f t="shared" si="1"/>
        <v>0</v>
      </c>
      <c r="AF12" s="591"/>
      <c r="AG12" s="26" t="s">
        <v>32</v>
      </c>
      <c r="AH12" s="590">
        <f t="shared" si="2"/>
        <v>0.13541666666666663</v>
      </c>
      <c r="AI12" s="591"/>
      <c r="AJ12" s="26" t="s">
        <v>32</v>
      </c>
      <c r="AK12" s="590">
        <f t="shared" si="3"/>
        <v>6.25E-2</v>
      </c>
      <c r="AL12" s="591"/>
      <c r="AM12" s="26" t="s">
        <v>32</v>
      </c>
      <c r="AN12" s="10"/>
    </row>
    <row r="13" spans="1:46" s="5" customFormat="1" ht="18.75" customHeight="1" x14ac:dyDescent="0.15">
      <c r="A13" s="4"/>
      <c r="B13" s="12"/>
      <c r="C13" s="23">
        <v>4</v>
      </c>
      <c r="D13" s="618" t="s">
        <v>128</v>
      </c>
      <c r="E13" s="619"/>
      <c r="F13" s="28" t="s">
        <v>129</v>
      </c>
      <c r="G13" s="600">
        <v>0.35416666666666669</v>
      </c>
      <c r="H13" s="601"/>
      <c r="I13" s="25" t="s">
        <v>31</v>
      </c>
      <c r="J13" s="598">
        <v>0.71875</v>
      </c>
      <c r="K13" s="599"/>
      <c r="L13" s="600">
        <v>0.375</v>
      </c>
      <c r="M13" s="601"/>
      <c r="N13" s="25" t="s">
        <v>31</v>
      </c>
      <c r="O13" s="598">
        <v>0.55208333333333337</v>
      </c>
      <c r="P13" s="599"/>
      <c r="Q13" s="600"/>
      <c r="R13" s="601"/>
      <c r="S13" s="25" t="s">
        <v>31</v>
      </c>
      <c r="T13" s="598"/>
      <c r="U13" s="599"/>
      <c r="V13" s="600">
        <v>0.5625</v>
      </c>
      <c r="W13" s="601"/>
      <c r="X13" s="25" t="s">
        <v>31</v>
      </c>
      <c r="Y13" s="598">
        <v>0.69791666666666663</v>
      </c>
      <c r="Z13" s="599"/>
      <c r="AA13" s="602">
        <f t="shared" si="0"/>
        <v>5.2083333333333315E-2</v>
      </c>
      <c r="AB13" s="602"/>
      <c r="AC13" s="602"/>
      <c r="AD13" s="603"/>
      <c r="AE13" s="590">
        <f t="shared" si="1"/>
        <v>0</v>
      </c>
      <c r="AF13" s="591"/>
      <c r="AG13" s="26" t="s">
        <v>32</v>
      </c>
      <c r="AH13" s="590">
        <f t="shared" si="2"/>
        <v>0</v>
      </c>
      <c r="AI13" s="591"/>
      <c r="AJ13" s="26" t="s">
        <v>32</v>
      </c>
      <c r="AK13" s="590">
        <f t="shared" si="3"/>
        <v>5.2083333333333315E-2</v>
      </c>
      <c r="AL13" s="591"/>
      <c r="AM13" s="26" t="s">
        <v>32</v>
      </c>
      <c r="AN13" s="10"/>
    </row>
    <row r="14" spans="1:46" s="5" customFormat="1" ht="18.75" customHeight="1" x14ac:dyDescent="0.15">
      <c r="A14" s="4"/>
      <c r="B14" s="12"/>
      <c r="C14" s="23">
        <v>5</v>
      </c>
      <c r="D14" s="618" t="s">
        <v>130</v>
      </c>
      <c r="E14" s="619"/>
      <c r="F14" s="24" t="s">
        <v>131</v>
      </c>
      <c r="G14" s="600">
        <v>0.375</v>
      </c>
      <c r="H14" s="601"/>
      <c r="I14" s="25" t="s">
        <v>31</v>
      </c>
      <c r="J14" s="598">
        <v>0.71875</v>
      </c>
      <c r="K14" s="599"/>
      <c r="L14" s="600">
        <v>0.51041666666666663</v>
      </c>
      <c r="M14" s="601"/>
      <c r="N14" s="25" t="s">
        <v>31</v>
      </c>
      <c r="O14" s="598">
        <v>0.5625</v>
      </c>
      <c r="P14" s="599"/>
      <c r="Q14" s="600"/>
      <c r="R14" s="601"/>
      <c r="S14" s="25" t="s">
        <v>31</v>
      </c>
      <c r="T14" s="598"/>
      <c r="U14" s="599"/>
      <c r="V14" s="600">
        <v>0.69791666666666663</v>
      </c>
      <c r="W14" s="601"/>
      <c r="X14" s="25" t="s">
        <v>31</v>
      </c>
      <c r="Y14" s="598">
        <v>0.71875</v>
      </c>
      <c r="Z14" s="599"/>
      <c r="AA14" s="602">
        <f t="shared" si="0"/>
        <v>0.27083333333333326</v>
      </c>
      <c r="AB14" s="602"/>
      <c r="AC14" s="602"/>
      <c r="AD14" s="603"/>
      <c r="AE14" s="590">
        <f t="shared" si="1"/>
        <v>0.13541666666666663</v>
      </c>
      <c r="AF14" s="591"/>
      <c r="AG14" s="26" t="s">
        <v>32</v>
      </c>
      <c r="AH14" s="590">
        <f t="shared" si="2"/>
        <v>0.13541666666666663</v>
      </c>
      <c r="AI14" s="591"/>
      <c r="AJ14" s="26" t="s">
        <v>32</v>
      </c>
      <c r="AK14" s="590">
        <f t="shared" si="3"/>
        <v>0</v>
      </c>
      <c r="AL14" s="591"/>
      <c r="AM14" s="26" t="s">
        <v>32</v>
      </c>
      <c r="AN14" s="10"/>
    </row>
    <row r="15" spans="1:46" s="5" customFormat="1" ht="18.75" customHeight="1" x14ac:dyDescent="0.15">
      <c r="A15" s="4"/>
      <c r="B15" s="12"/>
      <c r="C15" s="23">
        <v>6</v>
      </c>
      <c r="D15" s="618" t="s">
        <v>132</v>
      </c>
      <c r="E15" s="619"/>
      <c r="F15" s="24" t="s">
        <v>133</v>
      </c>
      <c r="G15" s="600">
        <v>0.375</v>
      </c>
      <c r="H15" s="601"/>
      <c r="I15" s="25" t="s">
        <v>31</v>
      </c>
      <c r="J15" s="598">
        <v>0.4375</v>
      </c>
      <c r="K15" s="599"/>
      <c r="L15" s="600"/>
      <c r="M15" s="601"/>
      <c r="N15" s="25" t="s">
        <v>31</v>
      </c>
      <c r="O15" s="598"/>
      <c r="P15" s="599"/>
      <c r="Q15" s="600">
        <v>0.5625</v>
      </c>
      <c r="R15" s="601"/>
      <c r="S15" s="25" t="s">
        <v>31</v>
      </c>
      <c r="T15" s="598">
        <v>0.625</v>
      </c>
      <c r="U15" s="599"/>
      <c r="V15" s="600"/>
      <c r="W15" s="601"/>
      <c r="X15" s="25" t="s">
        <v>31</v>
      </c>
      <c r="Y15" s="598"/>
      <c r="Z15" s="599"/>
      <c r="AA15" s="602">
        <f t="shared" si="0"/>
        <v>0.125</v>
      </c>
      <c r="AB15" s="602"/>
      <c r="AC15" s="602"/>
      <c r="AD15" s="603"/>
      <c r="AE15" s="590">
        <f t="shared" si="1"/>
        <v>6.25E-2</v>
      </c>
      <c r="AF15" s="591"/>
      <c r="AG15" s="26" t="s">
        <v>32</v>
      </c>
      <c r="AH15" s="590">
        <f t="shared" si="2"/>
        <v>6.25E-2</v>
      </c>
      <c r="AI15" s="591"/>
      <c r="AJ15" s="26" t="s">
        <v>32</v>
      </c>
      <c r="AK15" s="590">
        <f t="shared" si="3"/>
        <v>0</v>
      </c>
      <c r="AL15" s="591"/>
      <c r="AM15" s="26" t="s">
        <v>32</v>
      </c>
      <c r="AN15" s="10"/>
    </row>
    <row r="16" spans="1:46" s="5" customFormat="1" ht="18.75" customHeight="1" x14ac:dyDescent="0.15">
      <c r="A16" s="4"/>
      <c r="B16" s="12"/>
      <c r="C16" s="23">
        <v>7</v>
      </c>
      <c r="D16" s="618"/>
      <c r="E16" s="619"/>
      <c r="F16" s="24"/>
      <c r="G16" s="600"/>
      <c r="H16" s="601"/>
      <c r="I16" s="25" t="s">
        <v>31</v>
      </c>
      <c r="J16" s="598"/>
      <c r="K16" s="599"/>
      <c r="L16" s="600"/>
      <c r="M16" s="601"/>
      <c r="N16" s="25" t="s">
        <v>31</v>
      </c>
      <c r="O16" s="598"/>
      <c r="P16" s="599"/>
      <c r="Q16" s="600"/>
      <c r="R16" s="601"/>
      <c r="S16" s="25" t="s">
        <v>31</v>
      </c>
      <c r="T16" s="598"/>
      <c r="U16" s="599"/>
      <c r="V16" s="600"/>
      <c r="W16" s="601"/>
      <c r="X16" s="25" t="s">
        <v>31</v>
      </c>
      <c r="Y16" s="598"/>
      <c r="Z16" s="599"/>
      <c r="AA16" s="602">
        <f t="shared" si="0"/>
        <v>0</v>
      </c>
      <c r="AB16" s="602"/>
      <c r="AC16" s="602"/>
      <c r="AD16" s="603"/>
      <c r="AE16" s="590">
        <f t="shared" si="1"/>
        <v>0</v>
      </c>
      <c r="AF16" s="591"/>
      <c r="AG16" s="26" t="s">
        <v>32</v>
      </c>
      <c r="AH16" s="590">
        <f t="shared" si="2"/>
        <v>0</v>
      </c>
      <c r="AI16" s="591"/>
      <c r="AJ16" s="26" t="s">
        <v>32</v>
      </c>
      <c r="AK16" s="590">
        <f t="shared" si="3"/>
        <v>0</v>
      </c>
      <c r="AL16" s="591"/>
      <c r="AM16" s="26" t="s">
        <v>32</v>
      </c>
      <c r="AN16" s="10"/>
    </row>
    <row r="17" spans="1:40" s="5" customFormat="1" ht="18.75" customHeight="1" x14ac:dyDescent="0.15">
      <c r="A17" s="4"/>
      <c r="B17" s="12"/>
      <c r="C17" s="23">
        <v>8</v>
      </c>
      <c r="D17" s="618"/>
      <c r="E17" s="619"/>
      <c r="F17" s="24"/>
      <c r="G17" s="600"/>
      <c r="H17" s="601"/>
      <c r="I17" s="25" t="s">
        <v>31</v>
      </c>
      <c r="J17" s="598"/>
      <c r="K17" s="599"/>
      <c r="L17" s="600"/>
      <c r="M17" s="601"/>
      <c r="N17" s="25" t="s">
        <v>31</v>
      </c>
      <c r="O17" s="598"/>
      <c r="P17" s="599"/>
      <c r="Q17" s="600"/>
      <c r="R17" s="601"/>
      <c r="S17" s="25" t="s">
        <v>31</v>
      </c>
      <c r="T17" s="598"/>
      <c r="U17" s="599"/>
      <c r="V17" s="600"/>
      <c r="W17" s="601"/>
      <c r="X17" s="25" t="s">
        <v>31</v>
      </c>
      <c r="Y17" s="598"/>
      <c r="Z17" s="599"/>
      <c r="AA17" s="602">
        <f t="shared" si="0"/>
        <v>0</v>
      </c>
      <c r="AB17" s="602"/>
      <c r="AC17" s="602"/>
      <c r="AD17" s="603"/>
      <c r="AE17" s="590">
        <f t="shared" si="1"/>
        <v>0</v>
      </c>
      <c r="AF17" s="591"/>
      <c r="AG17" s="26" t="s">
        <v>32</v>
      </c>
      <c r="AH17" s="590">
        <f t="shared" si="2"/>
        <v>0</v>
      </c>
      <c r="AI17" s="591"/>
      <c r="AJ17" s="26" t="s">
        <v>32</v>
      </c>
      <c r="AK17" s="590">
        <f t="shared" si="3"/>
        <v>0</v>
      </c>
      <c r="AL17" s="591"/>
      <c r="AM17" s="26" t="s">
        <v>32</v>
      </c>
      <c r="AN17" s="10"/>
    </row>
    <row r="18" spans="1:40" s="5" customFormat="1" ht="18.75" customHeight="1" x14ac:dyDescent="0.15">
      <c r="A18" s="4"/>
      <c r="B18" s="12"/>
      <c r="C18" s="23">
        <v>9</v>
      </c>
      <c r="D18" s="618"/>
      <c r="E18" s="619"/>
      <c r="F18" s="24"/>
      <c r="G18" s="600"/>
      <c r="H18" s="601"/>
      <c r="I18" s="25" t="s">
        <v>31</v>
      </c>
      <c r="J18" s="598"/>
      <c r="K18" s="599"/>
      <c r="L18" s="600"/>
      <c r="M18" s="601"/>
      <c r="N18" s="25" t="s">
        <v>31</v>
      </c>
      <c r="O18" s="598"/>
      <c r="P18" s="599"/>
      <c r="Q18" s="600"/>
      <c r="R18" s="601"/>
      <c r="S18" s="25" t="s">
        <v>31</v>
      </c>
      <c r="T18" s="598"/>
      <c r="U18" s="599"/>
      <c r="V18" s="600"/>
      <c r="W18" s="601"/>
      <c r="X18" s="25" t="s">
        <v>31</v>
      </c>
      <c r="Y18" s="598"/>
      <c r="Z18" s="599"/>
      <c r="AA18" s="602">
        <f t="shared" si="0"/>
        <v>0</v>
      </c>
      <c r="AB18" s="602"/>
      <c r="AC18" s="602"/>
      <c r="AD18" s="603"/>
      <c r="AE18" s="590">
        <f t="shared" si="1"/>
        <v>0</v>
      </c>
      <c r="AF18" s="591"/>
      <c r="AG18" s="26" t="s">
        <v>32</v>
      </c>
      <c r="AH18" s="590">
        <f t="shared" si="2"/>
        <v>0</v>
      </c>
      <c r="AI18" s="591"/>
      <c r="AJ18" s="26" t="s">
        <v>32</v>
      </c>
      <c r="AK18" s="590">
        <f t="shared" si="3"/>
        <v>0</v>
      </c>
      <c r="AL18" s="591"/>
      <c r="AM18" s="26" t="s">
        <v>32</v>
      </c>
      <c r="AN18" s="10"/>
    </row>
    <row r="19" spans="1:40" s="5" customFormat="1" ht="18.75" customHeight="1" x14ac:dyDescent="0.15">
      <c r="A19" s="4"/>
      <c r="B19" s="12"/>
      <c r="C19" s="23">
        <v>10</v>
      </c>
      <c r="D19" s="618"/>
      <c r="E19" s="619"/>
      <c r="F19" s="24"/>
      <c r="G19" s="600"/>
      <c r="H19" s="601"/>
      <c r="I19" s="25" t="s">
        <v>31</v>
      </c>
      <c r="J19" s="598"/>
      <c r="K19" s="599"/>
      <c r="L19" s="600"/>
      <c r="M19" s="601"/>
      <c r="N19" s="25" t="s">
        <v>31</v>
      </c>
      <c r="O19" s="598"/>
      <c r="P19" s="599"/>
      <c r="Q19" s="600"/>
      <c r="R19" s="601"/>
      <c r="S19" s="25" t="s">
        <v>31</v>
      </c>
      <c r="T19" s="598"/>
      <c r="U19" s="599"/>
      <c r="V19" s="600"/>
      <c r="W19" s="601"/>
      <c r="X19" s="25" t="s">
        <v>31</v>
      </c>
      <c r="Y19" s="598"/>
      <c r="Z19" s="599"/>
      <c r="AA19" s="602">
        <f t="shared" si="0"/>
        <v>0</v>
      </c>
      <c r="AB19" s="602"/>
      <c r="AC19" s="602"/>
      <c r="AD19" s="603"/>
      <c r="AE19" s="590">
        <f t="shared" si="1"/>
        <v>0</v>
      </c>
      <c r="AF19" s="591"/>
      <c r="AG19" s="26" t="s">
        <v>32</v>
      </c>
      <c r="AH19" s="590">
        <f t="shared" si="2"/>
        <v>0</v>
      </c>
      <c r="AI19" s="591"/>
      <c r="AJ19" s="26" t="s">
        <v>32</v>
      </c>
      <c r="AK19" s="590">
        <f t="shared" si="3"/>
        <v>0</v>
      </c>
      <c r="AL19" s="591"/>
      <c r="AM19" s="26" t="s">
        <v>32</v>
      </c>
      <c r="AN19" s="10"/>
    </row>
    <row r="20" spans="1:40" s="5" customFormat="1" ht="18.75" customHeight="1" x14ac:dyDescent="0.15">
      <c r="A20" s="4"/>
      <c r="B20" s="12"/>
      <c r="C20" s="23">
        <v>11</v>
      </c>
      <c r="D20" s="618"/>
      <c r="E20" s="619"/>
      <c r="F20" s="24"/>
      <c r="G20" s="600"/>
      <c r="H20" s="601"/>
      <c r="I20" s="25" t="s">
        <v>31</v>
      </c>
      <c r="J20" s="598"/>
      <c r="K20" s="599"/>
      <c r="L20" s="600"/>
      <c r="M20" s="601"/>
      <c r="N20" s="25" t="s">
        <v>31</v>
      </c>
      <c r="O20" s="598"/>
      <c r="P20" s="599"/>
      <c r="Q20" s="600"/>
      <c r="R20" s="601"/>
      <c r="S20" s="25" t="s">
        <v>31</v>
      </c>
      <c r="T20" s="598"/>
      <c r="U20" s="599"/>
      <c r="V20" s="600"/>
      <c r="W20" s="601"/>
      <c r="X20" s="25" t="s">
        <v>31</v>
      </c>
      <c r="Y20" s="598"/>
      <c r="Z20" s="599"/>
      <c r="AA20" s="602">
        <f t="shared" si="0"/>
        <v>0</v>
      </c>
      <c r="AB20" s="602"/>
      <c r="AC20" s="602"/>
      <c r="AD20" s="603"/>
      <c r="AE20" s="590">
        <f t="shared" si="1"/>
        <v>0</v>
      </c>
      <c r="AF20" s="591"/>
      <c r="AG20" s="26" t="s">
        <v>32</v>
      </c>
      <c r="AH20" s="590">
        <f t="shared" si="2"/>
        <v>0</v>
      </c>
      <c r="AI20" s="591"/>
      <c r="AJ20" s="26" t="s">
        <v>32</v>
      </c>
      <c r="AK20" s="590">
        <f t="shared" si="3"/>
        <v>0</v>
      </c>
      <c r="AL20" s="591"/>
      <c r="AM20" s="26" t="s">
        <v>32</v>
      </c>
      <c r="AN20" s="10"/>
    </row>
    <row r="21" spans="1:40" s="5" customFormat="1" ht="18.75" customHeight="1" x14ac:dyDescent="0.15">
      <c r="A21" s="4"/>
      <c r="B21" s="12"/>
      <c r="C21" s="23">
        <v>12</v>
      </c>
      <c r="D21" s="618"/>
      <c r="E21" s="619"/>
      <c r="F21" s="24"/>
      <c r="G21" s="600"/>
      <c r="H21" s="601"/>
      <c r="I21" s="25" t="s">
        <v>31</v>
      </c>
      <c r="J21" s="598"/>
      <c r="K21" s="599"/>
      <c r="L21" s="600"/>
      <c r="M21" s="601"/>
      <c r="N21" s="25" t="s">
        <v>31</v>
      </c>
      <c r="O21" s="598"/>
      <c r="P21" s="599"/>
      <c r="Q21" s="600"/>
      <c r="R21" s="601"/>
      <c r="S21" s="25" t="s">
        <v>31</v>
      </c>
      <c r="T21" s="598"/>
      <c r="U21" s="599"/>
      <c r="V21" s="600"/>
      <c r="W21" s="601"/>
      <c r="X21" s="25" t="s">
        <v>31</v>
      </c>
      <c r="Y21" s="598"/>
      <c r="Z21" s="599"/>
      <c r="AA21" s="602">
        <f t="shared" si="0"/>
        <v>0</v>
      </c>
      <c r="AB21" s="602"/>
      <c r="AC21" s="602"/>
      <c r="AD21" s="603"/>
      <c r="AE21" s="590">
        <f t="shared" si="1"/>
        <v>0</v>
      </c>
      <c r="AF21" s="591"/>
      <c r="AG21" s="26" t="s">
        <v>32</v>
      </c>
      <c r="AH21" s="590">
        <f t="shared" si="2"/>
        <v>0</v>
      </c>
      <c r="AI21" s="591"/>
      <c r="AJ21" s="26" t="s">
        <v>32</v>
      </c>
      <c r="AK21" s="590">
        <f t="shared" si="3"/>
        <v>0</v>
      </c>
      <c r="AL21" s="591"/>
      <c r="AM21" s="26" t="s">
        <v>32</v>
      </c>
      <c r="AN21" s="10"/>
    </row>
    <row r="22" spans="1:40" s="5" customFormat="1" ht="18.75" customHeight="1" x14ac:dyDescent="0.15">
      <c r="A22" s="4"/>
      <c r="B22" s="12"/>
      <c r="C22" s="23">
        <v>13</v>
      </c>
      <c r="D22" s="618"/>
      <c r="E22" s="619"/>
      <c r="F22" s="24"/>
      <c r="G22" s="600"/>
      <c r="H22" s="601"/>
      <c r="I22" s="25" t="s">
        <v>31</v>
      </c>
      <c r="J22" s="598"/>
      <c r="K22" s="599"/>
      <c r="L22" s="600"/>
      <c r="M22" s="601"/>
      <c r="N22" s="25" t="s">
        <v>31</v>
      </c>
      <c r="O22" s="598"/>
      <c r="P22" s="599"/>
      <c r="Q22" s="600"/>
      <c r="R22" s="601"/>
      <c r="S22" s="25" t="s">
        <v>31</v>
      </c>
      <c r="T22" s="598"/>
      <c r="U22" s="599"/>
      <c r="V22" s="600"/>
      <c r="W22" s="601"/>
      <c r="X22" s="25" t="s">
        <v>31</v>
      </c>
      <c r="Y22" s="598"/>
      <c r="Z22" s="599"/>
      <c r="AA22" s="602">
        <f t="shared" si="0"/>
        <v>0</v>
      </c>
      <c r="AB22" s="602"/>
      <c r="AC22" s="602"/>
      <c r="AD22" s="603"/>
      <c r="AE22" s="590">
        <f t="shared" si="1"/>
        <v>0</v>
      </c>
      <c r="AF22" s="591"/>
      <c r="AG22" s="26" t="s">
        <v>32</v>
      </c>
      <c r="AH22" s="590">
        <f t="shared" si="2"/>
        <v>0</v>
      </c>
      <c r="AI22" s="591"/>
      <c r="AJ22" s="26" t="s">
        <v>32</v>
      </c>
      <c r="AK22" s="590">
        <f t="shared" si="3"/>
        <v>0</v>
      </c>
      <c r="AL22" s="591"/>
      <c r="AM22" s="26" t="s">
        <v>32</v>
      </c>
      <c r="AN22" s="10"/>
    </row>
    <row r="23" spans="1:40" s="5" customFormat="1" ht="18.75" customHeight="1" x14ac:dyDescent="0.15">
      <c r="A23" s="4"/>
      <c r="B23" s="12"/>
      <c r="C23" s="23">
        <v>14</v>
      </c>
      <c r="D23" s="618"/>
      <c r="E23" s="619"/>
      <c r="F23" s="24"/>
      <c r="G23" s="600"/>
      <c r="H23" s="601"/>
      <c r="I23" s="25" t="s">
        <v>31</v>
      </c>
      <c r="J23" s="598"/>
      <c r="K23" s="599"/>
      <c r="L23" s="600"/>
      <c r="M23" s="601"/>
      <c r="N23" s="25" t="s">
        <v>31</v>
      </c>
      <c r="O23" s="598"/>
      <c r="P23" s="599"/>
      <c r="Q23" s="600"/>
      <c r="R23" s="601"/>
      <c r="S23" s="25" t="s">
        <v>31</v>
      </c>
      <c r="T23" s="598"/>
      <c r="U23" s="599"/>
      <c r="V23" s="600"/>
      <c r="W23" s="601"/>
      <c r="X23" s="25" t="s">
        <v>31</v>
      </c>
      <c r="Y23" s="598"/>
      <c r="Z23" s="599"/>
      <c r="AA23" s="602">
        <f t="shared" si="0"/>
        <v>0</v>
      </c>
      <c r="AB23" s="602"/>
      <c r="AC23" s="602"/>
      <c r="AD23" s="603"/>
      <c r="AE23" s="590">
        <f t="shared" si="1"/>
        <v>0</v>
      </c>
      <c r="AF23" s="591"/>
      <c r="AG23" s="26" t="s">
        <v>32</v>
      </c>
      <c r="AH23" s="590">
        <f t="shared" si="2"/>
        <v>0</v>
      </c>
      <c r="AI23" s="591"/>
      <c r="AJ23" s="26" t="s">
        <v>32</v>
      </c>
      <c r="AK23" s="590">
        <f t="shared" si="3"/>
        <v>0</v>
      </c>
      <c r="AL23" s="591"/>
      <c r="AM23" s="26" t="s">
        <v>32</v>
      </c>
      <c r="AN23" s="10"/>
    </row>
    <row r="24" spans="1:40" s="5" customFormat="1" ht="18.75" customHeight="1" x14ac:dyDescent="0.15">
      <c r="A24" s="4"/>
      <c r="B24" s="12"/>
      <c r="C24" s="23">
        <v>15</v>
      </c>
      <c r="D24" s="618"/>
      <c r="E24" s="619"/>
      <c r="F24" s="24"/>
      <c r="G24" s="600"/>
      <c r="H24" s="601"/>
      <c r="I24" s="25" t="s">
        <v>31</v>
      </c>
      <c r="J24" s="598"/>
      <c r="K24" s="599"/>
      <c r="L24" s="600"/>
      <c r="M24" s="601"/>
      <c r="N24" s="25" t="s">
        <v>31</v>
      </c>
      <c r="O24" s="598"/>
      <c r="P24" s="599"/>
      <c r="Q24" s="600"/>
      <c r="R24" s="601"/>
      <c r="S24" s="25" t="s">
        <v>31</v>
      </c>
      <c r="T24" s="598"/>
      <c r="U24" s="599"/>
      <c r="V24" s="600"/>
      <c r="W24" s="601"/>
      <c r="X24" s="25" t="s">
        <v>31</v>
      </c>
      <c r="Y24" s="598"/>
      <c r="Z24" s="599"/>
      <c r="AA24" s="602">
        <f t="shared" si="0"/>
        <v>0</v>
      </c>
      <c r="AB24" s="602"/>
      <c r="AC24" s="602"/>
      <c r="AD24" s="603"/>
      <c r="AE24" s="590">
        <f t="shared" si="1"/>
        <v>0</v>
      </c>
      <c r="AF24" s="591"/>
      <c r="AG24" s="26" t="s">
        <v>32</v>
      </c>
      <c r="AH24" s="590">
        <f t="shared" si="2"/>
        <v>0</v>
      </c>
      <c r="AI24" s="591"/>
      <c r="AJ24" s="26" t="s">
        <v>32</v>
      </c>
      <c r="AK24" s="590">
        <f t="shared" si="3"/>
        <v>0</v>
      </c>
      <c r="AL24" s="591"/>
      <c r="AM24" s="26" t="s">
        <v>32</v>
      </c>
      <c r="AN24" s="10"/>
    </row>
    <row r="25" spans="1:40" s="5" customFormat="1" ht="18.75" customHeight="1" x14ac:dyDescent="0.15">
      <c r="A25" s="4"/>
      <c r="B25" s="12"/>
      <c r="C25" s="23">
        <v>16</v>
      </c>
      <c r="D25" s="618"/>
      <c r="E25" s="619"/>
      <c r="F25" s="24"/>
      <c r="G25" s="600"/>
      <c r="H25" s="601"/>
      <c r="I25" s="25" t="s">
        <v>31</v>
      </c>
      <c r="J25" s="598"/>
      <c r="K25" s="599"/>
      <c r="L25" s="600"/>
      <c r="M25" s="601"/>
      <c r="N25" s="25" t="s">
        <v>31</v>
      </c>
      <c r="O25" s="598"/>
      <c r="P25" s="599"/>
      <c r="Q25" s="600"/>
      <c r="R25" s="601"/>
      <c r="S25" s="25" t="s">
        <v>31</v>
      </c>
      <c r="T25" s="598"/>
      <c r="U25" s="599"/>
      <c r="V25" s="600"/>
      <c r="W25" s="601"/>
      <c r="X25" s="25" t="s">
        <v>31</v>
      </c>
      <c r="Y25" s="598"/>
      <c r="Z25" s="599"/>
      <c r="AA25" s="602">
        <f t="shared" si="0"/>
        <v>0</v>
      </c>
      <c r="AB25" s="602"/>
      <c r="AC25" s="602"/>
      <c r="AD25" s="603"/>
      <c r="AE25" s="590">
        <f t="shared" si="1"/>
        <v>0</v>
      </c>
      <c r="AF25" s="591"/>
      <c r="AG25" s="26" t="s">
        <v>32</v>
      </c>
      <c r="AH25" s="590">
        <f t="shared" si="2"/>
        <v>0</v>
      </c>
      <c r="AI25" s="591"/>
      <c r="AJ25" s="26" t="s">
        <v>32</v>
      </c>
      <c r="AK25" s="590">
        <f t="shared" si="3"/>
        <v>0</v>
      </c>
      <c r="AL25" s="591"/>
      <c r="AM25" s="26" t="s">
        <v>32</v>
      </c>
      <c r="AN25" s="10"/>
    </row>
    <row r="26" spans="1:40" s="5" customFormat="1" ht="18.75" customHeight="1" x14ac:dyDescent="0.15">
      <c r="A26" s="4"/>
      <c r="B26" s="12"/>
      <c r="C26" s="23">
        <v>17</v>
      </c>
      <c r="D26" s="604"/>
      <c r="E26" s="605"/>
      <c r="F26" s="29"/>
      <c r="G26" s="600"/>
      <c r="H26" s="601"/>
      <c r="I26" s="25" t="s">
        <v>31</v>
      </c>
      <c r="J26" s="598"/>
      <c r="K26" s="599"/>
      <c r="L26" s="600"/>
      <c r="M26" s="601"/>
      <c r="N26" s="25" t="s">
        <v>31</v>
      </c>
      <c r="O26" s="598"/>
      <c r="P26" s="599"/>
      <c r="Q26" s="600"/>
      <c r="R26" s="601"/>
      <c r="S26" s="25" t="s">
        <v>31</v>
      </c>
      <c r="T26" s="598"/>
      <c r="U26" s="599"/>
      <c r="V26" s="600"/>
      <c r="W26" s="601"/>
      <c r="X26" s="25" t="s">
        <v>31</v>
      </c>
      <c r="Y26" s="598"/>
      <c r="Z26" s="599"/>
      <c r="AA26" s="602">
        <f t="shared" si="0"/>
        <v>0</v>
      </c>
      <c r="AB26" s="602"/>
      <c r="AC26" s="602"/>
      <c r="AD26" s="603"/>
      <c r="AE26" s="590">
        <f t="shared" si="1"/>
        <v>0</v>
      </c>
      <c r="AF26" s="591"/>
      <c r="AG26" s="26" t="s">
        <v>32</v>
      </c>
      <c r="AH26" s="590">
        <f t="shared" si="2"/>
        <v>0</v>
      </c>
      <c r="AI26" s="591"/>
      <c r="AJ26" s="26" t="s">
        <v>32</v>
      </c>
      <c r="AK26" s="590">
        <f t="shared" si="3"/>
        <v>0</v>
      </c>
      <c r="AL26" s="591"/>
      <c r="AM26" s="26" t="s">
        <v>32</v>
      </c>
      <c r="AN26" s="10"/>
    </row>
    <row r="27" spans="1:40" s="5" customFormat="1" ht="18.75" customHeight="1" x14ac:dyDescent="0.15">
      <c r="A27" s="4"/>
      <c r="B27" s="12"/>
      <c r="C27" s="23">
        <v>18</v>
      </c>
      <c r="D27" s="604"/>
      <c r="E27" s="605"/>
      <c r="F27" s="29"/>
      <c r="G27" s="600"/>
      <c r="H27" s="601"/>
      <c r="I27" s="25" t="s">
        <v>31</v>
      </c>
      <c r="J27" s="598"/>
      <c r="K27" s="599"/>
      <c r="L27" s="600"/>
      <c r="M27" s="601"/>
      <c r="N27" s="25" t="s">
        <v>31</v>
      </c>
      <c r="O27" s="598"/>
      <c r="P27" s="599"/>
      <c r="Q27" s="600"/>
      <c r="R27" s="601"/>
      <c r="S27" s="25" t="s">
        <v>31</v>
      </c>
      <c r="T27" s="598"/>
      <c r="U27" s="599"/>
      <c r="V27" s="600"/>
      <c r="W27" s="601"/>
      <c r="X27" s="25" t="s">
        <v>31</v>
      </c>
      <c r="Y27" s="598"/>
      <c r="Z27" s="599"/>
      <c r="AA27" s="602">
        <f t="shared" si="0"/>
        <v>0</v>
      </c>
      <c r="AB27" s="602"/>
      <c r="AC27" s="602"/>
      <c r="AD27" s="603"/>
      <c r="AE27" s="590">
        <f t="shared" si="1"/>
        <v>0</v>
      </c>
      <c r="AF27" s="591"/>
      <c r="AG27" s="26" t="s">
        <v>32</v>
      </c>
      <c r="AH27" s="590">
        <f t="shared" si="2"/>
        <v>0</v>
      </c>
      <c r="AI27" s="591"/>
      <c r="AJ27" s="26" t="s">
        <v>32</v>
      </c>
      <c r="AK27" s="590">
        <f t="shared" si="3"/>
        <v>0</v>
      </c>
      <c r="AL27" s="591"/>
      <c r="AM27" s="26" t="s">
        <v>32</v>
      </c>
      <c r="AN27" s="10"/>
    </row>
    <row r="28" spans="1:40" s="5" customFormat="1" ht="18.75" customHeight="1" x14ac:dyDescent="0.15">
      <c r="A28" s="4"/>
      <c r="B28" s="12"/>
      <c r="C28" s="23">
        <v>19</v>
      </c>
      <c r="D28" s="604"/>
      <c r="E28" s="605"/>
      <c r="F28" s="29"/>
      <c r="G28" s="600"/>
      <c r="H28" s="601"/>
      <c r="I28" s="25" t="s">
        <v>31</v>
      </c>
      <c r="J28" s="598"/>
      <c r="K28" s="599"/>
      <c r="L28" s="600"/>
      <c r="M28" s="601"/>
      <c r="N28" s="25" t="s">
        <v>31</v>
      </c>
      <c r="O28" s="598"/>
      <c r="P28" s="599"/>
      <c r="Q28" s="600"/>
      <c r="R28" s="601"/>
      <c r="S28" s="25" t="s">
        <v>31</v>
      </c>
      <c r="T28" s="598"/>
      <c r="U28" s="599"/>
      <c r="V28" s="600"/>
      <c r="W28" s="601"/>
      <c r="X28" s="25" t="s">
        <v>31</v>
      </c>
      <c r="Y28" s="598"/>
      <c r="Z28" s="599"/>
      <c r="AA28" s="602">
        <f t="shared" si="0"/>
        <v>0</v>
      </c>
      <c r="AB28" s="602"/>
      <c r="AC28" s="602"/>
      <c r="AD28" s="603"/>
      <c r="AE28" s="590">
        <f t="shared" si="1"/>
        <v>0</v>
      </c>
      <c r="AF28" s="591"/>
      <c r="AG28" s="26" t="s">
        <v>32</v>
      </c>
      <c r="AH28" s="590">
        <f t="shared" si="2"/>
        <v>0</v>
      </c>
      <c r="AI28" s="591"/>
      <c r="AJ28" s="26" t="s">
        <v>32</v>
      </c>
      <c r="AK28" s="590">
        <f t="shared" si="3"/>
        <v>0</v>
      </c>
      <c r="AL28" s="591"/>
      <c r="AM28" s="26" t="s">
        <v>32</v>
      </c>
      <c r="AN28" s="10"/>
    </row>
    <row r="29" spans="1:40" s="5" customFormat="1" ht="18.75" customHeight="1" x14ac:dyDescent="0.15">
      <c r="A29" s="4"/>
      <c r="B29" s="12"/>
      <c r="C29" s="30">
        <v>20</v>
      </c>
      <c r="D29" s="616"/>
      <c r="E29" s="617"/>
      <c r="F29" s="31"/>
      <c r="G29" s="614"/>
      <c r="H29" s="615"/>
      <c r="I29" s="32" t="s">
        <v>31</v>
      </c>
      <c r="J29" s="612"/>
      <c r="K29" s="613"/>
      <c r="L29" s="614"/>
      <c r="M29" s="615"/>
      <c r="N29" s="32" t="s">
        <v>31</v>
      </c>
      <c r="O29" s="612"/>
      <c r="P29" s="613"/>
      <c r="Q29" s="614"/>
      <c r="R29" s="615"/>
      <c r="S29" s="32" t="s">
        <v>31</v>
      </c>
      <c r="T29" s="612"/>
      <c r="U29" s="613"/>
      <c r="V29" s="614"/>
      <c r="W29" s="615"/>
      <c r="X29" s="32" t="s">
        <v>31</v>
      </c>
      <c r="Y29" s="612"/>
      <c r="Z29" s="613"/>
      <c r="AA29" s="602">
        <f t="shared" si="0"/>
        <v>0</v>
      </c>
      <c r="AB29" s="602"/>
      <c r="AC29" s="602"/>
      <c r="AD29" s="603"/>
      <c r="AE29" s="590">
        <f t="shared" si="1"/>
        <v>0</v>
      </c>
      <c r="AF29" s="591"/>
      <c r="AG29" s="33" t="s">
        <v>32</v>
      </c>
      <c r="AH29" s="590">
        <f t="shared" si="2"/>
        <v>0</v>
      </c>
      <c r="AI29" s="591"/>
      <c r="AJ29" s="33" t="s">
        <v>32</v>
      </c>
      <c r="AK29" s="590">
        <f t="shared" si="3"/>
        <v>0</v>
      </c>
      <c r="AL29" s="591"/>
      <c r="AM29" s="33" t="s">
        <v>32</v>
      </c>
      <c r="AN29" s="10"/>
    </row>
    <row r="30" spans="1:40" s="5" customFormat="1" ht="18.75" customHeight="1" x14ac:dyDescent="0.15">
      <c r="A30" s="4"/>
      <c r="B30" s="12"/>
      <c r="C30" s="34">
        <v>21</v>
      </c>
      <c r="D30" s="606"/>
      <c r="E30" s="607"/>
      <c r="F30" s="35"/>
      <c r="G30" s="608"/>
      <c r="H30" s="609"/>
      <c r="I30" s="36" t="s">
        <v>31</v>
      </c>
      <c r="J30" s="610"/>
      <c r="K30" s="611"/>
      <c r="L30" s="608"/>
      <c r="M30" s="609"/>
      <c r="N30" s="36" t="s">
        <v>31</v>
      </c>
      <c r="O30" s="610"/>
      <c r="P30" s="611"/>
      <c r="Q30" s="608"/>
      <c r="R30" s="609"/>
      <c r="S30" s="36" t="s">
        <v>31</v>
      </c>
      <c r="T30" s="610"/>
      <c r="U30" s="611"/>
      <c r="V30" s="608"/>
      <c r="W30" s="609"/>
      <c r="X30" s="36" t="s">
        <v>31</v>
      </c>
      <c r="Y30" s="610"/>
      <c r="Z30" s="611"/>
      <c r="AA30" s="602">
        <f t="shared" si="0"/>
        <v>0</v>
      </c>
      <c r="AB30" s="602"/>
      <c r="AC30" s="602"/>
      <c r="AD30" s="603"/>
      <c r="AE30" s="590">
        <f t="shared" si="1"/>
        <v>0</v>
      </c>
      <c r="AF30" s="591"/>
      <c r="AG30" s="37" t="s">
        <v>32</v>
      </c>
      <c r="AH30" s="590">
        <f t="shared" si="2"/>
        <v>0</v>
      </c>
      <c r="AI30" s="591"/>
      <c r="AJ30" s="37" t="s">
        <v>32</v>
      </c>
      <c r="AK30" s="590">
        <f t="shared" si="3"/>
        <v>0</v>
      </c>
      <c r="AL30" s="591"/>
      <c r="AM30" s="37" t="s">
        <v>32</v>
      </c>
      <c r="AN30" s="10"/>
    </row>
    <row r="31" spans="1:40" s="5" customFormat="1" ht="18.75" customHeight="1" x14ac:dyDescent="0.15">
      <c r="A31" s="4"/>
      <c r="B31" s="12"/>
      <c r="C31" s="23">
        <v>22</v>
      </c>
      <c r="D31" s="604"/>
      <c r="E31" s="605"/>
      <c r="F31" s="29"/>
      <c r="G31" s="600"/>
      <c r="H31" s="601"/>
      <c r="I31" s="25" t="s">
        <v>31</v>
      </c>
      <c r="J31" s="598"/>
      <c r="K31" s="599"/>
      <c r="L31" s="600"/>
      <c r="M31" s="601"/>
      <c r="N31" s="25" t="s">
        <v>31</v>
      </c>
      <c r="O31" s="598"/>
      <c r="P31" s="599"/>
      <c r="Q31" s="600"/>
      <c r="R31" s="601"/>
      <c r="S31" s="25" t="s">
        <v>31</v>
      </c>
      <c r="T31" s="598"/>
      <c r="U31" s="599"/>
      <c r="V31" s="600"/>
      <c r="W31" s="601"/>
      <c r="X31" s="25" t="s">
        <v>31</v>
      </c>
      <c r="Y31" s="598"/>
      <c r="Z31" s="599"/>
      <c r="AA31" s="602">
        <f t="shared" si="0"/>
        <v>0</v>
      </c>
      <c r="AB31" s="602"/>
      <c r="AC31" s="602"/>
      <c r="AD31" s="603"/>
      <c r="AE31" s="590">
        <f t="shared" si="1"/>
        <v>0</v>
      </c>
      <c r="AF31" s="591"/>
      <c r="AG31" s="26" t="s">
        <v>32</v>
      </c>
      <c r="AH31" s="590">
        <f t="shared" si="2"/>
        <v>0</v>
      </c>
      <c r="AI31" s="591"/>
      <c r="AJ31" s="26" t="s">
        <v>32</v>
      </c>
      <c r="AK31" s="590">
        <f t="shared" si="3"/>
        <v>0</v>
      </c>
      <c r="AL31" s="591"/>
      <c r="AM31" s="26" t="s">
        <v>32</v>
      </c>
      <c r="AN31" s="10"/>
    </row>
    <row r="32" spans="1:40" s="5" customFormat="1" ht="18.75" customHeight="1" x14ac:dyDescent="0.15">
      <c r="A32" s="4"/>
      <c r="B32" s="12"/>
      <c r="C32" s="23">
        <v>23</v>
      </c>
      <c r="D32" s="604"/>
      <c r="E32" s="605"/>
      <c r="F32" s="29"/>
      <c r="G32" s="600"/>
      <c r="H32" s="601"/>
      <c r="I32" s="25" t="s">
        <v>31</v>
      </c>
      <c r="J32" s="598"/>
      <c r="K32" s="599"/>
      <c r="L32" s="600"/>
      <c r="M32" s="601"/>
      <c r="N32" s="25" t="s">
        <v>31</v>
      </c>
      <c r="O32" s="598"/>
      <c r="P32" s="599"/>
      <c r="Q32" s="600"/>
      <c r="R32" s="601"/>
      <c r="S32" s="25" t="s">
        <v>31</v>
      </c>
      <c r="T32" s="598"/>
      <c r="U32" s="599"/>
      <c r="V32" s="600"/>
      <c r="W32" s="601"/>
      <c r="X32" s="25" t="s">
        <v>31</v>
      </c>
      <c r="Y32" s="598"/>
      <c r="Z32" s="599"/>
      <c r="AA32" s="602">
        <f t="shared" si="0"/>
        <v>0</v>
      </c>
      <c r="AB32" s="602"/>
      <c r="AC32" s="602"/>
      <c r="AD32" s="603"/>
      <c r="AE32" s="590">
        <f t="shared" si="1"/>
        <v>0</v>
      </c>
      <c r="AF32" s="591"/>
      <c r="AG32" s="26" t="s">
        <v>32</v>
      </c>
      <c r="AH32" s="590">
        <f t="shared" si="2"/>
        <v>0</v>
      </c>
      <c r="AI32" s="591"/>
      <c r="AJ32" s="26" t="s">
        <v>32</v>
      </c>
      <c r="AK32" s="590">
        <f t="shared" si="3"/>
        <v>0</v>
      </c>
      <c r="AL32" s="591"/>
      <c r="AM32" s="26" t="s">
        <v>32</v>
      </c>
      <c r="AN32" s="10"/>
    </row>
    <row r="33" spans="1:45" s="5" customFormat="1" ht="18.75" customHeight="1" x14ac:dyDescent="0.15">
      <c r="A33" s="4"/>
      <c r="B33" s="12"/>
      <c r="C33" s="23">
        <v>24</v>
      </c>
      <c r="D33" s="604"/>
      <c r="E33" s="605"/>
      <c r="F33" s="29"/>
      <c r="G33" s="600"/>
      <c r="H33" s="601"/>
      <c r="I33" s="25" t="s">
        <v>31</v>
      </c>
      <c r="J33" s="598"/>
      <c r="K33" s="599"/>
      <c r="L33" s="600"/>
      <c r="M33" s="601"/>
      <c r="N33" s="25" t="s">
        <v>31</v>
      </c>
      <c r="O33" s="598"/>
      <c r="P33" s="599"/>
      <c r="Q33" s="600"/>
      <c r="R33" s="601"/>
      <c r="S33" s="25" t="s">
        <v>31</v>
      </c>
      <c r="T33" s="598"/>
      <c r="U33" s="599"/>
      <c r="V33" s="600"/>
      <c r="W33" s="601"/>
      <c r="X33" s="25" t="s">
        <v>31</v>
      </c>
      <c r="Y33" s="598"/>
      <c r="Z33" s="599"/>
      <c r="AA33" s="602">
        <f t="shared" si="0"/>
        <v>0</v>
      </c>
      <c r="AB33" s="602"/>
      <c r="AC33" s="602"/>
      <c r="AD33" s="603"/>
      <c r="AE33" s="590">
        <f t="shared" si="1"/>
        <v>0</v>
      </c>
      <c r="AF33" s="591"/>
      <c r="AG33" s="26" t="s">
        <v>32</v>
      </c>
      <c r="AH33" s="590">
        <f t="shared" si="2"/>
        <v>0</v>
      </c>
      <c r="AI33" s="591"/>
      <c r="AJ33" s="26" t="s">
        <v>32</v>
      </c>
      <c r="AK33" s="590">
        <f t="shared" si="3"/>
        <v>0</v>
      </c>
      <c r="AL33" s="591"/>
      <c r="AM33" s="26" t="s">
        <v>32</v>
      </c>
      <c r="AN33" s="10"/>
    </row>
    <row r="34" spans="1:45" s="5" customFormat="1" ht="18.75" customHeight="1" thickBot="1" x14ac:dyDescent="0.2">
      <c r="A34" s="4"/>
      <c r="B34" s="12"/>
      <c r="C34" s="38">
        <v>25</v>
      </c>
      <c r="D34" s="592"/>
      <c r="E34" s="593"/>
      <c r="F34" s="39"/>
      <c r="G34" s="594"/>
      <c r="H34" s="595"/>
      <c r="I34" s="40" t="s">
        <v>31</v>
      </c>
      <c r="J34" s="596"/>
      <c r="K34" s="597"/>
      <c r="L34" s="594"/>
      <c r="M34" s="595"/>
      <c r="N34" s="40" t="s">
        <v>31</v>
      </c>
      <c r="O34" s="596"/>
      <c r="P34" s="597"/>
      <c r="Q34" s="594"/>
      <c r="R34" s="595"/>
      <c r="S34" s="40" t="s">
        <v>31</v>
      </c>
      <c r="T34" s="596"/>
      <c r="U34" s="597"/>
      <c r="V34" s="594"/>
      <c r="W34" s="595"/>
      <c r="X34" s="40" t="s">
        <v>31</v>
      </c>
      <c r="Y34" s="596"/>
      <c r="Z34" s="597"/>
      <c r="AA34" s="582">
        <f t="shared" si="0"/>
        <v>0</v>
      </c>
      <c r="AB34" s="583"/>
      <c r="AC34" s="583"/>
      <c r="AD34" s="584"/>
      <c r="AE34" s="585">
        <f t="shared" si="1"/>
        <v>0</v>
      </c>
      <c r="AF34" s="586"/>
      <c r="AG34" s="41" t="s">
        <v>32</v>
      </c>
      <c r="AH34" s="585">
        <f t="shared" si="2"/>
        <v>0</v>
      </c>
      <c r="AI34" s="586"/>
      <c r="AJ34" s="41" t="s">
        <v>32</v>
      </c>
      <c r="AK34" s="585">
        <f t="shared" si="3"/>
        <v>0</v>
      </c>
      <c r="AL34" s="586"/>
      <c r="AM34" s="41" t="s">
        <v>32</v>
      </c>
      <c r="AN34" s="10"/>
    </row>
    <row r="35" spans="1:45" s="42" customFormat="1" ht="20.100000000000001" customHeight="1" x14ac:dyDescent="0.15">
      <c r="B35" s="43" t="s">
        <v>37</v>
      </c>
    </row>
    <row r="36" spans="1:45" s="42" customFormat="1" ht="20.100000000000001" customHeight="1" x14ac:dyDescent="0.15">
      <c r="B36" s="42" t="s">
        <v>38</v>
      </c>
    </row>
    <row r="37" spans="1:45" s="42" customFormat="1" ht="20.100000000000001" customHeight="1" x14ac:dyDescent="0.15">
      <c r="B37" s="44" t="s">
        <v>39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</row>
    <row r="38" spans="1:45" s="47" customFormat="1" ht="20.100000000000001" customHeight="1" x14ac:dyDescent="0.15">
      <c r="A38" s="45"/>
      <c r="B38" s="46" t="s">
        <v>40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45"/>
    </row>
    <row r="39" spans="1:45" ht="20.100000000000001" customHeight="1" x14ac:dyDescent="0.15">
      <c r="B39" s="46" t="s">
        <v>41</v>
      </c>
      <c r="C39" s="47"/>
    </row>
    <row r="40" spans="1:45" ht="20.100000000000001" customHeight="1" x14ac:dyDescent="0.15">
      <c r="B40" s="47"/>
      <c r="C40" s="47"/>
    </row>
    <row r="41" spans="1:45" ht="20.100000000000001" customHeight="1" thickBot="1" x14ac:dyDescent="0.2">
      <c r="B41" s="47"/>
      <c r="C41" s="47"/>
    </row>
    <row r="42" spans="1:45" ht="20.100000000000001" customHeight="1" thickBot="1" x14ac:dyDescent="0.2">
      <c r="B42" s="2" t="s">
        <v>134</v>
      </c>
      <c r="C42" s="48"/>
      <c r="D42" s="48"/>
      <c r="E42" s="49"/>
      <c r="F42" s="50"/>
      <c r="G42" s="51"/>
      <c r="H42" s="51"/>
      <c r="I42" s="48"/>
      <c r="J42" s="48"/>
      <c r="K42" s="48" t="s">
        <v>43</v>
      </c>
      <c r="L42" s="48"/>
      <c r="M42" s="587">
        <v>42826</v>
      </c>
      <c r="N42" s="588"/>
      <c r="O42" s="588"/>
      <c r="P42" s="589"/>
      <c r="Q42" s="490" t="s">
        <v>44</v>
      </c>
      <c r="R42" s="490"/>
      <c r="S42" s="491">
        <f>DAY(DATE(YEAR(M42),MONTH(M42)+1,0)-(DATE(YEAR(M42),MONTH(M42),0)))</f>
        <v>30</v>
      </c>
      <c r="T42" s="491"/>
      <c r="U42" s="48" t="s">
        <v>12</v>
      </c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Q42" s="647" t="s">
        <v>135</v>
      </c>
      <c r="AR42" s="648"/>
      <c r="AS42" s="649"/>
    </row>
    <row r="43" spans="1:45" s="48" customFormat="1" ht="24.95" customHeight="1" x14ac:dyDescent="0.15">
      <c r="A43" s="3"/>
      <c r="C43" s="2"/>
      <c r="D43" s="3"/>
      <c r="E43" s="3"/>
      <c r="F43" s="3"/>
      <c r="G43" s="3"/>
      <c r="H43" s="3"/>
      <c r="I43" s="3"/>
      <c r="J43" s="3"/>
      <c r="K43" s="52" t="s">
        <v>45</v>
      </c>
      <c r="L43" s="492" t="s">
        <v>46</v>
      </c>
      <c r="M43" s="492"/>
      <c r="N43" s="215">
        <v>28</v>
      </c>
      <c r="O43" s="54" t="s">
        <v>47</v>
      </c>
      <c r="P43" s="55">
        <f>MONTH(M42)</f>
        <v>4</v>
      </c>
      <c r="Q43" s="52" t="s">
        <v>48</v>
      </c>
      <c r="R43" s="52"/>
      <c r="S43" s="56"/>
      <c r="T43" s="52" t="s">
        <v>136</v>
      </c>
      <c r="U43" s="57"/>
      <c r="V43" s="57"/>
      <c r="W43" s="57"/>
      <c r="Y43" s="58"/>
      <c r="Z43" s="579" t="s">
        <v>137</v>
      </c>
      <c r="AA43" s="579"/>
      <c r="AB43" s="579"/>
      <c r="AC43" s="579"/>
      <c r="AD43" s="579"/>
      <c r="AE43" s="579"/>
      <c r="AF43" s="579"/>
      <c r="AG43" s="579"/>
      <c r="AH43" s="579"/>
      <c r="AI43" s="59"/>
      <c r="AJ43" s="60" t="s">
        <v>138</v>
      </c>
      <c r="AK43" s="59"/>
      <c r="AL43" s="60"/>
    </row>
    <row r="44" spans="1:45" ht="23.25" customHeight="1" thickBot="1" x14ac:dyDescent="0.2">
      <c r="B44" s="494" t="s">
        <v>52</v>
      </c>
      <c r="C44" s="494"/>
      <c r="D44" s="494"/>
      <c r="E44" s="494"/>
      <c r="F44" s="494"/>
      <c r="G44" s="494"/>
      <c r="H44" s="494"/>
      <c r="I44" s="494"/>
      <c r="J44" s="494"/>
      <c r="K44" s="494"/>
      <c r="L44" s="3"/>
      <c r="M44" s="61"/>
      <c r="N44" s="61"/>
      <c r="O44" s="61"/>
      <c r="P44" s="61"/>
      <c r="Q44" s="61"/>
      <c r="R44" s="61"/>
      <c r="S44" s="62"/>
      <c r="T44" s="52" t="s">
        <v>53</v>
      </c>
      <c r="U44" s="61"/>
      <c r="V44" s="61"/>
      <c r="W44" s="579" t="s">
        <v>139</v>
      </c>
      <c r="X44" s="579"/>
      <c r="Y44" s="579"/>
      <c r="Z44" s="579"/>
      <c r="AA44" s="579"/>
      <c r="AB44" s="579"/>
      <c r="AC44" s="579"/>
      <c r="AD44" s="579"/>
      <c r="AE44" s="579"/>
      <c r="AF44" s="579"/>
      <c r="AG44" s="579"/>
      <c r="AH44" s="579"/>
      <c r="AI44" s="63"/>
      <c r="AJ44" s="52" t="s">
        <v>138</v>
      </c>
      <c r="AK44" s="59"/>
      <c r="AL44" s="60"/>
    </row>
    <row r="45" spans="1:45" ht="23.25" customHeight="1" thickBot="1" x14ac:dyDescent="0.2">
      <c r="B45" s="480" t="s">
        <v>54</v>
      </c>
      <c r="C45" s="480"/>
      <c r="D45" s="480"/>
      <c r="E45" s="480"/>
      <c r="F45" s="64">
        <f>G5</f>
        <v>0.375</v>
      </c>
      <c r="G45" s="65" t="s">
        <v>140</v>
      </c>
      <c r="H45" s="481">
        <f>N5</f>
        <v>0.51041666666666663</v>
      </c>
      <c r="I45" s="482"/>
      <c r="J45" s="483"/>
      <c r="K45" s="66"/>
      <c r="L45" s="484" t="s">
        <v>26</v>
      </c>
      <c r="M45" s="484"/>
      <c r="N45" s="480"/>
      <c r="O45" s="485">
        <f>G7</f>
        <v>0.5625</v>
      </c>
      <c r="P45" s="482"/>
      <c r="Q45" s="483"/>
      <c r="R45" s="67" t="s">
        <v>9</v>
      </c>
      <c r="S45" s="481">
        <f>N7</f>
        <v>0.69791666666666663</v>
      </c>
      <c r="T45" s="482"/>
      <c r="U45" s="483"/>
      <c r="V45" s="68"/>
      <c r="W45" s="68"/>
      <c r="X45" s="68"/>
      <c r="Y45" s="68"/>
      <c r="Z45" s="69" t="s">
        <v>57</v>
      </c>
      <c r="AA45" s="70"/>
      <c r="AB45" s="70"/>
      <c r="AC45" s="70"/>
      <c r="AD45" s="580">
        <v>18</v>
      </c>
      <c r="AE45" s="581"/>
      <c r="AF45" s="71" t="s">
        <v>58</v>
      </c>
      <c r="AH45" s="59"/>
      <c r="AI45" s="59"/>
      <c r="AJ45" s="60"/>
      <c r="AK45" s="59"/>
      <c r="AL45" s="60"/>
    </row>
    <row r="46" spans="1:45" ht="10.5" customHeight="1" x14ac:dyDescent="0.15">
      <c r="C46" s="72"/>
      <c r="D46" s="73"/>
      <c r="E46" s="73"/>
      <c r="F46" s="3"/>
      <c r="G46" s="3"/>
      <c r="H46" s="3"/>
      <c r="I46" s="3"/>
      <c r="J46" s="3"/>
      <c r="K46" s="3"/>
      <c r="L46" s="3"/>
      <c r="M46" s="61"/>
      <c r="N46" s="61"/>
      <c r="O46" s="61"/>
      <c r="P46" s="61"/>
      <c r="Q46" s="61"/>
      <c r="R46" s="61"/>
      <c r="S46" s="62"/>
      <c r="T46" s="74"/>
      <c r="U46" s="61"/>
      <c r="V46" s="61"/>
      <c r="W46" s="568"/>
      <c r="X46" s="568"/>
      <c r="Y46" s="568"/>
      <c r="Z46" s="568"/>
      <c r="AA46" s="568"/>
      <c r="AB46" s="568"/>
      <c r="AC46" s="568"/>
      <c r="AD46" s="568"/>
      <c r="AE46" s="568"/>
      <c r="AF46" s="568"/>
      <c r="AG46" s="568"/>
      <c r="AH46" s="568"/>
      <c r="AI46" s="59"/>
      <c r="AJ46" s="60" t="s">
        <v>59</v>
      </c>
      <c r="AK46" s="59"/>
      <c r="AL46" s="60"/>
    </row>
    <row r="47" spans="1:45" ht="24" customHeight="1" x14ac:dyDescent="0.15">
      <c r="B47" s="479" t="s">
        <v>60</v>
      </c>
      <c r="C47" s="479"/>
      <c r="D47" s="479"/>
      <c r="E47" s="479"/>
      <c r="F47" s="479"/>
      <c r="G47" s="479"/>
      <c r="H47" s="479"/>
      <c r="I47" s="479"/>
      <c r="J47" s="479" t="s">
        <v>61</v>
      </c>
      <c r="K47" s="479"/>
      <c r="L47" s="479"/>
      <c r="M47" s="479"/>
      <c r="N47" s="479"/>
      <c r="O47" s="479"/>
      <c r="P47" s="479"/>
      <c r="Q47" s="479"/>
      <c r="R47" s="479"/>
      <c r="S47" s="479"/>
      <c r="T47" s="479" t="s">
        <v>62</v>
      </c>
      <c r="U47" s="479"/>
      <c r="V47" s="479"/>
      <c r="W47" s="479"/>
      <c r="X47" s="479"/>
      <c r="Y47" s="479"/>
      <c r="Z47" s="479"/>
      <c r="AA47" s="479"/>
      <c r="AB47" s="479" t="s">
        <v>63</v>
      </c>
      <c r="AC47" s="479"/>
      <c r="AD47" s="479"/>
      <c r="AE47" s="479"/>
      <c r="AF47" s="479"/>
      <c r="AG47" s="479"/>
      <c r="AH47" s="479"/>
      <c r="AI47" s="479"/>
      <c r="AJ47" s="479"/>
      <c r="AK47" s="75"/>
      <c r="AL47" s="3"/>
    </row>
    <row r="48" spans="1:45" ht="15" thickBot="1" x14ac:dyDescent="0.2">
      <c r="C48" s="76"/>
      <c r="D48" s="77"/>
      <c r="E48" s="77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T48" s="79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</row>
    <row r="49" spans="2:40" ht="14.25" customHeight="1" x14ac:dyDescent="0.15">
      <c r="B49" s="569" t="s">
        <v>64</v>
      </c>
      <c r="C49" s="570"/>
      <c r="D49" s="573" t="s">
        <v>65</v>
      </c>
      <c r="E49" s="575" t="s">
        <v>66</v>
      </c>
      <c r="F49" s="577" t="s">
        <v>67</v>
      </c>
      <c r="G49" s="466" t="s">
        <v>141</v>
      </c>
      <c r="H49" s="436"/>
      <c r="I49" s="436"/>
      <c r="J49" s="436"/>
      <c r="K49" s="436"/>
      <c r="L49" s="436"/>
      <c r="M49" s="467"/>
      <c r="N49" s="468" t="s">
        <v>142</v>
      </c>
      <c r="O49" s="436"/>
      <c r="P49" s="436"/>
      <c r="Q49" s="436"/>
      <c r="R49" s="436"/>
      <c r="S49" s="436"/>
      <c r="T49" s="467"/>
      <c r="U49" s="468" t="s">
        <v>143</v>
      </c>
      <c r="V49" s="436"/>
      <c r="W49" s="436"/>
      <c r="X49" s="436"/>
      <c r="Y49" s="436"/>
      <c r="Z49" s="436"/>
      <c r="AA49" s="467"/>
      <c r="AB49" s="468" t="s">
        <v>144</v>
      </c>
      <c r="AC49" s="436"/>
      <c r="AD49" s="436"/>
      <c r="AE49" s="436"/>
      <c r="AF49" s="436"/>
      <c r="AG49" s="436"/>
      <c r="AH49" s="436"/>
      <c r="AI49" s="435" t="s">
        <v>72</v>
      </c>
      <c r="AJ49" s="436"/>
      <c r="AK49" s="437"/>
      <c r="AL49" s="517" t="s">
        <v>73</v>
      </c>
      <c r="AM49" s="518"/>
      <c r="AN49" s="519"/>
    </row>
    <row r="50" spans="2:40" ht="16.5" customHeight="1" x14ac:dyDescent="0.15">
      <c r="B50" s="571"/>
      <c r="C50" s="572"/>
      <c r="D50" s="574"/>
      <c r="E50" s="576"/>
      <c r="F50" s="578"/>
      <c r="G50" s="80">
        <v>1</v>
      </c>
      <c r="H50" s="81">
        <v>2</v>
      </c>
      <c r="I50" s="81">
        <v>3</v>
      </c>
      <c r="J50" s="81">
        <v>4</v>
      </c>
      <c r="K50" s="81">
        <v>5</v>
      </c>
      <c r="L50" s="81">
        <v>6</v>
      </c>
      <c r="M50" s="82">
        <v>7</v>
      </c>
      <c r="N50" s="83">
        <v>8</v>
      </c>
      <c r="O50" s="81">
        <v>9</v>
      </c>
      <c r="P50" s="81">
        <v>10</v>
      </c>
      <c r="Q50" s="81">
        <v>11</v>
      </c>
      <c r="R50" s="81">
        <v>12</v>
      </c>
      <c r="S50" s="81">
        <v>13</v>
      </c>
      <c r="T50" s="84">
        <v>14</v>
      </c>
      <c r="U50" s="83">
        <v>15</v>
      </c>
      <c r="V50" s="81">
        <v>16</v>
      </c>
      <c r="W50" s="81">
        <v>17</v>
      </c>
      <c r="X50" s="81">
        <v>18</v>
      </c>
      <c r="Y50" s="81">
        <v>19</v>
      </c>
      <c r="Z50" s="81">
        <v>20</v>
      </c>
      <c r="AA50" s="84">
        <v>21</v>
      </c>
      <c r="AB50" s="85">
        <v>22</v>
      </c>
      <c r="AC50" s="81">
        <v>23</v>
      </c>
      <c r="AD50" s="81">
        <v>24</v>
      </c>
      <c r="AE50" s="81">
        <v>25</v>
      </c>
      <c r="AF50" s="81">
        <v>26</v>
      </c>
      <c r="AG50" s="81">
        <v>27</v>
      </c>
      <c r="AH50" s="82">
        <v>28</v>
      </c>
      <c r="AI50" s="86">
        <f>IF($S$42&gt;=29,29,"")</f>
        <v>29</v>
      </c>
      <c r="AJ50" s="87">
        <f>IF($S$42&gt;=30,30,"")</f>
        <v>30</v>
      </c>
      <c r="AK50" s="88" t="str">
        <f>IF($S$42=31,31,"")</f>
        <v/>
      </c>
      <c r="AL50" s="520"/>
      <c r="AM50" s="521"/>
      <c r="AN50" s="522"/>
    </row>
    <row r="51" spans="2:40" ht="18.75" customHeight="1" thickBot="1" x14ac:dyDescent="0.2">
      <c r="B51" s="571"/>
      <c r="C51" s="572"/>
      <c r="D51" s="574"/>
      <c r="E51" s="576"/>
      <c r="F51" s="578"/>
      <c r="G51" s="89" t="str">
        <f>IF(WEEKDAY(M42,1)=1,"日",IF(WEEKDAY(M42,1)=2,"月",IF(WEEKDAY(M42,1)=3,"火",IF(WEEKDAY(M42,1)=4,"水",IF(WEEKDAY(M42,1)=5,"木",IF(WEEKDAY(M42,1)=6,"金","土"))))))</f>
        <v>土</v>
      </c>
      <c r="H51" s="90" t="str">
        <f t="shared" ref="H51:M51" si="4">IF(G51="日","月",IF(G51="月","火",IF(G51="火","水",IF(G51="水","木",IF(G51="木","金",IF(G51="金","土","日"))))))</f>
        <v>日</v>
      </c>
      <c r="I51" s="90" t="str">
        <f t="shared" si="4"/>
        <v>月</v>
      </c>
      <c r="J51" s="91" t="str">
        <f t="shared" si="4"/>
        <v>火</v>
      </c>
      <c r="K51" s="91" t="str">
        <f t="shared" si="4"/>
        <v>水</v>
      </c>
      <c r="L51" s="91" t="str">
        <f t="shared" si="4"/>
        <v>木</v>
      </c>
      <c r="M51" s="92" t="str">
        <f t="shared" si="4"/>
        <v>金</v>
      </c>
      <c r="N51" s="93" t="str">
        <f t="shared" ref="N51:T51" si="5">G51</f>
        <v>土</v>
      </c>
      <c r="O51" s="91" t="str">
        <f t="shared" si="5"/>
        <v>日</v>
      </c>
      <c r="P51" s="91" t="str">
        <f t="shared" si="5"/>
        <v>月</v>
      </c>
      <c r="Q51" s="94" t="str">
        <f t="shared" si="5"/>
        <v>火</v>
      </c>
      <c r="R51" s="90" t="str">
        <f t="shared" si="5"/>
        <v>水</v>
      </c>
      <c r="S51" s="91" t="str">
        <f t="shared" si="5"/>
        <v>木</v>
      </c>
      <c r="T51" s="90" t="str">
        <f t="shared" si="5"/>
        <v>金</v>
      </c>
      <c r="U51" s="95" t="str">
        <f t="shared" ref="U51:AA51" si="6">G51</f>
        <v>土</v>
      </c>
      <c r="V51" s="91" t="str">
        <f t="shared" si="6"/>
        <v>日</v>
      </c>
      <c r="W51" s="91" t="str">
        <f t="shared" si="6"/>
        <v>月</v>
      </c>
      <c r="X51" s="91" t="str">
        <f t="shared" si="6"/>
        <v>火</v>
      </c>
      <c r="Y51" s="91" t="str">
        <f t="shared" si="6"/>
        <v>水</v>
      </c>
      <c r="Z51" s="91" t="str">
        <f t="shared" si="6"/>
        <v>木</v>
      </c>
      <c r="AA51" s="92" t="str">
        <f t="shared" si="6"/>
        <v>金</v>
      </c>
      <c r="AB51" s="94" t="str">
        <f t="shared" ref="AB51:AH51" si="7">G51</f>
        <v>土</v>
      </c>
      <c r="AC51" s="91" t="str">
        <f t="shared" si="7"/>
        <v>日</v>
      </c>
      <c r="AD51" s="91" t="str">
        <f t="shared" si="7"/>
        <v>月</v>
      </c>
      <c r="AE51" s="91" t="str">
        <f t="shared" si="7"/>
        <v>火</v>
      </c>
      <c r="AF51" s="91" t="str">
        <f t="shared" si="7"/>
        <v>水</v>
      </c>
      <c r="AG51" s="91" t="str">
        <f t="shared" si="7"/>
        <v>木</v>
      </c>
      <c r="AH51" s="90" t="str">
        <f t="shared" si="7"/>
        <v>金</v>
      </c>
      <c r="AI51" s="95" t="str">
        <f>IF(AI50=29,G51,"")</f>
        <v>土</v>
      </c>
      <c r="AJ51" s="94" t="str">
        <f>IF(AJ50=30,H51,"")</f>
        <v>日</v>
      </c>
      <c r="AK51" s="91" t="str">
        <f>IF(AK50=31,I51,"")</f>
        <v/>
      </c>
      <c r="AL51" s="523"/>
      <c r="AM51" s="524"/>
      <c r="AN51" s="525"/>
    </row>
    <row r="52" spans="2:40" ht="22.5" customHeight="1" thickBot="1" x14ac:dyDescent="0.2">
      <c r="B52" s="565" t="s">
        <v>74</v>
      </c>
      <c r="C52" s="566"/>
      <c r="D52" s="566"/>
      <c r="E52" s="566"/>
      <c r="F52" s="567"/>
      <c r="G52" s="96">
        <v>15</v>
      </c>
      <c r="H52" s="97">
        <v>15</v>
      </c>
      <c r="I52" s="97">
        <v>16</v>
      </c>
      <c r="J52" s="98"/>
      <c r="K52" s="98"/>
      <c r="L52" s="98">
        <v>13</v>
      </c>
      <c r="M52" s="99">
        <v>14</v>
      </c>
      <c r="N52" s="100">
        <v>15</v>
      </c>
      <c r="O52" s="98">
        <v>15</v>
      </c>
      <c r="P52" s="98">
        <v>16</v>
      </c>
      <c r="Q52" s="101"/>
      <c r="R52" s="97"/>
      <c r="S52" s="98">
        <v>13</v>
      </c>
      <c r="T52" s="99">
        <v>13</v>
      </c>
      <c r="U52" s="102">
        <v>14</v>
      </c>
      <c r="V52" s="98">
        <v>12</v>
      </c>
      <c r="W52" s="98">
        <v>14</v>
      </c>
      <c r="X52" s="101"/>
      <c r="Y52" s="97"/>
      <c r="Z52" s="98">
        <v>14</v>
      </c>
      <c r="AA52" s="99">
        <v>15</v>
      </c>
      <c r="AB52" s="100">
        <v>16</v>
      </c>
      <c r="AC52" s="98">
        <v>15</v>
      </c>
      <c r="AD52" s="98">
        <v>17</v>
      </c>
      <c r="AE52" s="101"/>
      <c r="AF52" s="97"/>
      <c r="AG52" s="98">
        <v>14</v>
      </c>
      <c r="AH52" s="97">
        <v>15</v>
      </c>
      <c r="AI52" s="102">
        <v>15</v>
      </c>
      <c r="AJ52" s="101">
        <v>13</v>
      </c>
      <c r="AK52" s="103"/>
      <c r="AL52" s="104"/>
      <c r="AM52" s="105"/>
      <c r="AN52" s="106"/>
    </row>
    <row r="53" spans="2:40" ht="26.25" customHeight="1" x14ac:dyDescent="0.15">
      <c r="B53" s="553" t="s">
        <v>75</v>
      </c>
      <c r="C53" s="554"/>
      <c r="D53" s="107" t="s">
        <v>145</v>
      </c>
      <c r="E53" s="107" t="s">
        <v>146</v>
      </c>
      <c r="F53" s="108" t="s">
        <v>147</v>
      </c>
      <c r="G53" s="109">
        <v>4</v>
      </c>
      <c r="H53" s="110">
        <v>4</v>
      </c>
      <c r="I53" s="110">
        <v>1</v>
      </c>
      <c r="J53" s="111"/>
      <c r="K53" s="111"/>
      <c r="L53" s="111">
        <v>4</v>
      </c>
      <c r="M53" s="112">
        <v>4</v>
      </c>
      <c r="N53" s="113">
        <v>4</v>
      </c>
      <c r="O53" s="111">
        <v>4</v>
      </c>
      <c r="P53" s="111">
        <v>1</v>
      </c>
      <c r="Q53" s="114"/>
      <c r="R53" s="110"/>
      <c r="S53" s="111">
        <v>4</v>
      </c>
      <c r="T53" s="112">
        <v>4</v>
      </c>
      <c r="U53" s="113">
        <v>4</v>
      </c>
      <c r="V53" s="111">
        <v>4</v>
      </c>
      <c r="W53" s="111">
        <v>1</v>
      </c>
      <c r="X53" s="114"/>
      <c r="Y53" s="110"/>
      <c r="Z53" s="111">
        <v>4</v>
      </c>
      <c r="AA53" s="112">
        <v>4</v>
      </c>
      <c r="AB53" s="113">
        <v>4</v>
      </c>
      <c r="AC53" s="111">
        <v>4</v>
      </c>
      <c r="AD53" s="111">
        <v>1</v>
      </c>
      <c r="AE53" s="114"/>
      <c r="AF53" s="110"/>
      <c r="AG53" s="111">
        <v>4</v>
      </c>
      <c r="AH53" s="110">
        <v>4</v>
      </c>
      <c r="AI53" s="115">
        <v>4</v>
      </c>
      <c r="AJ53" s="114">
        <v>4</v>
      </c>
      <c r="AK53" s="111"/>
      <c r="AL53" s="555"/>
      <c r="AM53" s="556"/>
      <c r="AN53" s="557"/>
    </row>
    <row r="54" spans="2:40" ht="26.25" customHeight="1" thickBot="1" x14ac:dyDescent="0.2">
      <c r="B54" s="558"/>
      <c r="C54" s="559"/>
      <c r="D54" s="116"/>
      <c r="E54" s="117"/>
      <c r="F54" s="117"/>
      <c r="G54" s="118"/>
      <c r="H54" s="119"/>
      <c r="I54" s="119"/>
      <c r="J54" s="120"/>
      <c r="K54" s="120"/>
      <c r="L54" s="120"/>
      <c r="M54" s="119"/>
      <c r="N54" s="121"/>
      <c r="O54" s="120"/>
      <c r="P54" s="120"/>
      <c r="Q54" s="122"/>
      <c r="R54" s="119"/>
      <c r="S54" s="120"/>
      <c r="T54" s="123"/>
      <c r="U54" s="124"/>
      <c r="V54" s="120"/>
      <c r="W54" s="120"/>
      <c r="X54" s="122"/>
      <c r="Y54" s="119"/>
      <c r="Z54" s="120"/>
      <c r="AA54" s="119"/>
      <c r="AB54" s="121"/>
      <c r="AC54" s="120"/>
      <c r="AD54" s="120"/>
      <c r="AE54" s="122"/>
      <c r="AF54" s="119"/>
      <c r="AG54" s="120"/>
      <c r="AH54" s="123"/>
      <c r="AI54" s="125"/>
      <c r="AJ54" s="122"/>
      <c r="AK54" s="120"/>
      <c r="AL54" s="560"/>
      <c r="AM54" s="561"/>
      <c r="AN54" s="562"/>
    </row>
    <row r="55" spans="2:40" ht="30" customHeight="1" x14ac:dyDescent="0.15">
      <c r="B55" s="563" t="s">
        <v>76</v>
      </c>
      <c r="C55" s="564"/>
      <c r="D55" s="126" t="s">
        <v>145</v>
      </c>
      <c r="E55" s="127" t="s">
        <v>146</v>
      </c>
      <c r="F55" s="127" t="s">
        <v>147</v>
      </c>
      <c r="G55" s="128">
        <v>5</v>
      </c>
      <c r="H55" s="129">
        <v>5</v>
      </c>
      <c r="I55" s="129"/>
      <c r="J55" s="129"/>
      <c r="K55" s="129"/>
      <c r="L55" s="129">
        <v>5</v>
      </c>
      <c r="M55" s="130">
        <v>5</v>
      </c>
      <c r="N55" s="131">
        <v>5</v>
      </c>
      <c r="O55" s="129">
        <v>5</v>
      </c>
      <c r="P55" s="129"/>
      <c r="Q55" s="129"/>
      <c r="R55" s="129"/>
      <c r="S55" s="129">
        <v>5</v>
      </c>
      <c r="T55" s="130">
        <v>5</v>
      </c>
      <c r="U55" s="131">
        <v>5</v>
      </c>
      <c r="V55" s="129">
        <v>5</v>
      </c>
      <c r="W55" s="129"/>
      <c r="X55" s="129"/>
      <c r="Y55" s="129"/>
      <c r="Z55" s="129">
        <v>5</v>
      </c>
      <c r="AA55" s="130">
        <v>5</v>
      </c>
      <c r="AB55" s="131">
        <v>5</v>
      </c>
      <c r="AC55" s="129">
        <v>5</v>
      </c>
      <c r="AD55" s="129"/>
      <c r="AE55" s="129"/>
      <c r="AF55" s="129"/>
      <c r="AG55" s="129">
        <v>5</v>
      </c>
      <c r="AH55" s="130">
        <v>5</v>
      </c>
      <c r="AI55" s="131">
        <v>5</v>
      </c>
      <c r="AJ55" s="129">
        <v>5</v>
      </c>
      <c r="AK55" s="129"/>
      <c r="AL55" s="544"/>
      <c r="AM55" s="545"/>
      <c r="AN55" s="546"/>
    </row>
    <row r="56" spans="2:40" ht="30" customHeight="1" x14ac:dyDescent="0.15">
      <c r="B56" s="532"/>
      <c r="C56" s="533"/>
      <c r="D56" s="132" t="s">
        <v>145</v>
      </c>
      <c r="E56" s="133" t="s">
        <v>148</v>
      </c>
      <c r="F56" s="133" t="s">
        <v>149</v>
      </c>
      <c r="G56" s="134"/>
      <c r="H56" s="135"/>
      <c r="I56" s="135">
        <v>1</v>
      </c>
      <c r="J56" s="135"/>
      <c r="K56" s="135"/>
      <c r="L56" s="135"/>
      <c r="M56" s="136"/>
      <c r="N56" s="137"/>
      <c r="O56" s="135"/>
      <c r="P56" s="135">
        <v>1</v>
      </c>
      <c r="Q56" s="135"/>
      <c r="R56" s="135"/>
      <c r="S56" s="135"/>
      <c r="T56" s="136"/>
      <c r="U56" s="137"/>
      <c r="V56" s="135"/>
      <c r="W56" s="135">
        <v>1</v>
      </c>
      <c r="X56" s="135"/>
      <c r="Y56" s="135"/>
      <c r="Z56" s="135"/>
      <c r="AA56" s="136"/>
      <c r="AB56" s="137"/>
      <c r="AC56" s="135"/>
      <c r="AD56" s="135">
        <v>1</v>
      </c>
      <c r="AE56" s="135"/>
      <c r="AF56" s="135"/>
      <c r="AG56" s="135"/>
      <c r="AH56" s="136"/>
      <c r="AI56" s="138"/>
      <c r="AJ56" s="135"/>
      <c r="AK56" s="135"/>
      <c r="AL56" s="534"/>
      <c r="AM56" s="535"/>
      <c r="AN56" s="536"/>
    </row>
    <row r="57" spans="2:40" ht="30" customHeight="1" thickBot="1" x14ac:dyDescent="0.2">
      <c r="B57" s="537"/>
      <c r="C57" s="538"/>
      <c r="D57" s="139"/>
      <c r="E57" s="140"/>
      <c r="F57" s="141"/>
      <c r="G57" s="142"/>
      <c r="H57" s="143"/>
      <c r="I57" s="143"/>
      <c r="J57" s="143"/>
      <c r="K57" s="143"/>
      <c r="L57" s="143"/>
      <c r="M57" s="144"/>
      <c r="N57" s="145"/>
      <c r="O57" s="143"/>
      <c r="P57" s="143"/>
      <c r="Q57" s="143"/>
      <c r="R57" s="143"/>
      <c r="S57" s="143"/>
      <c r="T57" s="144"/>
      <c r="U57" s="145"/>
      <c r="V57" s="143"/>
      <c r="W57" s="143"/>
      <c r="X57" s="143"/>
      <c r="Y57" s="143"/>
      <c r="Z57" s="143"/>
      <c r="AA57" s="144"/>
      <c r="AB57" s="145"/>
      <c r="AC57" s="143"/>
      <c r="AD57" s="143"/>
      <c r="AE57" s="143"/>
      <c r="AF57" s="143"/>
      <c r="AG57" s="143"/>
      <c r="AH57" s="144"/>
      <c r="AI57" s="145"/>
      <c r="AJ57" s="143"/>
      <c r="AK57" s="143"/>
      <c r="AL57" s="547"/>
      <c r="AM57" s="548"/>
      <c r="AN57" s="549"/>
    </row>
    <row r="58" spans="2:40" ht="30" customHeight="1" x14ac:dyDescent="0.15">
      <c r="B58" s="542" t="s">
        <v>77</v>
      </c>
      <c r="C58" s="543"/>
      <c r="D58" s="146" t="s">
        <v>145</v>
      </c>
      <c r="E58" s="147" t="s">
        <v>148</v>
      </c>
      <c r="F58" s="147" t="s">
        <v>149</v>
      </c>
      <c r="G58" s="128">
        <v>1</v>
      </c>
      <c r="H58" s="129">
        <v>1</v>
      </c>
      <c r="I58" s="129"/>
      <c r="J58" s="129"/>
      <c r="K58" s="129"/>
      <c r="L58" s="129">
        <v>1</v>
      </c>
      <c r="M58" s="129">
        <v>1</v>
      </c>
      <c r="N58" s="131">
        <v>1</v>
      </c>
      <c r="O58" s="129">
        <v>1</v>
      </c>
      <c r="P58" s="129"/>
      <c r="Q58" s="129"/>
      <c r="R58" s="129"/>
      <c r="S58" s="129">
        <v>1</v>
      </c>
      <c r="T58" s="130">
        <v>1</v>
      </c>
      <c r="U58" s="131">
        <v>1</v>
      </c>
      <c r="V58" s="129">
        <v>1</v>
      </c>
      <c r="W58" s="129"/>
      <c r="X58" s="129"/>
      <c r="Y58" s="129"/>
      <c r="Z58" s="129">
        <v>1</v>
      </c>
      <c r="AA58" s="129">
        <v>1</v>
      </c>
      <c r="AB58" s="131">
        <v>1</v>
      </c>
      <c r="AC58" s="129">
        <v>1</v>
      </c>
      <c r="AD58" s="129"/>
      <c r="AE58" s="129"/>
      <c r="AF58" s="129"/>
      <c r="AG58" s="129">
        <v>1</v>
      </c>
      <c r="AH58" s="130">
        <v>1</v>
      </c>
      <c r="AI58" s="131">
        <v>1</v>
      </c>
      <c r="AJ58" s="129">
        <v>1</v>
      </c>
      <c r="AK58" s="129"/>
      <c r="AL58" s="550"/>
      <c r="AM58" s="551"/>
      <c r="AN58" s="552"/>
    </row>
    <row r="59" spans="2:40" ht="30" customHeight="1" x14ac:dyDescent="0.15">
      <c r="B59" s="532"/>
      <c r="C59" s="533"/>
      <c r="D59" s="148" t="s">
        <v>150</v>
      </c>
      <c r="E59" s="149" t="s">
        <v>148</v>
      </c>
      <c r="F59" s="149" t="s">
        <v>151</v>
      </c>
      <c r="G59" s="128">
        <v>1</v>
      </c>
      <c r="H59" s="129">
        <v>1</v>
      </c>
      <c r="I59" s="150">
        <v>1</v>
      </c>
      <c r="J59" s="150"/>
      <c r="K59" s="150"/>
      <c r="L59" s="150">
        <v>1</v>
      </c>
      <c r="M59" s="150">
        <v>1</v>
      </c>
      <c r="N59" s="137">
        <v>1</v>
      </c>
      <c r="O59" s="150">
        <v>1</v>
      </c>
      <c r="P59" s="150">
        <v>1</v>
      </c>
      <c r="Q59" s="150"/>
      <c r="R59" s="150"/>
      <c r="S59" s="150">
        <v>1</v>
      </c>
      <c r="T59" s="150">
        <v>1</v>
      </c>
      <c r="U59" s="137">
        <v>1</v>
      </c>
      <c r="V59" s="150">
        <v>1</v>
      </c>
      <c r="W59" s="150">
        <v>1</v>
      </c>
      <c r="X59" s="150"/>
      <c r="Y59" s="150"/>
      <c r="Z59" s="150">
        <v>1</v>
      </c>
      <c r="AA59" s="150">
        <v>1</v>
      </c>
      <c r="AB59" s="137">
        <v>1</v>
      </c>
      <c r="AC59" s="150">
        <v>1</v>
      </c>
      <c r="AD59" s="150">
        <v>1</v>
      </c>
      <c r="AE59" s="150"/>
      <c r="AF59" s="150"/>
      <c r="AG59" s="150">
        <v>1</v>
      </c>
      <c r="AH59" s="151">
        <v>1</v>
      </c>
      <c r="AI59" s="137">
        <v>1</v>
      </c>
      <c r="AJ59" s="150">
        <v>1</v>
      </c>
      <c r="AK59" s="150"/>
      <c r="AL59" s="534"/>
      <c r="AM59" s="535"/>
      <c r="AN59" s="536"/>
    </row>
    <row r="60" spans="2:40" ht="30" customHeight="1" x14ac:dyDescent="0.15">
      <c r="B60" s="532"/>
      <c r="C60" s="533"/>
      <c r="D60" s="148" t="s">
        <v>152</v>
      </c>
      <c r="E60" s="149"/>
      <c r="F60" s="149" t="s">
        <v>153</v>
      </c>
      <c r="G60" s="152">
        <v>2</v>
      </c>
      <c r="H60" s="153">
        <v>2</v>
      </c>
      <c r="I60" s="150"/>
      <c r="J60" s="150"/>
      <c r="K60" s="150"/>
      <c r="L60" s="150"/>
      <c r="M60" s="150">
        <v>2</v>
      </c>
      <c r="N60" s="137">
        <v>2</v>
      </c>
      <c r="O60" s="150">
        <v>2</v>
      </c>
      <c r="P60" s="150"/>
      <c r="Q60" s="150"/>
      <c r="R60" s="150"/>
      <c r="S60" s="150"/>
      <c r="T60" s="150">
        <v>2</v>
      </c>
      <c r="U60" s="137">
        <v>2</v>
      </c>
      <c r="V60" s="150">
        <v>2</v>
      </c>
      <c r="W60" s="150"/>
      <c r="X60" s="150"/>
      <c r="Y60" s="150"/>
      <c r="Z60" s="150"/>
      <c r="AA60" s="150">
        <v>2</v>
      </c>
      <c r="AB60" s="137">
        <v>2</v>
      </c>
      <c r="AC60" s="150">
        <v>2</v>
      </c>
      <c r="AD60" s="150"/>
      <c r="AE60" s="150"/>
      <c r="AF60" s="150"/>
      <c r="AG60" s="150"/>
      <c r="AH60" s="151">
        <v>2</v>
      </c>
      <c r="AI60" s="137">
        <v>2</v>
      </c>
      <c r="AJ60" s="150">
        <v>2</v>
      </c>
      <c r="AK60" s="150"/>
      <c r="AL60" s="534"/>
      <c r="AM60" s="535"/>
      <c r="AN60" s="536"/>
    </row>
    <row r="61" spans="2:40" ht="30" customHeight="1" x14ac:dyDescent="0.15">
      <c r="B61" s="532"/>
      <c r="C61" s="533"/>
      <c r="D61" s="154" t="s">
        <v>152</v>
      </c>
      <c r="E61" s="149"/>
      <c r="F61" s="149" t="s">
        <v>154</v>
      </c>
      <c r="G61" s="152"/>
      <c r="H61" s="153"/>
      <c r="I61" s="150">
        <v>2</v>
      </c>
      <c r="J61" s="150"/>
      <c r="K61" s="150"/>
      <c r="L61" s="150">
        <v>2</v>
      </c>
      <c r="M61" s="150"/>
      <c r="N61" s="137"/>
      <c r="O61" s="150"/>
      <c r="P61" s="150">
        <v>2</v>
      </c>
      <c r="Q61" s="150"/>
      <c r="R61" s="150"/>
      <c r="S61" s="150">
        <v>2</v>
      </c>
      <c r="T61" s="150"/>
      <c r="U61" s="137"/>
      <c r="V61" s="150"/>
      <c r="W61" s="150">
        <v>2</v>
      </c>
      <c r="X61" s="150"/>
      <c r="Y61" s="150"/>
      <c r="Z61" s="150">
        <v>2</v>
      </c>
      <c r="AA61" s="150"/>
      <c r="AB61" s="137"/>
      <c r="AC61" s="150"/>
      <c r="AD61" s="150">
        <v>2</v>
      </c>
      <c r="AE61" s="150"/>
      <c r="AF61" s="150"/>
      <c r="AG61" s="150">
        <v>2</v>
      </c>
      <c r="AH61" s="151"/>
      <c r="AI61" s="137"/>
      <c r="AJ61" s="150"/>
      <c r="AK61" s="150"/>
      <c r="AL61" s="534"/>
      <c r="AM61" s="535"/>
      <c r="AN61" s="536"/>
    </row>
    <row r="62" spans="2:40" ht="30" customHeight="1" x14ac:dyDescent="0.15">
      <c r="B62" s="532"/>
      <c r="C62" s="533"/>
      <c r="D62" s="148" t="s">
        <v>152</v>
      </c>
      <c r="E62" s="149"/>
      <c r="F62" s="149" t="s">
        <v>155</v>
      </c>
      <c r="G62" s="152">
        <v>3</v>
      </c>
      <c r="H62" s="153"/>
      <c r="I62" s="153">
        <v>3</v>
      </c>
      <c r="J62" s="153"/>
      <c r="K62" s="153"/>
      <c r="L62" s="153">
        <v>3</v>
      </c>
      <c r="M62" s="153"/>
      <c r="N62" s="155">
        <v>3</v>
      </c>
      <c r="O62" s="153"/>
      <c r="P62" s="153">
        <v>3</v>
      </c>
      <c r="Q62" s="153"/>
      <c r="R62" s="153"/>
      <c r="S62" s="153">
        <v>3</v>
      </c>
      <c r="T62" s="153"/>
      <c r="U62" s="155">
        <v>3</v>
      </c>
      <c r="V62" s="153"/>
      <c r="W62" s="153">
        <v>3</v>
      </c>
      <c r="X62" s="153"/>
      <c r="Y62" s="153"/>
      <c r="Z62" s="153">
        <v>3</v>
      </c>
      <c r="AA62" s="153"/>
      <c r="AB62" s="155">
        <v>3</v>
      </c>
      <c r="AC62" s="153"/>
      <c r="AD62" s="153">
        <v>3</v>
      </c>
      <c r="AE62" s="153"/>
      <c r="AF62" s="153"/>
      <c r="AG62" s="153">
        <v>3</v>
      </c>
      <c r="AH62" s="156"/>
      <c r="AI62" s="155">
        <v>3</v>
      </c>
      <c r="AJ62" s="153"/>
      <c r="AK62" s="153"/>
      <c r="AL62" s="534"/>
      <c r="AM62" s="535"/>
      <c r="AN62" s="536"/>
    </row>
    <row r="63" spans="2:40" ht="30" customHeight="1" x14ac:dyDescent="0.15">
      <c r="B63" s="532"/>
      <c r="C63" s="533"/>
      <c r="D63" s="148" t="s">
        <v>152</v>
      </c>
      <c r="E63" s="149"/>
      <c r="F63" s="149" t="s">
        <v>156</v>
      </c>
      <c r="G63" s="152"/>
      <c r="H63" s="153">
        <v>3</v>
      </c>
      <c r="I63" s="153"/>
      <c r="J63" s="153"/>
      <c r="K63" s="153"/>
      <c r="L63" s="153"/>
      <c r="M63" s="153">
        <v>3</v>
      </c>
      <c r="N63" s="155"/>
      <c r="O63" s="153">
        <v>3</v>
      </c>
      <c r="P63" s="153"/>
      <c r="Q63" s="153"/>
      <c r="R63" s="153"/>
      <c r="S63" s="153"/>
      <c r="T63" s="153">
        <v>3</v>
      </c>
      <c r="U63" s="155"/>
      <c r="V63" s="153">
        <v>3</v>
      </c>
      <c r="W63" s="153"/>
      <c r="X63" s="153"/>
      <c r="Y63" s="153"/>
      <c r="Z63" s="153"/>
      <c r="AA63" s="153">
        <v>3</v>
      </c>
      <c r="AB63" s="155"/>
      <c r="AC63" s="153">
        <v>3</v>
      </c>
      <c r="AD63" s="153"/>
      <c r="AE63" s="153"/>
      <c r="AF63" s="153"/>
      <c r="AG63" s="153"/>
      <c r="AH63" s="156">
        <v>3</v>
      </c>
      <c r="AI63" s="155"/>
      <c r="AJ63" s="153">
        <v>3</v>
      </c>
      <c r="AK63" s="153"/>
      <c r="AL63" s="534"/>
      <c r="AM63" s="535"/>
      <c r="AN63" s="536"/>
    </row>
    <row r="64" spans="2:40" ht="30" customHeight="1" x14ac:dyDescent="0.15">
      <c r="B64" s="532"/>
      <c r="C64" s="533"/>
      <c r="D64" s="148"/>
      <c r="E64" s="149"/>
      <c r="F64" s="149" t="s">
        <v>157</v>
      </c>
      <c r="G64" s="152"/>
      <c r="H64" s="153"/>
      <c r="I64" s="153"/>
      <c r="J64" s="153"/>
      <c r="K64" s="153"/>
      <c r="L64" s="153"/>
      <c r="M64" s="153"/>
      <c r="N64" s="155"/>
      <c r="O64" s="153"/>
      <c r="P64" s="153"/>
      <c r="Q64" s="153"/>
      <c r="R64" s="153"/>
      <c r="S64" s="153"/>
      <c r="T64" s="153"/>
      <c r="U64" s="155"/>
      <c r="V64" s="153"/>
      <c r="W64" s="153"/>
      <c r="X64" s="153"/>
      <c r="Y64" s="153"/>
      <c r="Z64" s="153"/>
      <c r="AA64" s="153"/>
      <c r="AB64" s="155"/>
      <c r="AC64" s="153"/>
      <c r="AD64" s="153"/>
      <c r="AE64" s="153"/>
      <c r="AF64" s="153"/>
      <c r="AG64" s="153"/>
      <c r="AH64" s="156"/>
      <c r="AI64" s="155"/>
      <c r="AJ64" s="153"/>
      <c r="AK64" s="153"/>
      <c r="AL64" s="534"/>
      <c r="AM64" s="535"/>
      <c r="AN64" s="536"/>
    </row>
    <row r="65" spans="1:45" ht="30" customHeight="1" x14ac:dyDescent="0.15">
      <c r="B65" s="542"/>
      <c r="C65" s="543"/>
      <c r="D65" s="148"/>
      <c r="E65" s="149"/>
      <c r="F65" s="149" t="s">
        <v>158</v>
      </c>
      <c r="G65" s="128"/>
      <c r="H65" s="129"/>
      <c r="I65" s="129"/>
      <c r="J65" s="129"/>
      <c r="K65" s="129"/>
      <c r="L65" s="129"/>
      <c r="M65" s="129"/>
      <c r="N65" s="131"/>
      <c r="O65" s="129"/>
      <c r="P65" s="129"/>
      <c r="Q65" s="129"/>
      <c r="R65" s="129"/>
      <c r="S65" s="129"/>
      <c r="T65" s="129"/>
      <c r="U65" s="131"/>
      <c r="V65" s="129"/>
      <c r="W65" s="129"/>
      <c r="X65" s="129"/>
      <c r="Y65" s="129"/>
      <c r="Z65" s="129"/>
      <c r="AA65" s="129"/>
      <c r="AB65" s="131"/>
      <c r="AC65" s="129"/>
      <c r="AD65" s="129"/>
      <c r="AE65" s="129"/>
      <c r="AF65" s="129"/>
      <c r="AG65" s="129"/>
      <c r="AH65" s="130"/>
      <c r="AI65" s="131"/>
      <c r="AJ65" s="129"/>
      <c r="AK65" s="129"/>
      <c r="AL65" s="534"/>
      <c r="AM65" s="535"/>
      <c r="AN65" s="536"/>
    </row>
    <row r="66" spans="1:45" ht="30" customHeight="1" thickBot="1" x14ac:dyDescent="0.2">
      <c r="B66" s="537"/>
      <c r="C66" s="538"/>
      <c r="D66" s="139"/>
      <c r="E66" s="140"/>
      <c r="F66" s="140" t="s">
        <v>159</v>
      </c>
      <c r="G66" s="142"/>
      <c r="H66" s="143"/>
      <c r="I66" s="143"/>
      <c r="J66" s="143"/>
      <c r="K66" s="143"/>
      <c r="L66" s="143"/>
      <c r="M66" s="143"/>
      <c r="N66" s="145"/>
      <c r="O66" s="143"/>
      <c r="P66" s="143"/>
      <c r="Q66" s="143"/>
      <c r="R66" s="143"/>
      <c r="S66" s="143"/>
      <c r="T66" s="143"/>
      <c r="U66" s="145"/>
      <c r="V66" s="143"/>
      <c r="W66" s="143"/>
      <c r="X66" s="143"/>
      <c r="Y66" s="143"/>
      <c r="Z66" s="143"/>
      <c r="AA66" s="143"/>
      <c r="AB66" s="145"/>
      <c r="AC66" s="143"/>
      <c r="AD66" s="143"/>
      <c r="AE66" s="143"/>
      <c r="AF66" s="143"/>
      <c r="AG66" s="143"/>
      <c r="AH66" s="144"/>
      <c r="AI66" s="145"/>
      <c r="AJ66" s="143"/>
      <c r="AK66" s="143"/>
      <c r="AL66" s="539"/>
      <c r="AM66" s="540"/>
      <c r="AN66" s="541"/>
    </row>
    <row r="67" spans="1:45" ht="30" customHeight="1" x14ac:dyDescent="0.15">
      <c r="B67" s="542" t="s">
        <v>78</v>
      </c>
      <c r="C67" s="543"/>
      <c r="D67" s="132" t="s">
        <v>145</v>
      </c>
      <c r="E67" s="133" t="s">
        <v>160</v>
      </c>
      <c r="F67" s="133" t="s">
        <v>161</v>
      </c>
      <c r="G67" s="128">
        <v>1</v>
      </c>
      <c r="H67" s="129">
        <v>1</v>
      </c>
      <c r="I67" s="129">
        <v>1</v>
      </c>
      <c r="J67" s="129"/>
      <c r="K67" s="129"/>
      <c r="L67" s="129">
        <v>1</v>
      </c>
      <c r="M67" s="129">
        <v>1</v>
      </c>
      <c r="N67" s="131">
        <v>1</v>
      </c>
      <c r="O67" s="129">
        <v>1</v>
      </c>
      <c r="P67" s="129">
        <v>1</v>
      </c>
      <c r="Q67" s="129"/>
      <c r="R67" s="129"/>
      <c r="S67" s="129">
        <v>1</v>
      </c>
      <c r="T67" s="129">
        <v>1</v>
      </c>
      <c r="U67" s="131">
        <v>1</v>
      </c>
      <c r="V67" s="129">
        <v>1</v>
      </c>
      <c r="W67" s="129">
        <v>1</v>
      </c>
      <c r="X67" s="129"/>
      <c r="Y67" s="129"/>
      <c r="Z67" s="129">
        <v>1</v>
      </c>
      <c r="AA67" s="129">
        <v>1</v>
      </c>
      <c r="AB67" s="131">
        <v>1</v>
      </c>
      <c r="AC67" s="129">
        <v>1</v>
      </c>
      <c r="AD67" s="129">
        <v>1</v>
      </c>
      <c r="AE67" s="129"/>
      <c r="AF67" s="129"/>
      <c r="AG67" s="129">
        <v>1</v>
      </c>
      <c r="AH67" s="130">
        <v>1</v>
      </c>
      <c r="AI67" s="131">
        <v>1</v>
      </c>
      <c r="AJ67" s="129">
        <v>1</v>
      </c>
      <c r="AK67" s="129"/>
      <c r="AL67" s="544"/>
      <c r="AM67" s="545"/>
      <c r="AN67" s="546"/>
    </row>
    <row r="68" spans="1:45" ht="30" customHeight="1" x14ac:dyDescent="0.15">
      <c r="B68" s="532"/>
      <c r="C68" s="533"/>
      <c r="D68" s="148" t="s">
        <v>162</v>
      </c>
      <c r="E68" s="149" t="s">
        <v>160</v>
      </c>
      <c r="F68" s="149" t="s">
        <v>163</v>
      </c>
      <c r="G68" s="152"/>
      <c r="H68" s="153"/>
      <c r="I68" s="153">
        <v>6</v>
      </c>
      <c r="J68" s="153"/>
      <c r="K68" s="153"/>
      <c r="L68" s="153"/>
      <c r="M68" s="153"/>
      <c r="N68" s="155"/>
      <c r="O68" s="153"/>
      <c r="P68" s="153">
        <v>6</v>
      </c>
      <c r="Q68" s="153"/>
      <c r="R68" s="153"/>
      <c r="S68" s="153"/>
      <c r="T68" s="153"/>
      <c r="U68" s="155"/>
      <c r="V68" s="153"/>
      <c r="W68" s="153">
        <v>6</v>
      </c>
      <c r="X68" s="153"/>
      <c r="Y68" s="153"/>
      <c r="Z68" s="153"/>
      <c r="AA68" s="153"/>
      <c r="AB68" s="155"/>
      <c r="AC68" s="153"/>
      <c r="AD68" s="153">
        <v>6</v>
      </c>
      <c r="AE68" s="153"/>
      <c r="AF68" s="153"/>
      <c r="AG68" s="153"/>
      <c r="AH68" s="156"/>
      <c r="AI68" s="155"/>
      <c r="AJ68" s="153"/>
      <c r="AK68" s="153"/>
      <c r="AL68" s="534"/>
      <c r="AM68" s="535"/>
      <c r="AN68" s="536"/>
    </row>
    <row r="69" spans="1:45" ht="30" customHeight="1" thickBot="1" x14ac:dyDescent="0.2">
      <c r="B69" s="537"/>
      <c r="C69" s="538"/>
      <c r="D69" s="157"/>
      <c r="E69" s="158"/>
      <c r="F69" s="158"/>
      <c r="G69" s="142"/>
      <c r="H69" s="143"/>
      <c r="I69" s="143"/>
      <c r="J69" s="143"/>
      <c r="K69" s="143"/>
      <c r="L69" s="143"/>
      <c r="M69" s="143"/>
      <c r="N69" s="145"/>
      <c r="O69" s="143"/>
      <c r="P69" s="143"/>
      <c r="Q69" s="143"/>
      <c r="R69" s="143"/>
      <c r="S69" s="143"/>
      <c r="T69" s="143"/>
      <c r="U69" s="145"/>
      <c r="V69" s="143"/>
      <c r="W69" s="143"/>
      <c r="X69" s="143"/>
      <c r="Y69" s="143"/>
      <c r="Z69" s="143"/>
      <c r="AA69" s="143"/>
      <c r="AB69" s="145"/>
      <c r="AC69" s="143"/>
      <c r="AD69" s="143"/>
      <c r="AE69" s="143"/>
      <c r="AF69" s="143"/>
      <c r="AG69" s="143"/>
      <c r="AH69" s="144"/>
      <c r="AI69" s="145"/>
      <c r="AJ69" s="143"/>
      <c r="AK69" s="143"/>
      <c r="AL69" s="539"/>
      <c r="AM69" s="540"/>
      <c r="AN69" s="541"/>
    </row>
    <row r="70" spans="1:45" ht="30" customHeight="1" x14ac:dyDescent="0.15">
      <c r="B70" s="542" t="s">
        <v>79</v>
      </c>
      <c r="C70" s="543"/>
      <c r="D70" s="159" t="s">
        <v>162</v>
      </c>
      <c r="E70" s="160" t="s">
        <v>160</v>
      </c>
      <c r="F70" s="160" t="s">
        <v>163</v>
      </c>
      <c r="G70" s="128"/>
      <c r="H70" s="129">
        <v>6</v>
      </c>
      <c r="I70" s="129"/>
      <c r="J70" s="129"/>
      <c r="K70" s="129"/>
      <c r="L70" s="129"/>
      <c r="M70" s="129"/>
      <c r="N70" s="131"/>
      <c r="O70" s="129">
        <v>6</v>
      </c>
      <c r="P70" s="129"/>
      <c r="Q70" s="129"/>
      <c r="R70" s="129"/>
      <c r="S70" s="129"/>
      <c r="T70" s="129"/>
      <c r="U70" s="131"/>
      <c r="V70" s="129">
        <v>6</v>
      </c>
      <c r="W70" s="129"/>
      <c r="X70" s="129"/>
      <c r="Y70" s="129"/>
      <c r="Z70" s="129"/>
      <c r="AA70" s="129"/>
      <c r="AB70" s="131"/>
      <c r="AC70" s="129">
        <v>6</v>
      </c>
      <c r="AD70" s="129"/>
      <c r="AE70" s="129"/>
      <c r="AF70" s="129"/>
      <c r="AG70" s="129"/>
      <c r="AH70" s="130"/>
      <c r="AI70" s="131"/>
      <c r="AJ70" s="129">
        <v>6</v>
      </c>
      <c r="AK70" s="161"/>
      <c r="AL70" s="544"/>
      <c r="AM70" s="545"/>
      <c r="AN70" s="546"/>
    </row>
    <row r="71" spans="1:45" ht="30" customHeight="1" x14ac:dyDescent="0.15">
      <c r="B71" s="532"/>
      <c r="C71" s="533"/>
      <c r="D71" s="132"/>
      <c r="E71" s="133"/>
      <c r="F71" s="133" t="s">
        <v>164</v>
      </c>
      <c r="G71" s="128"/>
      <c r="H71" s="129"/>
      <c r="I71" s="129"/>
      <c r="J71" s="129"/>
      <c r="K71" s="129"/>
      <c r="L71" s="129"/>
      <c r="M71" s="129"/>
      <c r="N71" s="131"/>
      <c r="O71" s="129"/>
      <c r="P71" s="129"/>
      <c r="Q71" s="129"/>
      <c r="R71" s="129"/>
      <c r="S71" s="129"/>
      <c r="T71" s="129"/>
      <c r="U71" s="131"/>
      <c r="V71" s="129"/>
      <c r="W71" s="129"/>
      <c r="X71" s="129"/>
      <c r="Y71" s="129"/>
      <c r="Z71" s="129"/>
      <c r="AA71" s="129"/>
      <c r="AB71" s="131"/>
      <c r="AC71" s="129"/>
      <c r="AD71" s="129"/>
      <c r="AE71" s="129"/>
      <c r="AF71" s="129"/>
      <c r="AG71" s="129"/>
      <c r="AH71" s="130"/>
      <c r="AI71" s="131"/>
      <c r="AJ71" s="129"/>
      <c r="AK71" s="129"/>
      <c r="AL71" s="534"/>
      <c r="AM71" s="535"/>
      <c r="AN71" s="536"/>
    </row>
    <row r="72" spans="1:45" ht="30" customHeight="1" x14ac:dyDescent="0.15">
      <c r="B72" s="532"/>
      <c r="C72" s="533"/>
      <c r="D72" s="148"/>
      <c r="E72" s="149"/>
      <c r="F72" s="149" t="s">
        <v>165</v>
      </c>
      <c r="G72" s="152"/>
      <c r="H72" s="153"/>
      <c r="I72" s="153"/>
      <c r="J72" s="153"/>
      <c r="K72" s="153"/>
      <c r="L72" s="153"/>
      <c r="M72" s="153"/>
      <c r="N72" s="155"/>
      <c r="O72" s="153"/>
      <c r="P72" s="153"/>
      <c r="Q72" s="153"/>
      <c r="R72" s="153"/>
      <c r="S72" s="153"/>
      <c r="T72" s="153"/>
      <c r="U72" s="155"/>
      <c r="V72" s="153"/>
      <c r="W72" s="153"/>
      <c r="X72" s="153"/>
      <c r="Y72" s="153"/>
      <c r="Z72" s="153"/>
      <c r="AA72" s="153"/>
      <c r="AB72" s="155"/>
      <c r="AC72" s="153"/>
      <c r="AD72" s="153"/>
      <c r="AE72" s="153"/>
      <c r="AF72" s="153"/>
      <c r="AG72" s="153"/>
      <c r="AH72" s="156"/>
      <c r="AI72" s="155"/>
      <c r="AJ72" s="153"/>
      <c r="AK72" s="153"/>
      <c r="AL72" s="534"/>
      <c r="AM72" s="535"/>
      <c r="AN72" s="536"/>
    </row>
    <row r="73" spans="1:45" ht="30" customHeight="1" thickBot="1" x14ac:dyDescent="0.2">
      <c r="B73" s="537"/>
      <c r="C73" s="538"/>
      <c r="D73" s="157"/>
      <c r="E73" s="158"/>
      <c r="F73" s="158" t="s">
        <v>166</v>
      </c>
      <c r="G73" s="142"/>
      <c r="H73" s="143"/>
      <c r="I73" s="143"/>
      <c r="J73" s="143"/>
      <c r="K73" s="143"/>
      <c r="L73" s="143"/>
      <c r="M73" s="143"/>
      <c r="N73" s="145"/>
      <c r="O73" s="143"/>
      <c r="P73" s="143"/>
      <c r="Q73" s="143"/>
      <c r="R73" s="143"/>
      <c r="S73" s="143"/>
      <c r="T73" s="143"/>
      <c r="U73" s="145"/>
      <c r="V73" s="143"/>
      <c r="W73" s="143"/>
      <c r="X73" s="143"/>
      <c r="Y73" s="143"/>
      <c r="Z73" s="143"/>
      <c r="AA73" s="143"/>
      <c r="AB73" s="145"/>
      <c r="AC73" s="143"/>
      <c r="AD73" s="143"/>
      <c r="AE73" s="143"/>
      <c r="AF73" s="143"/>
      <c r="AG73" s="143"/>
      <c r="AH73" s="144"/>
      <c r="AI73" s="145"/>
      <c r="AJ73" s="143"/>
      <c r="AK73" s="143"/>
      <c r="AL73" s="539"/>
      <c r="AM73" s="540"/>
      <c r="AN73" s="541"/>
    </row>
    <row r="75" spans="1:45" s="48" customFormat="1" ht="15" thickBot="1" x14ac:dyDescent="0.2">
      <c r="A75" s="162" t="s">
        <v>167</v>
      </c>
    </row>
    <row r="76" spans="1:45" ht="20.100000000000001" customHeight="1" thickBot="1" x14ac:dyDescent="0.2">
      <c r="B76" s="2" t="s">
        <v>85</v>
      </c>
      <c r="C76" s="48"/>
      <c r="D76" s="48"/>
      <c r="E76" s="49"/>
      <c r="F76" s="50"/>
      <c r="G76" s="51"/>
      <c r="H76" s="51"/>
      <c r="I76" s="48"/>
      <c r="J76" s="48"/>
      <c r="K76" s="48" t="s">
        <v>43</v>
      </c>
      <c r="L76" s="48"/>
      <c r="M76" s="487">
        <f>M42</f>
        <v>42826</v>
      </c>
      <c r="N76" s="488"/>
      <c r="O76" s="488"/>
      <c r="P76" s="489"/>
      <c r="Q76" s="490" t="s">
        <v>44</v>
      </c>
      <c r="R76" s="490"/>
      <c r="S76" s="491">
        <f>DAY(DATE(YEAR(M76),MONTH(M76)+1,0)-(DATE(YEAR(M76),MONTH(M76),0)))</f>
        <v>30</v>
      </c>
      <c r="T76" s="491"/>
      <c r="U76" s="48" t="s">
        <v>12</v>
      </c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Q76" s="647" t="s">
        <v>168</v>
      </c>
      <c r="AR76" s="648"/>
      <c r="AS76" s="649"/>
    </row>
    <row r="77" spans="1:45" s="48" customFormat="1" ht="24.95" customHeight="1" x14ac:dyDescent="0.15">
      <c r="A77" s="3"/>
      <c r="C77" s="2"/>
      <c r="D77" s="3"/>
      <c r="E77" s="3"/>
      <c r="F77" s="3"/>
      <c r="G77" s="3"/>
      <c r="H77" s="3"/>
      <c r="I77" s="3"/>
      <c r="J77" s="3"/>
      <c r="K77" s="52" t="s">
        <v>45</v>
      </c>
      <c r="L77" s="492" t="s">
        <v>46</v>
      </c>
      <c r="M77" s="492"/>
      <c r="N77" s="215">
        <v>28</v>
      </c>
      <c r="O77" s="54" t="s">
        <v>47</v>
      </c>
      <c r="P77" s="55">
        <f>MONTH(M76)</f>
        <v>4</v>
      </c>
      <c r="Q77" s="52" t="s">
        <v>48</v>
      </c>
      <c r="R77" s="52"/>
      <c r="S77" s="56"/>
      <c r="T77" s="163" t="s">
        <v>49</v>
      </c>
      <c r="U77" s="164"/>
      <c r="V77" s="164"/>
      <c r="W77" s="164"/>
      <c r="X77" s="165"/>
      <c r="Y77" s="165"/>
      <c r="Z77" s="531" t="str">
        <f>Z43</f>
        <v>地域密着型通所介護</v>
      </c>
      <c r="AA77" s="531"/>
      <c r="AB77" s="531"/>
      <c r="AC77" s="531"/>
      <c r="AD77" s="531"/>
      <c r="AE77" s="531"/>
      <c r="AF77" s="531"/>
      <c r="AG77" s="531"/>
      <c r="AH77" s="531"/>
      <c r="AI77" s="166"/>
      <c r="AJ77" s="167" t="s">
        <v>169</v>
      </c>
      <c r="AK77" s="59"/>
      <c r="AL77" s="60"/>
    </row>
    <row r="78" spans="1:45" ht="23.25" customHeight="1" thickBot="1" x14ac:dyDescent="0.2">
      <c r="B78" s="494" t="s">
        <v>52</v>
      </c>
      <c r="C78" s="494"/>
      <c r="D78" s="494"/>
      <c r="E78" s="494"/>
      <c r="F78" s="494"/>
      <c r="G78" s="494"/>
      <c r="H78" s="494"/>
      <c r="I78" s="494"/>
      <c r="J78" s="494"/>
      <c r="K78" s="494"/>
      <c r="L78" s="3"/>
      <c r="M78" s="61"/>
      <c r="N78" s="61"/>
      <c r="O78" s="61"/>
      <c r="P78" s="61"/>
      <c r="Q78" s="61"/>
      <c r="R78" s="61"/>
      <c r="S78" s="62"/>
      <c r="T78" s="163" t="s">
        <v>53</v>
      </c>
      <c r="U78" s="168"/>
      <c r="V78" s="168"/>
      <c r="W78" s="493" t="str">
        <f>W44</f>
        <v>デイサービスセンター○○○</v>
      </c>
      <c r="X78" s="493"/>
      <c r="Y78" s="493"/>
      <c r="Z78" s="493"/>
      <c r="AA78" s="493"/>
      <c r="AB78" s="493"/>
      <c r="AC78" s="493"/>
      <c r="AD78" s="493"/>
      <c r="AE78" s="493"/>
      <c r="AF78" s="493"/>
      <c r="AG78" s="493"/>
      <c r="AH78" s="493"/>
      <c r="AI78" s="169"/>
      <c r="AJ78" s="163" t="s">
        <v>51</v>
      </c>
      <c r="AK78" s="59"/>
      <c r="AL78" s="60"/>
    </row>
    <row r="79" spans="1:45" ht="23.25" customHeight="1" thickBot="1" x14ac:dyDescent="0.2">
      <c r="B79" s="480" t="s">
        <v>54</v>
      </c>
      <c r="C79" s="480"/>
      <c r="D79" s="480"/>
      <c r="E79" s="480"/>
      <c r="F79" s="64">
        <f>G5</f>
        <v>0.375</v>
      </c>
      <c r="G79" s="65" t="s">
        <v>9</v>
      </c>
      <c r="H79" s="481">
        <f>N5</f>
        <v>0.51041666666666663</v>
      </c>
      <c r="I79" s="482"/>
      <c r="J79" s="483"/>
      <c r="K79" s="66"/>
      <c r="L79" s="484" t="s">
        <v>26</v>
      </c>
      <c r="M79" s="484"/>
      <c r="N79" s="480"/>
      <c r="O79" s="485">
        <f>O45</f>
        <v>0.5625</v>
      </c>
      <c r="P79" s="482"/>
      <c r="Q79" s="483"/>
      <c r="R79" s="67" t="s">
        <v>9</v>
      </c>
      <c r="S79" s="481">
        <f>S45</f>
        <v>0.69791666666666663</v>
      </c>
      <c r="T79" s="482"/>
      <c r="U79" s="483"/>
      <c r="V79" s="68"/>
      <c r="W79" s="68"/>
      <c r="X79" s="68"/>
      <c r="Y79" s="68"/>
      <c r="Z79" s="69" t="s">
        <v>57</v>
      </c>
      <c r="AA79" s="70"/>
      <c r="AB79" s="70"/>
      <c r="AC79" s="70"/>
      <c r="AD79" s="530">
        <f>AD45</f>
        <v>18</v>
      </c>
      <c r="AE79" s="530"/>
      <c r="AF79" s="71" t="s">
        <v>58</v>
      </c>
      <c r="AH79" s="59"/>
      <c r="AI79" s="59"/>
      <c r="AJ79" s="60"/>
      <c r="AK79" s="59"/>
      <c r="AL79" s="60"/>
    </row>
    <row r="80" spans="1:45" ht="24" customHeight="1" x14ac:dyDescent="0.15">
      <c r="B80" s="479" t="s">
        <v>60</v>
      </c>
      <c r="C80" s="479"/>
      <c r="D80" s="479"/>
      <c r="E80" s="479"/>
      <c r="F80" s="479"/>
      <c r="G80" s="479"/>
      <c r="H80" s="479"/>
      <c r="I80" s="479"/>
      <c r="J80" s="479" t="s">
        <v>61</v>
      </c>
      <c r="K80" s="479"/>
      <c r="L80" s="479"/>
      <c r="M80" s="479"/>
      <c r="N80" s="479"/>
      <c r="O80" s="479"/>
      <c r="P80" s="479"/>
      <c r="Q80" s="479"/>
      <c r="R80" s="479"/>
      <c r="S80" s="479"/>
      <c r="T80" s="479" t="s">
        <v>62</v>
      </c>
      <c r="U80" s="479"/>
      <c r="V80" s="479"/>
      <c r="W80" s="479"/>
      <c r="X80" s="479"/>
      <c r="Y80" s="479"/>
      <c r="Z80" s="479"/>
      <c r="AA80" s="479"/>
      <c r="AB80" s="479" t="s">
        <v>63</v>
      </c>
      <c r="AC80" s="479"/>
      <c r="AD80" s="479"/>
      <c r="AE80" s="479"/>
      <c r="AF80" s="479"/>
      <c r="AG80" s="479"/>
      <c r="AH80" s="479"/>
      <c r="AI80" s="479"/>
      <c r="AJ80" s="479"/>
      <c r="AK80" s="75"/>
      <c r="AL80" s="3"/>
    </row>
    <row r="81" spans="1:40" ht="3.75" customHeight="1" thickBot="1" x14ac:dyDescent="0.2">
      <c r="A81" s="78"/>
      <c r="B81" s="76"/>
      <c r="C81" s="76"/>
      <c r="D81" s="77"/>
      <c r="E81" s="77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T81" s="79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</row>
    <row r="82" spans="1:40" ht="20.100000000000001" customHeight="1" x14ac:dyDescent="0.15">
      <c r="A82" s="78"/>
      <c r="B82" s="171"/>
      <c r="C82" s="172"/>
      <c r="D82" s="461" t="s">
        <v>65</v>
      </c>
      <c r="E82" s="173"/>
      <c r="F82" s="174"/>
      <c r="G82" s="466" t="s">
        <v>141</v>
      </c>
      <c r="H82" s="436"/>
      <c r="I82" s="436"/>
      <c r="J82" s="436"/>
      <c r="K82" s="436"/>
      <c r="L82" s="436"/>
      <c r="M82" s="467"/>
      <c r="N82" s="468" t="s">
        <v>142</v>
      </c>
      <c r="O82" s="436"/>
      <c r="P82" s="436"/>
      <c r="Q82" s="436"/>
      <c r="R82" s="436"/>
      <c r="S82" s="436"/>
      <c r="T82" s="467"/>
      <c r="U82" s="468" t="s">
        <v>143</v>
      </c>
      <c r="V82" s="436"/>
      <c r="W82" s="436"/>
      <c r="X82" s="436"/>
      <c r="Y82" s="436"/>
      <c r="Z82" s="436"/>
      <c r="AA82" s="467"/>
      <c r="AB82" s="468" t="s">
        <v>144</v>
      </c>
      <c r="AC82" s="436"/>
      <c r="AD82" s="436"/>
      <c r="AE82" s="436"/>
      <c r="AF82" s="436"/>
      <c r="AG82" s="436"/>
      <c r="AH82" s="436"/>
      <c r="AI82" s="435" t="s">
        <v>72</v>
      </c>
      <c r="AJ82" s="436"/>
      <c r="AK82" s="437"/>
      <c r="AL82" s="517" t="s">
        <v>73</v>
      </c>
      <c r="AM82" s="518"/>
      <c r="AN82" s="519"/>
    </row>
    <row r="83" spans="1:40" ht="20.100000000000001" customHeight="1" x14ac:dyDescent="0.15">
      <c r="A83" s="78"/>
      <c r="B83" s="175" t="s">
        <v>64</v>
      </c>
      <c r="C83" s="176"/>
      <c r="D83" s="462"/>
      <c r="E83" s="177" t="s">
        <v>66</v>
      </c>
      <c r="F83" s="178" t="s">
        <v>67</v>
      </c>
      <c r="G83" s="80">
        <v>1</v>
      </c>
      <c r="H83" s="81">
        <v>2</v>
      </c>
      <c r="I83" s="81">
        <v>3</v>
      </c>
      <c r="J83" s="81">
        <v>4</v>
      </c>
      <c r="K83" s="81">
        <v>5</v>
      </c>
      <c r="L83" s="81">
        <v>6</v>
      </c>
      <c r="M83" s="82">
        <v>7</v>
      </c>
      <c r="N83" s="83">
        <v>8</v>
      </c>
      <c r="O83" s="81">
        <v>9</v>
      </c>
      <c r="P83" s="81">
        <v>10</v>
      </c>
      <c r="Q83" s="81">
        <v>11</v>
      </c>
      <c r="R83" s="81">
        <v>12</v>
      </c>
      <c r="S83" s="81">
        <v>13</v>
      </c>
      <c r="T83" s="84">
        <v>14</v>
      </c>
      <c r="U83" s="83">
        <v>15</v>
      </c>
      <c r="V83" s="81">
        <v>16</v>
      </c>
      <c r="W83" s="81">
        <v>17</v>
      </c>
      <c r="X83" s="81">
        <v>18</v>
      </c>
      <c r="Y83" s="81">
        <v>19</v>
      </c>
      <c r="Z83" s="81">
        <v>20</v>
      </c>
      <c r="AA83" s="84">
        <v>21</v>
      </c>
      <c r="AB83" s="85">
        <v>22</v>
      </c>
      <c r="AC83" s="81">
        <v>23</v>
      </c>
      <c r="AD83" s="81">
        <v>24</v>
      </c>
      <c r="AE83" s="81">
        <v>25</v>
      </c>
      <c r="AF83" s="81">
        <v>26</v>
      </c>
      <c r="AG83" s="81">
        <v>27</v>
      </c>
      <c r="AH83" s="82">
        <v>28</v>
      </c>
      <c r="AI83" s="86">
        <f>IF($S$42&gt;=29,29,"")</f>
        <v>29</v>
      </c>
      <c r="AJ83" s="87">
        <f>IF($S$42&gt;=30,30,"")</f>
        <v>30</v>
      </c>
      <c r="AK83" s="88" t="str">
        <f>IF($S$42=31,31,"")</f>
        <v/>
      </c>
      <c r="AL83" s="520"/>
      <c r="AM83" s="521"/>
      <c r="AN83" s="522"/>
    </row>
    <row r="84" spans="1:40" ht="20.100000000000001" customHeight="1" thickBot="1" x14ac:dyDescent="0.2">
      <c r="A84" s="78"/>
      <c r="B84" s="179"/>
      <c r="C84" s="180"/>
      <c r="D84" s="463"/>
      <c r="E84" s="181"/>
      <c r="F84" s="182"/>
      <c r="G84" s="183" t="str">
        <f t="shared" ref="G84:AK84" si="8">G51</f>
        <v>土</v>
      </c>
      <c r="H84" s="91" t="str">
        <f t="shared" si="8"/>
        <v>日</v>
      </c>
      <c r="I84" s="91" t="str">
        <f t="shared" si="8"/>
        <v>月</v>
      </c>
      <c r="J84" s="91" t="str">
        <f t="shared" si="8"/>
        <v>火</v>
      </c>
      <c r="K84" s="91" t="str">
        <f t="shared" si="8"/>
        <v>水</v>
      </c>
      <c r="L84" s="91" t="str">
        <f t="shared" si="8"/>
        <v>木</v>
      </c>
      <c r="M84" s="90" t="str">
        <f t="shared" si="8"/>
        <v>金</v>
      </c>
      <c r="N84" s="95" t="str">
        <f t="shared" si="8"/>
        <v>土</v>
      </c>
      <c r="O84" s="91" t="str">
        <f t="shared" si="8"/>
        <v>日</v>
      </c>
      <c r="P84" s="91" t="str">
        <f t="shared" si="8"/>
        <v>月</v>
      </c>
      <c r="Q84" s="91" t="str">
        <f t="shared" si="8"/>
        <v>火</v>
      </c>
      <c r="R84" s="91" t="str">
        <f t="shared" si="8"/>
        <v>水</v>
      </c>
      <c r="S84" s="91" t="str">
        <f t="shared" si="8"/>
        <v>木</v>
      </c>
      <c r="T84" s="90" t="str">
        <f t="shared" si="8"/>
        <v>金</v>
      </c>
      <c r="U84" s="95" t="str">
        <f t="shared" si="8"/>
        <v>土</v>
      </c>
      <c r="V84" s="91" t="str">
        <f t="shared" si="8"/>
        <v>日</v>
      </c>
      <c r="W84" s="91" t="str">
        <f t="shared" si="8"/>
        <v>月</v>
      </c>
      <c r="X84" s="91" t="str">
        <f t="shared" si="8"/>
        <v>火</v>
      </c>
      <c r="Y84" s="91" t="str">
        <f t="shared" si="8"/>
        <v>水</v>
      </c>
      <c r="Z84" s="91" t="str">
        <f t="shared" si="8"/>
        <v>木</v>
      </c>
      <c r="AA84" s="90" t="str">
        <f t="shared" si="8"/>
        <v>金</v>
      </c>
      <c r="AB84" s="95" t="str">
        <f t="shared" si="8"/>
        <v>土</v>
      </c>
      <c r="AC84" s="91" t="str">
        <f t="shared" si="8"/>
        <v>日</v>
      </c>
      <c r="AD84" s="91" t="str">
        <f t="shared" si="8"/>
        <v>月</v>
      </c>
      <c r="AE84" s="91" t="str">
        <f t="shared" si="8"/>
        <v>火</v>
      </c>
      <c r="AF84" s="91" t="str">
        <f t="shared" si="8"/>
        <v>水</v>
      </c>
      <c r="AG84" s="91" t="str">
        <f t="shared" si="8"/>
        <v>木</v>
      </c>
      <c r="AH84" s="90" t="str">
        <f t="shared" si="8"/>
        <v>金</v>
      </c>
      <c r="AI84" s="184" t="str">
        <f t="shared" si="8"/>
        <v>土</v>
      </c>
      <c r="AJ84" s="185" t="str">
        <f t="shared" si="8"/>
        <v>日</v>
      </c>
      <c r="AK84" s="186" t="str">
        <f t="shared" si="8"/>
        <v/>
      </c>
      <c r="AL84" s="523"/>
      <c r="AM84" s="524"/>
      <c r="AN84" s="525"/>
    </row>
    <row r="85" spans="1:40" ht="30" customHeight="1" x14ac:dyDescent="0.15">
      <c r="A85" s="78"/>
      <c r="B85" s="509" t="str">
        <f>B53</f>
        <v>管理者</v>
      </c>
      <c r="C85" s="510"/>
      <c r="D85" s="187" t="str">
        <f t="shared" ref="D85:F100" si="9">D53</f>
        <v>B</v>
      </c>
      <c r="E85" s="187" t="str">
        <f t="shared" si="9"/>
        <v>社会福祉士</v>
      </c>
      <c r="F85" s="188" t="str">
        <f t="shared" si="9"/>
        <v>小樽 太郎</v>
      </c>
      <c r="G85" s="189" t="str">
        <f t="shared" ref="G85:AK93" si="10">IF(G53="","",VLOOKUP(G53,$C$10:$F$34,4))</f>
        <v>D</v>
      </c>
      <c r="H85" s="187" t="str">
        <f t="shared" si="10"/>
        <v>D</v>
      </c>
      <c r="I85" s="187" t="str">
        <f t="shared" si="10"/>
        <v>A</v>
      </c>
      <c r="J85" s="187" t="str">
        <f t="shared" si="10"/>
        <v/>
      </c>
      <c r="K85" s="187" t="str">
        <f t="shared" si="10"/>
        <v/>
      </c>
      <c r="L85" s="187" t="str">
        <f t="shared" si="10"/>
        <v>D</v>
      </c>
      <c r="M85" s="190" t="str">
        <f t="shared" si="10"/>
        <v>D</v>
      </c>
      <c r="N85" s="191" t="str">
        <f t="shared" si="10"/>
        <v>D</v>
      </c>
      <c r="O85" s="187" t="str">
        <f t="shared" si="10"/>
        <v>D</v>
      </c>
      <c r="P85" s="187" t="str">
        <f t="shared" si="10"/>
        <v>A</v>
      </c>
      <c r="Q85" s="187" t="str">
        <f t="shared" si="10"/>
        <v/>
      </c>
      <c r="R85" s="187" t="str">
        <f t="shared" si="10"/>
        <v/>
      </c>
      <c r="S85" s="187" t="str">
        <f t="shared" si="10"/>
        <v>D</v>
      </c>
      <c r="T85" s="192" t="str">
        <f t="shared" si="10"/>
        <v>D</v>
      </c>
      <c r="U85" s="193" t="str">
        <f t="shared" si="10"/>
        <v>D</v>
      </c>
      <c r="V85" s="187" t="str">
        <f t="shared" si="10"/>
        <v>D</v>
      </c>
      <c r="W85" s="187" t="str">
        <f t="shared" si="10"/>
        <v>A</v>
      </c>
      <c r="X85" s="187" t="str">
        <f t="shared" si="10"/>
        <v/>
      </c>
      <c r="Y85" s="187" t="str">
        <f t="shared" si="10"/>
        <v/>
      </c>
      <c r="Z85" s="187" t="str">
        <f t="shared" si="10"/>
        <v>D</v>
      </c>
      <c r="AA85" s="190" t="str">
        <f t="shared" si="10"/>
        <v>D</v>
      </c>
      <c r="AB85" s="191" t="str">
        <f t="shared" si="10"/>
        <v>D</v>
      </c>
      <c r="AC85" s="187" t="str">
        <f t="shared" si="10"/>
        <v>D</v>
      </c>
      <c r="AD85" s="187" t="str">
        <f t="shared" si="10"/>
        <v>A</v>
      </c>
      <c r="AE85" s="187" t="str">
        <f t="shared" si="10"/>
        <v/>
      </c>
      <c r="AF85" s="187" t="str">
        <f t="shared" si="10"/>
        <v/>
      </c>
      <c r="AG85" s="187" t="str">
        <f t="shared" si="10"/>
        <v>D</v>
      </c>
      <c r="AH85" s="192" t="str">
        <f t="shared" si="10"/>
        <v>D</v>
      </c>
      <c r="AI85" s="193" t="str">
        <f t="shared" si="10"/>
        <v>D</v>
      </c>
      <c r="AJ85" s="187" t="str">
        <f t="shared" si="10"/>
        <v>D</v>
      </c>
      <c r="AK85" s="194" t="str">
        <f t="shared" si="10"/>
        <v/>
      </c>
      <c r="AL85" s="511">
        <f>AL55</f>
        <v>0</v>
      </c>
      <c r="AM85" s="512"/>
      <c r="AN85" s="513"/>
    </row>
    <row r="86" spans="1:40" ht="30" customHeight="1" thickBot="1" x14ac:dyDescent="0.2">
      <c r="A86" s="78"/>
      <c r="B86" s="501">
        <f t="shared" ref="B86:B105" si="11">B54</f>
        <v>0</v>
      </c>
      <c r="C86" s="502"/>
      <c r="D86" s="195">
        <f t="shared" si="9"/>
        <v>0</v>
      </c>
      <c r="E86" s="195">
        <f t="shared" si="9"/>
        <v>0</v>
      </c>
      <c r="F86" s="196">
        <f t="shared" si="9"/>
        <v>0</v>
      </c>
      <c r="G86" s="197" t="str">
        <f t="shared" si="10"/>
        <v/>
      </c>
      <c r="H86" s="195" t="str">
        <f t="shared" si="10"/>
        <v/>
      </c>
      <c r="I86" s="195" t="str">
        <f t="shared" si="10"/>
        <v/>
      </c>
      <c r="J86" s="195" t="str">
        <f t="shared" si="10"/>
        <v/>
      </c>
      <c r="K86" s="195" t="str">
        <f t="shared" si="10"/>
        <v/>
      </c>
      <c r="L86" s="195" t="str">
        <f t="shared" si="10"/>
        <v/>
      </c>
      <c r="M86" s="198" t="str">
        <f t="shared" si="10"/>
        <v/>
      </c>
      <c r="N86" s="199" t="str">
        <f t="shared" si="10"/>
        <v/>
      </c>
      <c r="O86" s="195" t="str">
        <f t="shared" si="10"/>
        <v/>
      </c>
      <c r="P86" s="195" t="str">
        <f t="shared" si="10"/>
        <v/>
      </c>
      <c r="Q86" s="195" t="str">
        <f t="shared" si="10"/>
        <v/>
      </c>
      <c r="R86" s="195" t="str">
        <f t="shared" si="10"/>
        <v/>
      </c>
      <c r="S86" s="195" t="str">
        <f t="shared" si="10"/>
        <v/>
      </c>
      <c r="T86" s="200" t="str">
        <f t="shared" si="10"/>
        <v/>
      </c>
      <c r="U86" s="201" t="str">
        <f t="shared" si="10"/>
        <v/>
      </c>
      <c r="V86" s="195" t="str">
        <f t="shared" si="10"/>
        <v/>
      </c>
      <c r="W86" s="195" t="str">
        <f t="shared" si="10"/>
        <v/>
      </c>
      <c r="X86" s="195" t="str">
        <f t="shared" si="10"/>
        <v/>
      </c>
      <c r="Y86" s="195" t="str">
        <f t="shared" si="10"/>
        <v/>
      </c>
      <c r="Z86" s="195" t="str">
        <f t="shared" si="10"/>
        <v/>
      </c>
      <c r="AA86" s="198" t="str">
        <f t="shared" si="10"/>
        <v/>
      </c>
      <c r="AB86" s="199" t="str">
        <f t="shared" si="10"/>
        <v/>
      </c>
      <c r="AC86" s="195" t="str">
        <f t="shared" si="10"/>
        <v/>
      </c>
      <c r="AD86" s="195" t="str">
        <f t="shared" si="10"/>
        <v/>
      </c>
      <c r="AE86" s="195" t="str">
        <f t="shared" si="10"/>
        <v/>
      </c>
      <c r="AF86" s="195" t="str">
        <f t="shared" si="10"/>
        <v/>
      </c>
      <c r="AG86" s="195" t="str">
        <f t="shared" si="10"/>
        <v/>
      </c>
      <c r="AH86" s="200" t="str">
        <f t="shared" si="10"/>
        <v/>
      </c>
      <c r="AI86" s="201" t="str">
        <f t="shared" si="10"/>
        <v/>
      </c>
      <c r="AJ86" s="195" t="str">
        <f t="shared" si="10"/>
        <v/>
      </c>
      <c r="AK86" s="202" t="str">
        <f t="shared" si="10"/>
        <v/>
      </c>
      <c r="AL86" s="503">
        <f>AL56</f>
        <v>0</v>
      </c>
      <c r="AM86" s="504"/>
      <c r="AN86" s="505"/>
    </row>
    <row r="87" spans="1:40" ht="30" customHeight="1" x14ac:dyDescent="0.15">
      <c r="A87" s="78"/>
      <c r="B87" s="509" t="str">
        <f t="shared" si="11"/>
        <v>生活相談員</v>
      </c>
      <c r="C87" s="510"/>
      <c r="D87" s="187" t="str">
        <f t="shared" si="9"/>
        <v>B</v>
      </c>
      <c r="E87" s="187" t="str">
        <f t="shared" si="9"/>
        <v>社会福祉士</v>
      </c>
      <c r="F87" s="188" t="str">
        <f t="shared" si="9"/>
        <v>小樽 太郎</v>
      </c>
      <c r="G87" s="189" t="str">
        <f t="shared" si="10"/>
        <v>E</v>
      </c>
      <c r="H87" s="187" t="str">
        <f t="shared" si="10"/>
        <v>E</v>
      </c>
      <c r="I87" s="187" t="str">
        <f t="shared" si="10"/>
        <v/>
      </c>
      <c r="J87" s="187" t="str">
        <f t="shared" si="10"/>
        <v/>
      </c>
      <c r="K87" s="187" t="str">
        <f t="shared" si="10"/>
        <v/>
      </c>
      <c r="L87" s="187" t="str">
        <f t="shared" si="10"/>
        <v>E</v>
      </c>
      <c r="M87" s="190" t="str">
        <f t="shared" si="10"/>
        <v>E</v>
      </c>
      <c r="N87" s="191" t="str">
        <f t="shared" si="10"/>
        <v>E</v>
      </c>
      <c r="O87" s="187" t="str">
        <f t="shared" si="10"/>
        <v>E</v>
      </c>
      <c r="P87" s="187" t="str">
        <f t="shared" si="10"/>
        <v/>
      </c>
      <c r="Q87" s="187" t="str">
        <f t="shared" si="10"/>
        <v/>
      </c>
      <c r="R87" s="187" t="str">
        <f t="shared" si="10"/>
        <v/>
      </c>
      <c r="S87" s="187" t="str">
        <f t="shared" si="10"/>
        <v>E</v>
      </c>
      <c r="T87" s="192" t="str">
        <f t="shared" si="10"/>
        <v>E</v>
      </c>
      <c r="U87" s="193" t="str">
        <f t="shared" si="10"/>
        <v>E</v>
      </c>
      <c r="V87" s="187" t="str">
        <f t="shared" si="10"/>
        <v>E</v>
      </c>
      <c r="W87" s="187" t="str">
        <f t="shared" si="10"/>
        <v/>
      </c>
      <c r="X87" s="187" t="str">
        <f t="shared" si="10"/>
        <v/>
      </c>
      <c r="Y87" s="187" t="str">
        <f t="shared" si="10"/>
        <v/>
      </c>
      <c r="Z87" s="187" t="str">
        <f t="shared" si="10"/>
        <v>E</v>
      </c>
      <c r="AA87" s="190" t="str">
        <f t="shared" si="10"/>
        <v>E</v>
      </c>
      <c r="AB87" s="191" t="str">
        <f t="shared" si="10"/>
        <v>E</v>
      </c>
      <c r="AC87" s="187" t="str">
        <f t="shared" si="10"/>
        <v>E</v>
      </c>
      <c r="AD87" s="187" t="str">
        <f t="shared" si="10"/>
        <v/>
      </c>
      <c r="AE87" s="187" t="str">
        <f t="shared" si="10"/>
        <v/>
      </c>
      <c r="AF87" s="187" t="str">
        <f t="shared" si="10"/>
        <v/>
      </c>
      <c r="AG87" s="187" t="str">
        <f t="shared" si="10"/>
        <v>E</v>
      </c>
      <c r="AH87" s="192" t="str">
        <f t="shared" si="10"/>
        <v>E</v>
      </c>
      <c r="AI87" s="193" t="str">
        <f t="shared" si="10"/>
        <v>E</v>
      </c>
      <c r="AJ87" s="187" t="str">
        <f t="shared" si="10"/>
        <v>E</v>
      </c>
      <c r="AK87" s="194" t="str">
        <f t="shared" si="10"/>
        <v/>
      </c>
      <c r="AL87" s="514">
        <f t="shared" ref="AL87:AL105" si="12">AL57</f>
        <v>0</v>
      </c>
      <c r="AM87" s="515"/>
      <c r="AN87" s="516"/>
    </row>
    <row r="88" spans="1:40" ht="30" customHeight="1" x14ac:dyDescent="0.15">
      <c r="A88" s="78"/>
      <c r="B88" s="496">
        <f t="shared" si="11"/>
        <v>0</v>
      </c>
      <c r="C88" s="497"/>
      <c r="D88" s="203" t="str">
        <f t="shared" si="9"/>
        <v>B</v>
      </c>
      <c r="E88" s="203" t="str">
        <f t="shared" si="9"/>
        <v>介護福祉士</v>
      </c>
      <c r="F88" s="204" t="str">
        <f t="shared" si="9"/>
        <v>後志 花子</v>
      </c>
      <c r="G88" s="205" t="str">
        <f t="shared" si="10"/>
        <v/>
      </c>
      <c r="H88" s="203" t="str">
        <f t="shared" si="10"/>
        <v/>
      </c>
      <c r="I88" s="203" t="str">
        <f t="shared" si="10"/>
        <v>A</v>
      </c>
      <c r="J88" s="203" t="str">
        <f t="shared" si="10"/>
        <v/>
      </c>
      <c r="K88" s="203" t="str">
        <f t="shared" si="10"/>
        <v/>
      </c>
      <c r="L88" s="203" t="str">
        <f t="shared" si="10"/>
        <v/>
      </c>
      <c r="M88" s="206" t="str">
        <f t="shared" si="10"/>
        <v/>
      </c>
      <c r="N88" s="207" t="str">
        <f t="shared" si="10"/>
        <v/>
      </c>
      <c r="O88" s="203" t="str">
        <f t="shared" si="10"/>
        <v/>
      </c>
      <c r="P88" s="203" t="str">
        <f t="shared" si="10"/>
        <v>A</v>
      </c>
      <c r="Q88" s="203" t="str">
        <f t="shared" si="10"/>
        <v/>
      </c>
      <c r="R88" s="203" t="str">
        <f t="shared" si="10"/>
        <v/>
      </c>
      <c r="S88" s="203" t="str">
        <f t="shared" si="10"/>
        <v/>
      </c>
      <c r="T88" s="208" t="str">
        <f t="shared" si="10"/>
        <v/>
      </c>
      <c r="U88" s="209" t="str">
        <f t="shared" si="10"/>
        <v/>
      </c>
      <c r="V88" s="203" t="str">
        <f t="shared" si="10"/>
        <v/>
      </c>
      <c r="W88" s="203" t="str">
        <f t="shared" si="10"/>
        <v>A</v>
      </c>
      <c r="X88" s="203" t="str">
        <f t="shared" si="10"/>
        <v/>
      </c>
      <c r="Y88" s="203" t="str">
        <f t="shared" si="10"/>
        <v/>
      </c>
      <c r="Z88" s="203" t="str">
        <f t="shared" si="10"/>
        <v/>
      </c>
      <c r="AA88" s="206" t="str">
        <f t="shared" si="10"/>
        <v/>
      </c>
      <c r="AB88" s="207" t="str">
        <f t="shared" si="10"/>
        <v/>
      </c>
      <c r="AC88" s="203" t="str">
        <f t="shared" si="10"/>
        <v/>
      </c>
      <c r="AD88" s="203" t="str">
        <f t="shared" si="10"/>
        <v>A</v>
      </c>
      <c r="AE88" s="203" t="str">
        <f t="shared" si="10"/>
        <v/>
      </c>
      <c r="AF88" s="203" t="str">
        <f t="shared" si="10"/>
        <v/>
      </c>
      <c r="AG88" s="203" t="str">
        <f t="shared" si="10"/>
        <v/>
      </c>
      <c r="AH88" s="208" t="str">
        <f t="shared" si="10"/>
        <v/>
      </c>
      <c r="AI88" s="209" t="str">
        <f t="shared" si="10"/>
        <v/>
      </c>
      <c r="AJ88" s="203" t="str">
        <f t="shared" si="10"/>
        <v/>
      </c>
      <c r="AK88" s="210" t="str">
        <f t="shared" si="10"/>
        <v/>
      </c>
      <c r="AL88" s="498">
        <f t="shared" si="12"/>
        <v>0</v>
      </c>
      <c r="AM88" s="499"/>
      <c r="AN88" s="500"/>
    </row>
    <row r="89" spans="1:40" ht="30" customHeight="1" thickBot="1" x14ac:dyDescent="0.2">
      <c r="A89" s="78"/>
      <c r="B89" s="501">
        <f t="shared" si="11"/>
        <v>0</v>
      </c>
      <c r="C89" s="502"/>
      <c r="D89" s="195">
        <f t="shared" si="9"/>
        <v>0</v>
      </c>
      <c r="E89" s="195">
        <f t="shared" si="9"/>
        <v>0</v>
      </c>
      <c r="F89" s="196">
        <f t="shared" si="9"/>
        <v>0</v>
      </c>
      <c r="G89" s="197" t="str">
        <f t="shared" si="10"/>
        <v/>
      </c>
      <c r="H89" s="195" t="str">
        <f t="shared" si="10"/>
        <v/>
      </c>
      <c r="I89" s="195" t="str">
        <f t="shared" si="10"/>
        <v/>
      </c>
      <c r="J89" s="195" t="str">
        <f t="shared" si="10"/>
        <v/>
      </c>
      <c r="K89" s="195" t="str">
        <f t="shared" si="10"/>
        <v/>
      </c>
      <c r="L89" s="195" t="str">
        <f t="shared" si="10"/>
        <v/>
      </c>
      <c r="M89" s="198" t="str">
        <f t="shared" si="10"/>
        <v/>
      </c>
      <c r="N89" s="199" t="str">
        <f t="shared" si="10"/>
        <v/>
      </c>
      <c r="O89" s="195" t="str">
        <f t="shared" si="10"/>
        <v/>
      </c>
      <c r="P89" s="195" t="str">
        <f t="shared" si="10"/>
        <v/>
      </c>
      <c r="Q89" s="195" t="str">
        <f t="shared" si="10"/>
        <v/>
      </c>
      <c r="R89" s="195" t="str">
        <f t="shared" si="10"/>
        <v/>
      </c>
      <c r="S89" s="195" t="str">
        <f t="shared" si="10"/>
        <v/>
      </c>
      <c r="T89" s="200" t="str">
        <f t="shared" si="10"/>
        <v/>
      </c>
      <c r="U89" s="201" t="str">
        <f t="shared" si="10"/>
        <v/>
      </c>
      <c r="V89" s="195" t="str">
        <f t="shared" si="10"/>
        <v/>
      </c>
      <c r="W89" s="195" t="str">
        <f t="shared" si="10"/>
        <v/>
      </c>
      <c r="X89" s="195" t="str">
        <f t="shared" si="10"/>
        <v/>
      </c>
      <c r="Y89" s="195" t="str">
        <f t="shared" si="10"/>
        <v/>
      </c>
      <c r="Z89" s="195" t="str">
        <f t="shared" si="10"/>
        <v/>
      </c>
      <c r="AA89" s="198" t="str">
        <f t="shared" si="10"/>
        <v/>
      </c>
      <c r="AB89" s="199" t="str">
        <f t="shared" si="10"/>
        <v/>
      </c>
      <c r="AC89" s="195" t="str">
        <f t="shared" si="10"/>
        <v/>
      </c>
      <c r="AD89" s="195" t="str">
        <f t="shared" si="10"/>
        <v/>
      </c>
      <c r="AE89" s="195" t="str">
        <f t="shared" si="10"/>
        <v/>
      </c>
      <c r="AF89" s="195" t="str">
        <f t="shared" si="10"/>
        <v/>
      </c>
      <c r="AG89" s="195" t="str">
        <f t="shared" si="10"/>
        <v/>
      </c>
      <c r="AH89" s="200" t="str">
        <f t="shared" si="10"/>
        <v/>
      </c>
      <c r="AI89" s="201" t="str">
        <f t="shared" si="10"/>
        <v/>
      </c>
      <c r="AJ89" s="195" t="str">
        <f t="shared" si="10"/>
        <v/>
      </c>
      <c r="AK89" s="202" t="str">
        <f t="shared" si="10"/>
        <v/>
      </c>
      <c r="AL89" s="506">
        <f t="shared" si="12"/>
        <v>0</v>
      </c>
      <c r="AM89" s="507"/>
      <c r="AN89" s="508"/>
    </row>
    <row r="90" spans="1:40" ht="30" customHeight="1" x14ac:dyDescent="0.15">
      <c r="A90" s="78"/>
      <c r="B90" s="509" t="str">
        <f t="shared" si="11"/>
        <v>介護職員</v>
      </c>
      <c r="C90" s="510"/>
      <c r="D90" s="187" t="str">
        <f t="shared" si="9"/>
        <v>B</v>
      </c>
      <c r="E90" s="187" t="str">
        <f t="shared" si="9"/>
        <v>介護福祉士</v>
      </c>
      <c r="F90" s="188" t="str">
        <f t="shared" si="9"/>
        <v>後志 花子</v>
      </c>
      <c r="G90" s="189" t="str">
        <f t="shared" si="10"/>
        <v>A</v>
      </c>
      <c r="H90" s="187" t="str">
        <f t="shared" si="10"/>
        <v>A</v>
      </c>
      <c r="I90" s="187" t="str">
        <f t="shared" si="10"/>
        <v/>
      </c>
      <c r="J90" s="187" t="str">
        <f t="shared" si="10"/>
        <v/>
      </c>
      <c r="K90" s="187" t="str">
        <f t="shared" si="10"/>
        <v/>
      </c>
      <c r="L90" s="187" t="str">
        <f t="shared" si="10"/>
        <v>A</v>
      </c>
      <c r="M90" s="190" t="str">
        <f t="shared" si="10"/>
        <v>A</v>
      </c>
      <c r="N90" s="191" t="str">
        <f t="shared" si="10"/>
        <v>A</v>
      </c>
      <c r="O90" s="187" t="str">
        <f t="shared" si="10"/>
        <v>A</v>
      </c>
      <c r="P90" s="187" t="str">
        <f t="shared" si="10"/>
        <v/>
      </c>
      <c r="Q90" s="187" t="str">
        <f t="shared" si="10"/>
        <v/>
      </c>
      <c r="R90" s="187" t="str">
        <f t="shared" si="10"/>
        <v/>
      </c>
      <c r="S90" s="187" t="str">
        <f t="shared" si="10"/>
        <v>A</v>
      </c>
      <c r="T90" s="192" t="str">
        <f t="shared" si="10"/>
        <v>A</v>
      </c>
      <c r="U90" s="193" t="str">
        <f t="shared" si="10"/>
        <v>A</v>
      </c>
      <c r="V90" s="187" t="str">
        <f t="shared" si="10"/>
        <v>A</v>
      </c>
      <c r="W90" s="187" t="str">
        <f t="shared" si="10"/>
        <v/>
      </c>
      <c r="X90" s="187" t="str">
        <f t="shared" si="10"/>
        <v/>
      </c>
      <c r="Y90" s="187" t="str">
        <f t="shared" si="10"/>
        <v/>
      </c>
      <c r="Z90" s="187" t="str">
        <f t="shared" si="10"/>
        <v>A</v>
      </c>
      <c r="AA90" s="190" t="str">
        <f t="shared" si="10"/>
        <v>A</v>
      </c>
      <c r="AB90" s="191" t="str">
        <f t="shared" si="10"/>
        <v>A</v>
      </c>
      <c r="AC90" s="187" t="str">
        <f t="shared" si="10"/>
        <v>A</v>
      </c>
      <c r="AD90" s="187" t="str">
        <f t="shared" si="10"/>
        <v/>
      </c>
      <c r="AE90" s="187" t="str">
        <f t="shared" si="10"/>
        <v/>
      </c>
      <c r="AF90" s="187" t="str">
        <f t="shared" si="10"/>
        <v/>
      </c>
      <c r="AG90" s="187" t="str">
        <f t="shared" si="10"/>
        <v>A</v>
      </c>
      <c r="AH90" s="192" t="str">
        <f t="shared" si="10"/>
        <v>A</v>
      </c>
      <c r="AI90" s="193" t="str">
        <f t="shared" si="10"/>
        <v>A</v>
      </c>
      <c r="AJ90" s="187" t="str">
        <f t="shared" si="10"/>
        <v>A</v>
      </c>
      <c r="AK90" s="194" t="str">
        <f t="shared" si="10"/>
        <v/>
      </c>
      <c r="AL90" s="511">
        <f t="shared" si="12"/>
        <v>0</v>
      </c>
      <c r="AM90" s="512"/>
      <c r="AN90" s="513"/>
    </row>
    <row r="91" spans="1:40" ht="30" customHeight="1" x14ac:dyDescent="0.15">
      <c r="A91" s="78"/>
      <c r="B91" s="496">
        <f t="shared" si="11"/>
        <v>0</v>
      </c>
      <c r="C91" s="497"/>
      <c r="D91" s="203" t="str">
        <f t="shared" si="9"/>
        <v>A</v>
      </c>
      <c r="E91" s="203" t="str">
        <f t="shared" si="9"/>
        <v>介護福祉士</v>
      </c>
      <c r="F91" s="204" t="str">
        <f t="shared" si="9"/>
        <v>小樽 星子</v>
      </c>
      <c r="G91" s="205" t="str">
        <f t="shared" si="10"/>
        <v>A</v>
      </c>
      <c r="H91" s="203" t="str">
        <f t="shared" si="10"/>
        <v>A</v>
      </c>
      <c r="I91" s="203" t="str">
        <f t="shared" si="10"/>
        <v>A</v>
      </c>
      <c r="J91" s="203" t="str">
        <f t="shared" si="10"/>
        <v/>
      </c>
      <c r="K91" s="203" t="str">
        <f t="shared" si="10"/>
        <v/>
      </c>
      <c r="L91" s="203" t="str">
        <f t="shared" si="10"/>
        <v>A</v>
      </c>
      <c r="M91" s="206" t="str">
        <f t="shared" si="10"/>
        <v>A</v>
      </c>
      <c r="N91" s="207" t="str">
        <f t="shared" si="10"/>
        <v>A</v>
      </c>
      <c r="O91" s="203" t="str">
        <f t="shared" si="10"/>
        <v>A</v>
      </c>
      <c r="P91" s="203" t="str">
        <f t="shared" si="10"/>
        <v>A</v>
      </c>
      <c r="Q91" s="203" t="str">
        <f t="shared" si="10"/>
        <v/>
      </c>
      <c r="R91" s="203" t="str">
        <f t="shared" si="10"/>
        <v/>
      </c>
      <c r="S91" s="203" t="str">
        <f t="shared" si="10"/>
        <v>A</v>
      </c>
      <c r="T91" s="208" t="str">
        <f t="shared" si="10"/>
        <v>A</v>
      </c>
      <c r="U91" s="209" t="str">
        <f t="shared" si="10"/>
        <v>A</v>
      </c>
      <c r="V91" s="203" t="str">
        <f t="shared" si="10"/>
        <v>A</v>
      </c>
      <c r="W91" s="203" t="str">
        <f t="shared" si="10"/>
        <v>A</v>
      </c>
      <c r="X91" s="203" t="str">
        <f t="shared" si="10"/>
        <v/>
      </c>
      <c r="Y91" s="203" t="str">
        <f t="shared" si="10"/>
        <v/>
      </c>
      <c r="Z91" s="203" t="str">
        <f t="shared" si="10"/>
        <v>A</v>
      </c>
      <c r="AA91" s="206" t="str">
        <f t="shared" si="10"/>
        <v>A</v>
      </c>
      <c r="AB91" s="207" t="str">
        <f t="shared" si="10"/>
        <v>A</v>
      </c>
      <c r="AC91" s="203" t="str">
        <f t="shared" si="10"/>
        <v>A</v>
      </c>
      <c r="AD91" s="203" t="str">
        <f t="shared" si="10"/>
        <v>A</v>
      </c>
      <c r="AE91" s="203" t="str">
        <f t="shared" si="10"/>
        <v/>
      </c>
      <c r="AF91" s="203" t="str">
        <f t="shared" si="10"/>
        <v/>
      </c>
      <c r="AG91" s="203" t="str">
        <f t="shared" si="10"/>
        <v>A</v>
      </c>
      <c r="AH91" s="208" t="str">
        <f t="shared" si="10"/>
        <v>A</v>
      </c>
      <c r="AI91" s="209" t="str">
        <f t="shared" si="10"/>
        <v>A</v>
      </c>
      <c r="AJ91" s="203" t="str">
        <f t="shared" si="10"/>
        <v>A</v>
      </c>
      <c r="AK91" s="210" t="str">
        <f t="shared" si="10"/>
        <v/>
      </c>
      <c r="AL91" s="498">
        <f t="shared" si="12"/>
        <v>0</v>
      </c>
      <c r="AM91" s="499"/>
      <c r="AN91" s="500"/>
    </row>
    <row r="92" spans="1:40" ht="30" customHeight="1" x14ac:dyDescent="0.15">
      <c r="A92" s="78"/>
      <c r="B92" s="496">
        <f t="shared" si="11"/>
        <v>0</v>
      </c>
      <c r="C92" s="497"/>
      <c r="D92" s="203" t="str">
        <f t="shared" si="9"/>
        <v>C</v>
      </c>
      <c r="E92" s="203">
        <f t="shared" si="9"/>
        <v>0</v>
      </c>
      <c r="F92" s="204" t="str">
        <f t="shared" si="9"/>
        <v>後志 二郎</v>
      </c>
      <c r="G92" s="205" t="str">
        <f t="shared" si="10"/>
        <v>B</v>
      </c>
      <c r="H92" s="203" t="str">
        <f t="shared" si="10"/>
        <v>B</v>
      </c>
      <c r="I92" s="203" t="str">
        <f t="shared" si="10"/>
        <v/>
      </c>
      <c r="J92" s="203" t="str">
        <f t="shared" si="10"/>
        <v/>
      </c>
      <c r="K92" s="203" t="str">
        <f t="shared" si="10"/>
        <v/>
      </c>
      <c r="L92" s="203" t="str">
        <f t="shared" si="10"/>
        <v/>
      </c>
      <c r="M92" s="206" t="str">
        <f t="shared" si="10"/>
        <v>B</v>
      </c>
      <c r="N92" s="207" t="str">
        <f t="shared" si="10"/>
        <v>B</v>
      </c>
      <c r="O92" s="203" t="str">
        <f t="shared" si="10"/>
        <v>B</v>
      </c>
      <c r="P92" s="203" t="str">
        <f t="shared" si="10"/>
        <v/>
      </c>
      <c r="Q92" s="203" t="str">
        <f t="shared" si="10"/>
        <v/>
      </c>
      <c r="R92" s="203" t="str">
        <f t="shared" si="10"/>
        <v/>
      </c>
      <c r="S92" s="203" t="str">
        <f t="shared" si="10"/>
        <v/>
      </c>
      <c r="T92" s="208" t="str">
        <f t="shared" si="10"/>
        <v>B</v>
      </c>
      <c r="U92" s="209" t="str">
        <f t="shared" si="10"/>
        <v>B</v>
      </c>
      <c r="V92" s="203" t="str">
        <f t="shared" si="10"/>
        <v>B</v>
      </c>
      <c r="W92" s="203" t="str">
        <f t="shared" si="10"/>
        <v/>
      </c>
      <c r="X92" s="203" t="str">
        <f t="shared" si="10"/>
        <v/>
      </c>
      <c r="Y92" s="203" t="str">
        <f t="shared" si="10"/>
        <v/>
      </c>
      <c r="Z92" s="203" t="str">
        <f t="shared" si="10"/>
        <v/>
      </c>
      <c r="AA92" s="206" t="str">
        <f t="shared" si="10"/>
        <v>B</v>
      </c>
      <c r="AB92" s="207" t="str">
        <f t="shared" si="10"/>
        <v>B</v>
      </c>
      <c r="AC92" s="203" t="str">
        <f t="shared" si="10"/>
        <v>B</v>
      </c>
      <c r="AD92" s="203" t="str">
        <f t="shared" si="10"/>
        <v/>
      </c>
      <c r="AE92" s="203" t="str">
        <f t="shared" si="10"/>
        <v/>
      </c>
      <c r="AF92" s="203" t="str">
        <f t="shared" si="10"/>
        <v/>
      </c>
      <c r="AG92" s="203" t="str">
        <f t="shared" si="10"/>
        <v/>
      </c>
      <c r="AH92" s="208" t="str">
        <f t="shared" si="10"/>
        <v>B</v>
      </c>
      <c r="AI92" s="209" t="str">
        <f t="shared" si="10"/>
        <v>B</v>
      </c>
      <c r="AJ92" s="203" t="str">
        <f t="shared" si="10"/>
        <v>B</v>
      </c>
      <c r="AK92" s="210" t="str">
        <f t="shared" si="10"/>
        <v/>
      </c>
      <c r="AL92" s="498">
        <f t="shared" si="12"/>
        <v>0</v>
      </c>
      <c r="AM92" s="499"/>
      <c r="AN92" s="500"/>
    </row>
    <row r="93" spans="1:40" ht="30" customHeight="1" x14ac:dyDescent="0.15">
      <c r="A93" s="78"/>
      <c r="B93" s="496">
        <f t="shared" si="11"/>
        <v>0</v>
      </c>
      <c r="C93" s="497"/>
      <c r="D93" s="203" t="str">
        <f t="shared" si="9"/>
        <v>C</v>
      </c>
      <c r="E93" s="203">
        <f t="shared" si="9"/>
        <v>0</v>
      </c>
      <c r="F93" s="204" t="str">
        <f t="shared" si="9"/>
        <v>小樽 月子</v>
      </c>
      <c r="G93" s="205" t="str">
        <f t="shared" si="10"/>
        <v/>
      </c>
      <c r="H93" s="203" t="str">
        <f t="shared" si="10"/>
        <v/>
      </c>
      <c r="I93" s="203" t="str">
        <f t="shared" si="10"/>
        <v>B</v>
      </c>
      <c r="J93" s="203" t="str">
        <f t="shared" si="10"/>
        <v/>
      </c>
      <c r="K93" s="203" t="str">
        <f t="shared" si="10"/>
        <v/>
      </c>
      <c r="L93" s="203" t="str">
        <f t="shared" si="10"/>
        <v>B</v>
      </c>
      <c r="M93" s="206" t="str">
        <f t="shared" si="10"/>
        <v/>
      </c>
      <c r="N93" s="207" t="str">
        <f t="shared" ref="N93:AK93" si="13">IF(N61="","",VLOOKUP(N61,$C$10:$F$34,4))</f>
        <v/>
      </c>
      <c r="O93" s="203" t="str">
        <f t="shared" si="13"/>
        <v/>
      </c>
      <c r="P93" s="203" t="str">
        <f t="shared" si="13"/>
        <v>B</v>
      </c>
      <c r="Q93" s="203" t="str">
        <f t="shared" si="13"/>
        <v/>
      </c>
      <c r="R93" s="203" t="str">
        <f t="shared" si="13"/>
        <v/>
      </c>
      <c r="S93" s="203" t="str">
        <f t="shared" si="13"/>
        <v>B</v>
      </c>
      <c r="T93" s="208" t="str">
        <f t="shared" si="13"/>
        <v/>
      </c>
      <c r="U93" s="209" t="str">
        <f t="shared" si="13"/>
        <v/>
      </c>
      <c r="V93" s="203" t="str">
        <f t="shared" si="13"/>
        <v/>
      </c>
      <c r="W93" s="203" t="str">
        <f t="shared" si="13"/>
        <v>B</v>
      </c>
      <c r="X93" s="203" t="str">
        <f t="shared" si="13"/>
        <v/>
      </c>
      <c r="Y93" s="203" t="str">
        <f t="shared" si="13"/>
        <v/>
      </c>
      <c r="Z93" s="203" t="str">
        <f t="shared" si="13"/>
        <v>B</v>
      </c>
      <c r="AA93" s="206" t="str">
        <f t="shared" si="13"/>
        <v/>
      </c>
      <c r="AB93" s="207" t="str">
        <f t="shared" si="13"/>
        <v/>
      </c>
      <c r="AC93" s="203" t="str">
        <f t="shared" si="13"/>
        <v/>
      </c>
      <c r="AD93" s="203" t="str">
        <f t="shared" si="13"/>
        <v>B</v>
      </c>
      <c r="AE93" s="203" t="str">
        <f t="shared" si="13"/>
        <v/>
      </c>
      <c r="AF93" s="203" t="str">
        <f t="shared" si="13"/>
        <v/>
      </c>
      <c r="AG93" s="203" t="str">
        <f t="shared" si="13"/>
        <v>B</v>
      </c>
      <c r="AH93" s="208" t="str">
        <f t="shared" si="13"/>
        <v/>
      </c>
      <c r="AI93" s="209" t="str">
        <f t="shared" si="13"/>
        <v/>
      </c>
      <c r="AJ93" s="203" t="str">
        <f t="shared" si="13"/>
        <v/>
      </c>
      <c r="AK93" s="210" t="str">
        <f t="shared" si="13"/>
        <v/>
      </c>
      <c r="AL93" s="498">
        <f t="shared" si="12"/>
        <v>0</v>
      </c>
      <c r="AM93" s="499"/>
      <c r="AN93" s="500"/>
    </row>
    <row r="94" spans="1:40" ht="30" customHeight="1" x14ac:dyDescent="0.15">
      <c r="A94" s="78"/>
      <c r="B94" s="496">
        <f t="shared" si="11"/>
        <v>0</v>
      </c>
      <c r="C94" s="497"/>
      <c r="D94" s="203" t="str">
        <f t="shared" si="9"/>
        <v>C</v>
      </c>
      <c r="E94" s="203">
        <f t="shared" si="9"/>
        <v>0</v>
      </c>
      <c r="F94" s="204" t="str">
        <f t="shared" si="9"/>
        <v>後志 三郎</v>
      </c>
      <c r="G94" s="205" t="str">
        <f t="shared" ref="G94:AK102" si="14">IF(G62="","",VLOOKUP(G62,$C$10:$F$34,4))</f>
        <v>C</v>
      </c>
      <c r="H94" s="203" t="str">
        <f t="shared" si="14"/>
        <v/>
      </c>
      <c r="I94" s="203" t="str">
        <f t="shared" si="14"/>
        <v>C</v>
      </c>
      <c r="J94" s="203" t="str">
        <f t="shared" si="14"/>
        <v/>
      </c>
      <c r="K94" s="203" t="str">
        <f t="shared" si="14"/>
        <v/>
      </c>
      <c r="L94" s="203" t="str">
        <f t="shared" si="14"/>
        <v>C</v>
      </c>
      <c r="M94" s="206" t="str">
        <f t="shared" si="14"/>
        <v/>
      </c>
      <c r="N94" s="207" t="str">
        <f t="shared" si="14"/>
        <v>C</v>
      </c>
      <c r="O94" s="203" t="str">
        <f t="shared" si="14"/>
        <v/>
      </c>
      <c r="P94" s="203" t="str">
        <f t="shared" si="14"/>
        <v>C</v>
      </c>
      <c r="Q94" s="203" t="str">
        <f t="shared" si="14"/>
        <v/>
      </c>
      <c r="R94" s="203" t="str">
        <f t="shared" si="14"/>
        <v/>
      </c>
      <c r="S94" s="203" t="str">
        <f t="shared" si="14"/>
        <v>C</v>
      </c>
      <c r="T94" s="208" t="str">
        <f t="shared" si="14"/>
        <v/>
      </c>
      <c r="U94" s="209" t="str">
        <f t="shared" si="14"/>
        <v>C</v>
      </c>
      <c r="V94" s="203" t="str">
        <f t="shared" si="14"/>
        <v/>
      </c>
      <c r="W94" s="203" t="str">
        <f t="shared" si="14"/>
        <v>C</v>
      </c>
      <c r="X94" s="203" t="str">
        <f t="shared" si="14"/>
        <v/>
      </c>
      <c r="Y94" s="203" t="str">
        <f t="shared" si="14"/>
        <v/>
      </c>
      <c r="Z94" s="203" t="str">
        <f t="shared" si="14"/>
        <v>C</v>
      </c>
      <c r="AA94" s="206" t="str">
        <f t="shared" si="14"/>
        <v/>
      </c>
      <c r="AB94" s="207" t="str">
        <f t="shared" si="14"/>
        <v>C</v>
      </c>
      <c r="AC94" s="203" t="str">
        <f t="shared" si="14"/>
        <v/>
      </c>
      <c r="AD94" s="203" t="str">
        <f t="shared" si="14"/>
        <v>C</v>
      </c>
      <c r="AE94" s="203" t="str">
        <f t="shared" si="14"/>
        <v/>
      </c>
      <c r="AF94" s="203" t="str">
        <f t="shared" si="14"/>
        <v/>
      </c>
      <c r="AG94" s="203" t="str">
        <f t="shared" si="14"/>
        <v>C</v>
      </c>
      <c r="AH94" s="208" t="str">
        <f t="shared" si="14"/>
        <v/>
      </c>
      <c r="AI94" s="209" t="str">
        <f t="shared" si="14"/>
        <v>C</v>
      </c>
      <c r="AJ94" s="203" t="str">
        <f t="shared" si="14"/>
        <v/>
      </c>
      <c r="AK94" s="210" t="str">
        <f t="shared" si="14"/>
        <v/>
      </c>
      <c r="AL94" s="498">
        <f t="shared" si="12"/>
        <v>0</v>
      </c>
      <c r="AM94" s="499"/>
      <c r="AN94" s="500"/>
    </row>
    <row r="95" spans="1:40" ht="30" customHeight="1" x14ac:dyDescent="0.15">
      <c r="A95" s="78"/>
      <c r="B95" s="496">
        <f t="shared" si="11"/>
        <v>0</v>
      </c>
      <c r="C95" s="497"/>
      <c r="D95" s="203" t="str">
        <f t="shared" si="9"/>
        <v>C</v>
      </c>
      <c r="E95" s="203">
        <f t="shared" si="9"/>
        <v>0</v>
      </c>
      <c r="F95" s="204" t="str">
        <f t="shared" si="9"/>
        <v>小樽 蝶子</v>
      </c>
      <c r="G95" s="205" t="str">
        <f t="shared" si="14"/>
        <v/>
      </c>
      <c r="H95" s="203" t="str">
        <f t="shared" si="14"/>
        <v>C</v>
      </c>
      <c r="I95" s="203" t="str">
        <f t="shared" si="14"/>
        <v/>
      </c>
      <c r="J95" s="203" t="str">
        <f t="shared" si="14"/>
        <v/>
      </c>
      <c r="K95" s="203" t="str">
        <f t="shared" si="14"/>
        <v/>
      </c>
      <c r="L95" s="203" t="str">
        <f t="shared" si="14"/>
        <v/>
      </c>
      <c r="M95" s="206" t="str">
        <f t="shared" si="14"/>
        <v>C</v>
      </c>
      <c r="N95" s="207" t="str">
        <f t="shared" si="14"/>
        <v/>
      </c>
      <c r="O95" s="203" t="str">
        <f t="shared" si="14"/>
        <v>C</v>
      </c>
      <c r="P95" s="203" t="str">
        <f t="shared" si="14"/>
        <v/>
      </c>
      <c r="Q95" s="203" t="str">
        <f t="shared" si="14"/>
        <v/>
      </c>
      <c r="R95" s="203" t="str">
        <f t="shared" si="14"/>
        <v/>
      </c>
      <c r="S95" s="203" t="str">
        <f t="shared" si="14"/>
        <v/>
      </c>
      <c r="T95" s="208" t="str">
        <f t="shared" si="14"/>
        <v>C</v>
      </c>
      <c r="U95" s="209" t="str">
        <f t="shared" si="14"/>
        <v/>
      </c>
      <c r="V95" s="203" t="str">
        <f t="shared" si="14"/>
        <v>C</v>
      </c>
      <c r="W95" s="203" t="str">
        <f t="shared" si="14"/>
        <v/>
      </c>
      <c r="X95" s="203" t="str">
        <f t="shared" si="14"/>
        <v/>
      </c>
      <c r="Y95" s="203" t="str">
        <f t="shared" si="14"/>
        <v/>
      </c>
      <c r="Z95" s="203" t="str">
        <f t="shared" si="14"/>
        <v/>
      </c>
      <c r="AA95" s="206" t="str">
        <f t="shared" si="14"/>
        <v>C</v>
      </c>
      <c r="AB95" s="207" t="str">
        <f t="shared" si="14"/>
        <v/>
      </c>
      <c r="AC95" s="203" t="str">
        <f t="shared" si="14"/>
        <v>C</v>
      </c>
      <c r="AD95" s="203" t="str">
        <f t="shared" si="14"/>
        <v/>
      </c>
      <c r="AE95" s="203" t="str">
        <f t="shared" si="14"/>
        <v/>
      </c>
      <c r="AF95" s="203" t="str">
        <f t="shared" si="14"/>
        <v/>
      </c>
      <c r="AG95" s="203" t="str">
        <f t="shared" si="14"/>
        <v/>
      </c>
      <c r="AH95" s="208" t="str">
        <f t="shared" si="14"/>
        <v>C</v>
      </c>
      <c r="AI95" s="209" t="str">
        <f t="shared" si="14"/>
        <v/>
      </c>
      <c r="AJ95" s="203" t="str">
        <f t="shared" si="14"/>
        <v>C</v>
      </c>
      <c r="AK95" s="210" t="str">
        <f t="shared" si="14"/>
        <v/>
      </c>
      <c r="AL95" s="498">
        <f t="shared" si="12"/>
        <v>0</v>
      </c>
      <c r="AM95" s="499"/>
      <c r="AN95" s="500"/>
    </row>
    <row r="96" spans="1:40" ht="30" customHeight="1" x14ac:dyDescent="0.15">
      <c r="A96" s="78"/>
      <c r="B96" s="496">
        <f t="shared" si="11"/>
        <v>0</v>
      </c>
      <c r="C96" s="497"/>
      <c r="D96" s="203">
        <f t="shared" si="9"/>
        <v>0</v>
      </c>
      <c r="E96" s="203">
        <f t="shared" si="9"/>
        <v>0</v>
      </c>
      <c r="F96" s="204" t="str">
        <f t="shared" si="9"/>
        <v>A男</v>
      </c>
      <c r="G96" s="205" t="str">
        <f t="shared" si="14"/>
        <v/>
      </c>
      <c r="H96" s="203" t="str">
        <f t="shared" si="14"/>
        <v/>
      </c>
      <c r="I96" s="203" t="str">
        <f t="shared" si="14"/>
        <v/>
      </c>
      <c r="J96" s="203" t="str">
        <f t="shared" si="14"/>
        <v/>
      </c>
      <c r="K96" s="203" t="str">
        <f t="shared" si="14"/>
        <v/>
      </c>
      <c r="L96" s="203" t="str">
        <f t="shared" si="14"/>
        <v/>
      </c>
      <c r="M96" s="206" t="str">
        <f t="shared" si="14"/>
        <v/>
      </c>
      <c r="N96" s="207" t="str">
        <f t="shared" si="14"/>
        <v/>
      </c>
      <c r="O96" s="203" t="str">
        <f t="shared" si="14"/>
        <v/>
      </c>
      <c r="P96" s="203" t="str">
        <f t="shared" si="14"/>
        <v/>
      </c>
      <c r="Q96" s="203" t="str">
        <f t="shared" si="14"/>
        <v/>
      </c>
      <c r="R96" s="203" t="str">
        <f t="shared" si="14"/>
        <v/>
      </c>
      <c r="S96" s="203" t="str">
        <f t="shared" si="14"/>
        <v/>
      </c>
      <c r="T96" s="208" t="str">
        <f t="shared" si="14"/>
        <v/>
      </c>
      <c r="U96" s="209" t="str">
        <f t="shared" si="14"/>
        <v/>
      </c>
      <c r="V96" s="203" t="str">
        <f t="shared" si="14"/>
        <v/>
      </c>
      <c r="W96" s="203" t="str">
        <f t="shared" si="14"/>
        <v/>
      </c>
      <c r="X96" s="203" t="str">
        <f t="shared" si="14"/>
        <v/>
      </c>
      <c r="Y96" s="203" t="str">
        <f t="shared" si="14"/>
        <v/>
      </c>
      <c r="Z96" s="203" t="str">
        <f t="shared" si="14"/>
        <v/>
      </c>
      <c r="AA96" s="206" t="str">
        <f t="shared" si="14"/>
        <v/>
      </c>
      <c r="AB96" s="207" t="str">
        <f t="shared" si="14"/>
        <v/>
      </c>
      <c r="AC96" s="203" t="str">
        <f t="shared" si="14"/>
        <v/>
      </c>
      <c r="AD96" s="203" t="str">
        <f t="shared" si="14"/>
        <v/>
      </c>
      <c r="AE96" s="203" t="str">
        <f t="shared" si="14"/>
        <v/>
      </c>
      <c r="AF96" s="203" t="str">
        <f t="shared" si="14"/>
        <v/>
      </c>
      <c r="AG96" s="203" t="str">
        <f t="shared" si="14"/>
        <v/>
      </c>
      <c r="AH96" s="208" t="str">
        <f t="shared" si="14"/>
        <v/>
      </c>
      <c r="AI96" s="209" t="str">
        <f t="shared" si="14"/>
        <v/>
      </c>
      <c r="AJ96" s="203" t="str">
        <f t="shared" si="14"/>
        <v/>
      </c>
      <c r="AK96" s="210" t="str">
        <f t="shared" si="14"/>
        <v/>
      </c>
      <c r="AL96" s="498">
        <f t="shared" si="12"/>
        <v>0</v>
      </c>
      <c r="AM96" s="499"/>
      <c r="AN96" s="500"/>
    </row>
    <row r="97" spans="1:45" ht="30" customHeight="1" x14ac:dyDescent="0.15">
      <c r="A97" s="78"/>
      <c r="B97" s="496">
        <f t="shared" si="11"/>
        <v>0</v>
      </c>
      <c r="C97" s="497"/>
      <c r="D97" s="203">
        <f t="shared" si="9"/>
        <v>0</v>
      </c>
      <c r="E97" s="203">
        <f t="shared" si="9"/>
        <v>0</v>
      </c>
      <c r="F97" s="204" t="str">
        <f t="shared" si="9"/>
        <v>B子</v>
      </c>
      <c r="G97" s="205" t="str">
        <f t="shared" si="14"/>
        <v/>
      </c>
      <c r="H97" s="203" t="str">
        <f t="shared" si="14"/>
        <v/>
      </c>
      <c r="I97" s="203" t="str">
        <f t="shared" si="14"/>
        <v/>
      </c>
      <c r="J97" s="203" t="str">
        <f t="shared" si="14"/>
        <v/>
      </c>
      <c r="K97" s="203" t="str">
        <f t="shared" si="14"/>
        <v/>
      </c>
      <c r="L97" s="203" t="str">
        <f t="shared" si="14"/>
        <v/>
      </c>
      <c r="M97" s="206" t="str">
        <f t="shared" si="14"/>
        <v/>
      </c>
      <c r="N97" s="207" t="str">
        <f t="shared" si="14"/>
        <v/>
      </c>
      <c r="O97" s="203" t="str">
        <f t="shared" si="14"/>
        <v/>
      </c>
      <c r="P97" s="203" t="str">
        <f t="shared" si="14"/>
        <v/>
      </c>
      <c r="Q97" s="203" t="str">
        <f t="shared" si="14"/>
        <v/>
      </c>
      <c r="R97" s="203" t="str">
        <f t="shared" si="14"/>
        <v/>
      </c>
      <c r="S97" s="203" t="str">
        <f t="shared" si="14"/>
        <v/>
      </c>
      <c r="T97" s="208" t="str">
        <f t="shared" si="14"/>
        <v/>
      </c>
      <c r="U97" s="209" t="str">
        <f t="shared" si="14"/>
        <v/>
      </c>
      <c r="V97" s="203" t="str">
        <f t="shared" si="14"/>
        <v/>
      </c>
      <c r="W97" s="203" t="str">
        <f t="shared" si="14"/>
        <v/>
      </c>
      <c r="X97" s="203" t="str">
        <f t="shared" si="14"/>
        <v/>
      </c>
      <c r="Y97" s="203" t="str">
        <f t="shared" si="14"/>
        <v/>
      </c>
      <c r="Z97" s="203" t="str">
        <f t="shared" si="14"/>
        <v/>
      </c>
      <c r="AA97" s="206" t="str">
        <f t="shared" si="14"/>
        <v/>
      </c>
      <c r="AB97" s="207" t="str">
        <f t="shared" si="14"/>
        <v/>
      </c>
      <c r="AC97" s="203" t="str">
        <f t="shared" si="14"/>
        <v/>
      </c>
      <c r="AD97" s="203" t="str">
        <f t="shared" si="14"/>
        <v/>
      </c>
      <c r="AE97" s="203" t="str">
        <f t="shared" si="14"/>
        <v/>
      </c>
      <c r="AF97" s="203" t="str">
        <f t="shared" si="14"/>
        <v/>
      </c>
      <c r="AG97" s="203" t="str">
        <f t="shared" si="14"/>
        <v/>
      </c>
      <c r="AH97" s="208" t="str">
        <f t="shared" si="14"/>
        <v/>
      </c>
      <c r="AI97" s="209" t="str">
        <f t="shared" si="14"/>
        <v/>
      </c>
      <c r="AJ97" s="203" t="str">
        <f t="shared" si="14"/>
        <v/>
      </c>
      <c r="AK97" s="210" t="str">
        <f t="shared" si="14"/>
        <v/>
      </c>
      <c r="AL97" s="498">
        <f t="shared" si="12"/>
        <v>0</v>
      </c>
      <c r="AM97" s="499"/>
      <c r="AN97" s="500"/>
    </row>
    <row r="98" spans="1:45" ht="30" customHeight="1" thickBot="1" x14ac:dyDescent="0.2">
      <c r="A98" s="78"/>
      <c r="B98" s="501">
        <f t="shared" si="11"/>
        <v>0</v>
      </c>
      <c r="C98" s="502"/>
      <c r="D98" s="195">
        <f t="shared" si="9"/>
        <v>0</v>
      </c>
      <c r="E98" s="195">
        <f t="shared" si="9"/>
        <v>0</v>
      </c>
      <c r="F98" s="196" t="str">
        <f t="shared" si="9"/>
        <v>C作</v>
      </c>
      <c r="G98" s="197" t="str">
        <f t="shared" si="14"/>
        <v/>
      </c>
      <c r="H98" s="195" t="str">
        <f t="shared" si="14"/>
        <v/>
      </c>
      <c r="I98" s="195" t="str">
        <f t="shared" si="14"/>
        <v/>
      </c>
      <c r="J98" s="195" t="str">
        <f t="shared" si="14"/>
        <v/>
      </c>
      <c r="K98" s="195" t="str">
        <f t="shared" si="14"/>
        <v/>
      </c>
      <c r="L98" s="195" t="str">
        <f t="shared" si="14"/>
        <v/>
      </c>
      <c r="M98" s="198" t="str">
        <f t="shared" si="14"/>
        <v/>
      </c>
      <c r="N98" s="199" t="str">
        <f t="shared" si="14"/>
        <v/>
      </c>
      <c r="O98" s="195" t="str">
        <f t="shared" si="14"/>
        <v/>
      </c>
      <c r="P98" s="195" t="str">
        <f t="shared" si="14"/>
        <v/>
      </c>
      <c r="Q98" s="195" t="str">
        <f t="shared" si="14"/>
        <v/>
      </c>
      <c r="R98" s="195" t="str">
        <f t="shared" si="14"/>
        <v/>
      </c>
      <c r="S98" s="195" t="str">
        <f t="shared" si="14"/>
        <v/>
      </c>
      <c r="T98" s="200" t="str">
        <f t="shared" si="14"/>
        <v/>
      </c>
      <c r="U98" s="201" t="str">
        <f t="shared" si="14"/>
        <v/>
      </c>
      <c r="V98" s="195" t="str">
        <f t="shared" si="14"/>
        <v/>
      </c>
      <c r="W98" s="195" t="str">
        <f t="shared" si="14"/>
        <v/>
      </c>
      <c r="X98" s="195" t="str">
        <f t="shared" si="14"/>
        <v/>
      </c>
      <c r="Y98" s="195" t="str">
        <f t="shared" si="14"/>
        <v/>
      </c>
      <c r="Z98" s="195" t="str">
        <f t="shared" si="14"/>
        <v/>
      </c>
      <c r="AA98" s="198" t="str">
        <f t="shared" si="14"/>
        <v/>
      </c>
      <c r="AB98" s="199" t="str">
        <f t="shared" si="14"/>
        <v/>
      </c>
      <c r="AC98" s="195" t="str">
        <f t="shared" si="14"/>
        <v/>
      </c>
      <c r="AD98" s="195" t="str">
        <f t="shared" si="14"/>
        <v/>
      </c>
      <c r="AE98" s="195" t="str">
        <f t="shared" si="14"/>
        <v/>
      </c>
      <c r="AF98" s="195" t="str">
        <f t="shared" si="14"/>
        <v/>
      </c>
      <c r="AG98" s="195" t="str">
        <f t="shared" si="14"/>
        <v/>
      </c>
      <c r="AH98" s="200" t="str">
        <f t="shared" si="14"/>
        <v/>
      </c>
      <c r="AI98" s="201" t="str">
        <f t="shared" si="14"/>
        <v/>
      </c>
      <c r="AJ98" s="195" t="str">
        <f t="shared" si="14"/>
        <v/>
      </c>
      <c r="AK98" s="202" t="str">
        <f t="shared" si="14"/>
        <v/>
      </c>
      <c r="AL98" s="503">
        <f t="shared" si="12"/>
        <v>0</v>
      </c>
      <c r="AM98" s="504"/>
      <c r="AN98" s="505"/>
    </row>
    <row r="99" spans="1:45" ht="30" customHeight="1" x14ac:dyDescent="0.15">
      <c r="A99" s="78"/>
      <c r="B99" s="509" t="str">
        <f t="shared" si="11"/>
        <v>看護職員</v>
      </c>
      <c r="C99" s="510"/>
      <c r="D99" s="187" t="str">
        <f t="shared" si="9"/>
        <v>B</v>
      </c>
      <c r="E99" s="187" t="str">
        <f t="shared" si="9"/>
        <v>看護師</v>
      </c>
      <c r="F99" s="188" t="str">
        <f t="shared" si="9"/>
        <v>小樽 ○美</v>
      </c>
      <c r="G99" s="189" t="str">
        <f t="shared" si="14"/>
        <v>A</v>
      </c>
      <c r="H99" s="187" t="str">
        <f t="shared" si="14"/>
        <v>A</v>
      </c>
      <c r="I99" s="187" t="str">
        <f t="shared" si="14"/>
        <v>A</v>
      </c>
      <c r="J99" s="187" t="str">
        <f t="shared" si="14"/>
        <v/>
      </c>
      <c r="K99" s="187" t="str">
        <f t="shared" si="14"/>
        <v/>
      </c>
      <c r="L99" s="187" t="str">
        <f t="shared" si="14"/>
        <v>A</v>
      </c>
      <c r="M99" s="190" t="str">
        <f t="shared" si="14"/>
        <v>A</v>
      </c>
      <c r="N99" s="191" t="str">
        <f t="shared" si="14"/>
        <v>A</v>
      </c>
      <c r="O99" s="187" t="str">
        <f t="shared" si="14"/>
        <v>A</v>
      </c>
      <c r="P99" s="187" t="str">
        <f t="shared" si="14"/>
        <v>A</v>
      </c>
      <c r="Q99" s="187" t="str">
        <f t="shared" si="14"/>
        <v/>
      </c>
      <c r="R99" s="187" t="str">
        <f t="shared" si="14"/>
        <v/>
      </c>
      <c r="S99" s="187" t="str">
        <f t="shared" si="14"/>
        <v>A</v>
      </c>
      <c r="T99" s="192" t="str">
        <f t="shared" si="14"/>
        <v>A</v>
      </c>
      <c r="U99" s="193" t="str">
        <f t="shared" si="14"/>
        <v>A</v>
      </c>
      <c r="V99" s="187" t="str">
        <f t="shared" si="14"/>
        <v>A</v>
      </c>
      <c r="W99" s="187" t="str">
        <f t="shared" si="14"/>
        <v>A</v>
      </c>
      <c r="X99" s="187" t="str">
        <f t="shared" si="14"/>
        <v/>
      </c>
      <c r="Y99" s="187" t="str">
        <f t="shared" si="14"/>
        <v/>
      </c>
      <c r="Z99" s="187" t="str">
        <f t="shared" si="14"/>
        <v>A</v>
      </c>
      <c r="AA99" s="190" t="str">
        <f t="shared" si="14"/>
        <v>A</v>
      </c>
      <c r="AB99" s="191" t="str">
        <f t="shared" si="14"/>
        <v>A</v>
      </c>
      <c r="AC99" s="187" t="str">
        <f t="shared" si="14"/>
        <v>A</v>
      </c>
      <c r="AD99" s="187" t="str">
        <f t="shared" si="14"/>
        <v>A</v>
      </c>
      <c r="AE99" s="187" t="str">
        <f t="shared" si="14"/>
        <v/>
      </c>
      <c r="AF99" s="187" t="str">
        <f t="shared" si="14"/>
        <v/>
      </c>
      <c r="AG99" s="187" t="str">
        <f t="shared" si="14"/>
        <v>A</v>
      </c>
      <c r="AH99" s="192" t="str">
        <f t="shared" si="14"/>
        <v>A</v>
      </c>
      <c r="AI99" s="193" t="str">
        <f t="shared" si="14"/>
        <v>A</v>
      </c>
      <c r="AJ99" s="187" t="str">
        <f t="shared" si="14"/>
        <v>A</v>
      </c>
      <c r="AK99" s="194" t="str">
        <f t="shared" si="14"/>
        <v/>
      </c>
      <c r="AL99" s="514">
        <f t="shared" si="12"/>
        <v>0</v>
      </c>
      <c r="AM99" s="515"/>
      <c r="AN99" s="516"/>
    </row>
    <row r="100" spans="1:45" ht="29.25" customHeight="1" x14ac:dyDescent="0.15">
      <c r="A100" s="78"/>
      <c r="B100" s="496">
        <f t="shared" si="11"/>
        <v>0</v>
      </c>
      <c r="C100" s="497"/>
      <c r="D100" s="203" t="str">
        <f t="shared" si="9"/>
        <v>D</v>
      </c>
      <c r="E100" s="203" t="str">
        <f t="shared" si="9"/>
        <v>看護師</v>
      </c>
      <c r="F100" s="204" t="str">
        <f t="shared" si="9"/>
        <v>後志 ○子</v>
      </c>
      <c r="G100" s="205" t="str">
        <f t="shared" si="14"/>
        <v/>
      </c>
      <c r="H100" s="203" t="str">
        <f t="shared" si="14"/>
        <v/>
      </c>
      <c r="I100" s="203" t="str">
        <f t="shared" si="14"/>
        <v>F</v>
      </c>
      <c r="J100" s="203" t="str">
        <f t="shared" si="14"/>
        <v/>
      </c>
      <c r="K100" s="203" t="str">
        <f t="shared" si="14"/>
        <v/>
      </c>
      <c r="L100" s="203" t="str">
        <f t="shared" si="14"/>
        <v/>
      </c>
      <c r="M100" s="206" t="str">
        <f t="shared" si="14"/>
        <v/>
      </c>
      <c r="N100" s="207" t="str">
        <f t="shared" si="14"/>
        <v/>
      </c>
      <c r="O100" s="203" t="str">
        <f t="shared" si="14"/>
        <v/>
      </c>
      <c r="P100" s="203" t="str">
        <f t="shared" si="14"/>
        <v>F</v>
      </c>
      <c r="Q100" s="203" t="str">
        <f t="shared" si="14"/>
        <v/>
      </c>
      <c r="R100" s="203" t="str">
        <f t="shared" si="14"/>
        <v/>
      </c>
      <c r="S100" s="203" t="str">
        <f t="shared" si="14"/>
        <v/>
      </c>
      <c r="T100" s="208" t="str">
        <f t="shared" si="14"/>
        <v/>
      </c>
      <c r="U100" s="209" t="str">
        <f t="shared" si="14"/>
        <v/>
      </c>
      <c r="V100" s="203" t="str">
        <f t="shared" si="14"/>
        <v/>
      </c>
      <c r="W100" s="203" t="str">
        <f t="shared" si="14"/>
        <v>F</v>
      </c>
      <c r="X100" s="203" t="str">
        <f t="shared" si="14"/>
        <v/>
      </c>
      <c r="Y100" s="203" t="str">
        <f t="shared" si="14"/>
        <v/>
      </c>
      <c r="Z100" s="203" t="str">
        <f t="shared" si="14"/>
        <v/>
      </c>
      <c r="AA100" s="206" t="str">
        <f t="shared" si="14"/>
        <v/>
      </c>
      <c r="AB100" s="207" t="str">
        <f t="shared" si="14"/>
        <v/>
      </c>
      <c r="AC100" s="203" t="str">
        <f t="shared" si="14"/>
        <v/>
      </c>
      <c r="AD100" s="203" t="str">
        <f t="shared" si="14"/>
        <v>F</v>
      </c>
      <c r="AE100" s="203" t="str">
        <f t="shared" si="14"/>
        <v/>
      </c>
      <c r="AF100" s="203" t="str">
        <f t="shared" si="14"/>
        <v/>
      </c>
      <c r="AG100" s="203" t="str">
        <f t="shared" si="14"/>
        <v/>
      </c>
      <c r="AH100" s="208" t="str">
        <f t="shared" si="14"/>
        <v/>
      </c>
      <c r="AI100" s="209" t="str">
        <f t="shared" si="14"/>
        <v/>
      </c>
      <c r="AJ100" s="203" t="str">
        <f t="shared" si="14"/>
        <v/>
      </c>
      <c r="AK100" s="210" t="str">
        <f t="shared" si="14"/>
        <v/>
      </c>
      <c r="AL100" s="498">
        <f t="shared" si="12"/>
        <v>0</v>
      </c>
      <c r="AM100" s="499"/>
      <c r="AN100" s="500"/>
    </row>
    <row r="101" spans="1:45" ht="29.25" customHeight="1" thickBot="1" x14ac:dyDescent="0.2">
      <c r="A101" s="78"/>
      <c r="B101" s="501">
        <f t="shared" si="11"/>
        <v>0</v>
      </c>
      <c r="C101" s="502"/>
      <c r="D101" s="195">
        <f t="shared" ref="D101:F105" si="15">D69</f>
        <v>0</v>
      </c>
      <c r="E101" s="195">
        <f t="shared" si="15"/>
        <v>0</v>
      </c>
      <c r="F101" s="196">
        <f t="shared" si="15"/>
        <v>0</v>
      </c>
      <c r="G101" s="197" t="str">
        <f t="shared" si="14"/>
        <v/>
      </c>
      <c r="H101" s="195" t="str">
        <f t="shared" si="14"/>
        <v/>
      </c>
      <c r="I101" s="195" t="str">
        <f t="shared" si="14"/>
        <v/>
      </c>
      <c r="J101" s="195" t="str">
        <f t="shared" si="14"/>
        <v/>
      </c>
      <c r="K101" s="195" t="str">
        <f t="shared" si="14"/>
        <v/>
      </c>
      <c r="L101" s="195" t="str">
        <f t="shared" si="14"/>
        <v/>
      </c>
      <c r="M101" s="198" t="str">
        <f t="shared" si="14"/>
        <v/>
      </c>
      <c r="N101" s="199" t="str">
        <f t="shared" si="14"/>
        <v/>
      </c>
      <c r="O101" s="195" t="str">
        <f t="shared" si="14"/>
        <v/>
      </c>
      <c r="P101" s="195" t="str">
        <f t="shared" si="14"/>
        <v/>
      </c>
      <c r="Q101" s="195" t="str">
        <f t="shared" si="14"/>
        <v/>
      </c>
      <c r="R101" s="195" t="str">
        <f t="shared" si="14"/>
        <v/>
      </c>
      <c r="S101" s="195" t="str">
        <f t="shared" si="14"/>
        <v/>
      </c>
      <c r="T101" s="200" t="str">
        <f t="shared" si="14"/>
        <v/>
      </c>
      <c r="U101" s="201" t="str">
        <f t="shared" si="14"/>
        <v/>
      </c>
      <c r="V101" s="195" t="str">
        <f t="shared" si="14"/>
        <v/>
      </c>
      <c r="W101" s="195" t="str">
        <f t="shared" si="14"/>
        <v/>
      </c>
      <c r="X101" s="195" t="str">
        <f t="shared" si="14"/>
        <v/>
      </c>
      <c r="Y101" s="195" t="str">
        <f t="shared" si="14"/>
        <v/>
      </c>
      <c r="Z101" s="195" t="str">
        <f t="shared" si="14"/>
        <v/>
      </c>
      <c r="AA101" s="198" t="str">
        <f t="shared" si="14"/>
        <v/>
      </c>
      <c r="AB101" s="199" t="str">
        <f t="shared" si="14"/>
        <v/>
      </c>
      <c r="AC101" s="195" t="str">
        <f t="shared" si="14"/>
        <v/>
      </c>
      <c r="AD101" s="195" t="str">
        <f t="shared" si="14"/>
        <v/>
      </c>
      <c r="AE101" s="195" t="str">
        <f t="shared" si="14"/>
        <v/>
      </c>
      <c r="AF101" s="195" t="str">
        <f t="shared" si="14"/>
        <v/>
      </c>
      <c r="AG101" s="195" t="str">
        <f t="shared" si="14"/>
        <v/>
      </c>
      <c r="AH101" s="200" t="str">
        <f t="shared" si="14"/>
        <v/>
      </c>
      <c r="AI101" s="201" t="str">
        <f t="shared" si="14"/>
        <v/>
      </c>
      <c r="AJ101" s="195" t="str">
        <f t="shared" si="14"/>
        <v/>
      </c>
      <c r="AK101" s="202" t="str">
        <f t="shared" si="14"/>
        <v/>
      </c>
      <c r="AL101" s="506">
        <f t="shared" si="12"/>
        <v>0</v>
      </c>
      <c r="AM101" s="507"/>
      <c r="AN101" s="508"/>
    </row>
    <row r="102" spans="1:45" ht="29.25" customHeight="1" x14ac:dyDescent="0.15">
      <c r="A102" s="78"/>
      <c r="B102" s="509" t="str">
        <f t="shared" si="11"/>
        <v>機能訓練指導員</v>
      </c>
      <c r="C102" s="510"/>
      <c r="D102" s="187" t="str">
        <f t="shared" si="15"/>
        <v>D</v>
      </c>
      <c r="E102" s="187" t="str">
        <f t="shared" si="15"/>
        <v>看護師</v>
      </c>
      <c r="F102" s="188" t="str">
        <f t="shared" si="15"/>
        <v>後志 ○子</v>
      </c>
      <c r="G102" s="189" t="str">
        <f t="shared" si="14"/>
        <v/>
      </c>
      <c r="H102" s="187" t="str">
        <f t="shared" si="14"/>
        <v>F</v>
      </c>
      <c r="I102" s="187" t="str">
        <f t="shared" si="14"/>
        <v/>
      </c>
      <c r="J102" s="187" t="str">
        <f t="shared" si="14"/>
        <v/>
      </c>
      <c r="K102" s="187" t="str">
        <f t="shared" si="14"/>
        <v/>
      </c>
      <c r="L102" s="187" t="str">
        <f t="shared" si="14"/>
        <v/>
      </c>
      <c r="M102" s="190" t="str">
        <f t="shared" si="14"/>
        <v/>
      </c>
      <c r="N102" s="191" t="str">
        <f t="shared" ref="N102:AK102" si="16">IF(N70="","",VLOOKUP(N70,$C$10:$F$34,4))</f>
        <v/>
      </c>
      <c r="O102" s="187" t="str">
        <f t="shared" si="16"/>
        <v>F</v>
      </c>
      <c r="P102" s="187" t="str">
        <f t="shared" si="16"/>
        <v/>
      </c>
      <c r="Q102" s="187" t="str">
        <f t="shared" si="16"/>
        <v/>
      </c>
      <c r="R102" s="187" t="str">
        <f t="shared" si="16"/>
        <v/>
      </c>
      <c r="S102" s="187" t="str">
        <f t="shared" si="16"/>
        <v/>
      </c>
      <c r="T102" s="192" t="str">
        <f t="shared" si="16"/>
        <v/>
      </c>
      <c r="U102" s="193" t="str">
        <f t="shared" si="16"/>
        <v/>
      </c>
      <c r="V102" s="187" t="str">
        <f t="shared" si="16"/>
        <v>F</v>
      </c>
      <c r="W102" s="187" t="str">
        <f t="shared" si="16"/>
        <v/>
      </c>
      <c r="X102" s="187" t="str">
        <f t="shared" si="16"/>
        <v/>
      </c>
      <c r="Y102" s="187" t="str">
        <f t="shared" si="16"/>
        <v/>
      </c>
      <c r="Z102" s="187" t="str">
        <f t="shared" si="16"/>
        <v/>
      </c>
      <c r="AA102" s="190" t="str">
        <f t="shared" si="16"/>
        <v/>
      </c>
      <c r="AB102" s="191" t="str">
        <f t="shared" si="16"/>
        <v/>
      </c>
      <c r="AC102" s="187" t="str">
        <f t="shared" si="16"/>
        <v>F</v>
      </c>
      <c r="AD102" s="187" t="str">
        <f t="shared" si="16"/>
        <v/>
      </c>
      <c r="AE102" s="187" t="str">
        <f t="shared" si="16"/>
        <v/>
      </c>
      <c r="AF102" s="187" t="str">
        <f t="shared" si="16"/>
        <v/>
      </c>
      <c r="AG102" s="187" t="str">
        <f t="shared" si="16"/>
        <v/>
      </c>
      <c r="AH102" s="192" t="str">
        <f t="shared" si="16"/>
        <v/>
      </c>
      <c r="AI102" s="193" t="str">
        <f t="shared" si="16"/>
        <v/>
      </c>
      <c r="AJ102" s="187" t="str">
        <f t="shared" si="16"/>
        <v>F</v>
      </c>
      <c r="AK102" s="194" t="str">
        <f t="shared" si="16"/>
        <v/>
      </c>
      <c r="AL102" s="511">
        <f t="shared" si="12"/>
        <v>0</v>
      </c>
      <c r="AM102" s="512"/>
      <c r="AN102" s="513"/>
    </row>
    <row r="103" spans="1:45" ht="30" customHeight="1" x14ac:dyDescent="0.15">
      <c r="A103" s="78"/>
      <c r="B103" s="496">
        <f t="shared" si="11"/>
        <v>0</v>
      </c>
      <c r="C103" s="497"/>
      <c r="D103" s="203">
        <f t="shared" si="15"/>
        <v>0</v>
      </c>
      <c r="E103" s="203">
        <f t="shared" si="15"/>
        <v>0</v>
      </c>
      <c r="F103" s="204" t="str">
        <f t="shared" si="15"/>
        <v>D子</v>
      </c>
      <c r="G103" s="205" t="str">
        <f t="shared" ref="G103:AK105" si="17">IF(G71="","",VLOOKUP(G71,$C$10:$F$34,4))</f>
        <v/>
      </c>
      <c r="H103" s="203" t="str">
        <f t="shared" si="17"/>
        <v/>
      </c>
      <c r="I103" s="203" t="str">
        <f t="shared" si="17"/>
        <v/>
      </c>
      <c r="J103" s="203" t="str">
        <f t="shared" si="17"/>
        <v/>
      </c>
      <c r="K103" s="203" t="str">
        <f t="shared" si="17"/>
        <v/>
      </c>
      <c r="L103" s="203" t="str">
        <f t="shared" si="17"/>
        <v/>
      </c>
      <c r="M103" s="206" t="str">
        <f t="shared" si="17"/>
        <v/>
      </c>
      <c r="N103" s="207" t="str">
        <f t="shared" si="17"/>
        <v/>
      </c>
      <c r="O103" s="203" t="str">
        <f t="shared" si="17"/>
        <v/>
      </c>
      <c r="P103" s="203" t="str">
        <f t="shared" si="17"/>
        <v/>
      </c>
      <c r="Q103" s="203" t="str">
        <f t="shared" si="17"/>
        <v/>
      </c>
      <c r="R103" s="203" t="str">
        <f t="shared" si="17"/>
        <v/>
      </c>
      <c r="S103" s="203" t="str">
        <f t="shared" si="17"/>
        <v/>
      </c>
      <c r="T103" s="208" t="str">
        <f t="shared" si="17"/>
        <v/>
      </c>
      <c r="U103" s="209" t="str">
        <f t="shared" si="17"/>
        <v/>
      </c>
      <c r="V103" s="203" t="str">
        <f t="shared" si="17"/>
        <v/>
      </c>
      <c r="W103" s="203" t="str">
        <f t="shared" si="17"/>
        <v/>
      </c>
      <c r="X103" s="203" t="str">
        <f t="shared" si="17"/>
        <v/>
      </c>
      <c r="Y103" s="203" t="str">
        <f t="shared" si="17"/>
        <v/>
      </c>
      <c r="Z103" s="203" t="str">
        <f t="shared" si="17"/>
        <v/>
      </c>
      <c r="AA103" s="206" t="str">
        <f t="shared" si="17"/>
        <v/>
      </c>
      <c r="AB103" s="207" t="str">
        <f t="shared" si="17"/>
        <v/>
      </c>
      <c r="AC103" s="203" t="str">
        <f t="shared" si="17"/>
        <v/>
      </c>
      <c r="AD103" s="203" t="str">
        <f t="shared" si="17"/>
        <v/>
      </c>
      <c r="AE103" s="203" t="str">
        <f t="shared" si="17"/>
        <v/>
      </c>
      <c r="AF103" s="203" t="str">
        <f t="shared" si="17"/>
        <v/>
      </c>
      <c r="AG103" s="203" t="str">
        <f t="shared" si="17"/>
        <v/>
      </c>
      <c r="AH103" s="208" t="str">
        <f t="shared" si="17"/>
        <v/>
      </c>
      <c r="AI103" s="209" t="str">
        <f t="shared" si="17"/>
        <v/>
      </c>
      <c r="AJ103" s="203" t="str">
        <f t="shared" si="17"/>
        <v/>
      </c>
      <c r="AK103" s="210" t="str">
        <f t="shared" si="17"/>
        <v/>
      </c>
      <c r="AL103" s="498">
        <f t="shared" si="12"/>
        <v>0</v>
      </c>
      <c r="AM103" s="499"/>
      <c r="AN103" s="500"/>
    </row>
    <row r="104" spans="1:45" ht="30" customHeight="1" x14ac:dyDescent="0.15">
      <c r="A104" s="78"/>
      <c r="B104" s="496">
        <f t="shared" si="11"/>
        <v>0</v>
      </c>
      <c r="C104" s="497"/>
      <c r="D104" s="203">
        <f t="shared" si="15"/>
        <v>0</v>
      </c>
      <c r="E104" s="203">
        <f t="shared" si="15"/>
        <v>0</v>
      </c>
      <c r="F104" s="204" t="str">
        <f t="shared" si="15"/>
        <v>E介</v>
      </c>
      <c r="G104" s="205" t="str">
        <f t="shared" si="17"/>
        <v/>
      </c>
      <c r="H104" s="203" t="str">
        <f t="shared" si="17"/>
        <v/>
      </c>
      <c r="I104" s="203" t="str">
        <f t="shared" si="17"/>
        <v/>
      </c>
      <c r="J104" s="203" t="str">
        <f t="shared" si="17"/>
        <v/>
      </c>
      <c r="K104" s="203" t="str">
        <f t="shared" si="17"/>
        <v/>
      </c>
      <c r="L104" s="203" t="str">
        <f t="shared" si="17"/>
        <v/>
      </c>
      <c r="M104" s="206" t="str">
        <f t="shared" si="17"/>
        <v/>
      </c>
      <c r="N104" s="207" t="str">
        <f t="shared" si="17"/>
        <v/>
      </c>
      <c r="O104" s="203" t="str">
        <f t="shared" si="17"/>
        <v/>
      </c>
      <c r="P104" s="203" t="str">
        <f t="shared" si="17"/>
        <v/>
      </c>
      <c r="Q104" s="203" t="str">
        <f t="shared" si="17"/>
        <v/>
      </c>
      <c r="R104" s="203" t="str">
        <f t="shared" si="17"/>
        <v/>
      </c>
      <c r="S104" s="203" t="str">
        <f t="shared" si="17"/>
        <v/>
      </c>
      <c r="T104" s="208" t="str">
        <f t="shared" si="17"/>
        <v/>
      </c>
      <c r="U104" s="209" t="str">
        <f t="shared" si="17"/>
        <v/>
      </c>
      <c r="V104" s="203" t="str">
        <f t="shared" si="17"/>
        <v/>
      </c>
      <c r="W104" s="203" t="str">
        <f t="shared" si="17"/>
        <v/>
      </c>
      <c r="X104" s="203" t="str">
        <f t="shared" si="17"/>
        <v/>
      </c>
      <c r="Y104" s="203" t="str">
        <f t="shared" si="17"/>
        <v/>
      </c>
      <c r="Z104" s="203" t="str">
        <f t="shared" si="17"/>
        <v/>
      </c>
      <c r="AA104" s="206" t="str">
        <f t="shared" si="17"/>
        <v/>
      </c>
      <c r="AB104" s="207" t="str">
        <f t="shared" si="17"/>
        <v/>
      </c>
      <c r="AC104" s="203" t="str">
        <f t="shared" si="17"/>
        <v/>
      </c>
      <c r="AD104" s="203" t="str">
        <f t="shared" si="17"/>
        <v/>
      </c>
      <c r="AE104" s="203" t="str">
        <f t="shared" si="17"/>
        <v/>
      </c>
      <c r="AF104" s="203" t="str">
        <f t="shared" si="17"/>
        <v/>
      </c>
      <c r="AG104" s="203" t="str">
        <f t="shared" si="17"/>
        <v/>
      </c>
      <c r="AH104" s="208" t="str">
        <f t="shared" si="17"/>
        <v/>
      </c>
      <c r="AI104" s="209" t="str">
        <f t="shared" si="17"/>
        <v/>
      </c>
      <c r="AJ104" s="203" t="str">
        <f t="shared" si="17"/>
        <v/>
      </c>
      <c r="AK104" s="210" t="str">
        <f t="shared" si="17"/>
        <v/>
      </c>
      <c r="AL104" s="498">
        <f t="shared" si="12"/>
        <v>0</v>
      </c>
      <c r="AM104" s="499"/>
      <c r="AN104" s="500"/>
    </row>
    <row r="105" spans="1:45" ht="29.25" customHeight="1" thickBot="1" x14ac:dyDescent="0.2">
      <c r="A105" s="78"/>
      <c r="B105" s="501">
        <f t="shared" si="11"/>
        <v>0</v>
      </c>
      <c r="C105" s="502"/>
      <c r="D105" s="195">
        <f t="shared" si="15"/>
        <v>0</v>
      </c>
      <c r="E105" s="195">
        <f t="shared" si="15"/>
        <v>0</v>
      </c>
      <c r="F105" s="196" t="str">
        <f t="shared" si="15"/>
        <v>F美</v>
      </c>
      <c r="G105" s="197" t="str">
        <f t="shared" si="17"/>
        <v/>
      </c>
      <c r="H105" s="195" t="str">
        <f t="shared" si="17"/>
        <v/>
      </c>
      <c r="I105" s="195" t="str">
        <f t="shared" si="17"/>
        <v/>
      </c>
      <c r="J105" s="195" t="str">
        <f t="shared" si="17"/>
        <v/>
      </c>
      <c r="K105" s="195" t="str">
        <f t="shared" si="17"/>
        <v/>
      </c>
      <c r="L105" s="195" t="str">
        <f t="shared" si="17"/>
        <v/>
      </c>
      <c r="M105" s="198" t="str">
        <f t="shared" si="17"/>
        <v/>
      </c>
      <c r="N105" s="199" t="str">
        <f t="shared" si="17"/>
        <v/>
      </c>
      <c r="O105" s="195" t="str">
        <f t="shared" si="17"/>
        <v/>
      </c>
      <c r="P105" s="195" t="str">
        <f t="shared" si="17"/>
        <v/>
      </c>
      <c r="Q105" s="195" t="str">
        <f t="shared" si="17"/>
        <v/>
      </c>
      <c r="R105" s="195" t="str">
        <f t="shared" si="17"/>
        <v/>
      </c>
      <c r="S105" s="195" t="str">
        <f t="shared" si="17"/>
        <v/>
      </c>
      <c r="T105" s="200" t="str">
        <f t="shared" si="17"/>
        <v/>
      </c>
      <c r="U105" s="201" t="str">
        <f t="shared" si="17"/>
        <v/>
      </c>
      <c r="V105" s="195" t="str">
        <f t="shared" si="17"/>
        <v/>
      </c>
      <c r="W105" s="195" t="str">
        <f t="shared" si="17"/>
        <v/>
      </c>
      <c r="X105" s="195" t="str">
        <f t="shared" si="17"/>
        <v/>
      </c>
      <c r="Y105" s="195" t="str">
        <f t="shared" si="17"/>
        <v/>
      </c>
      <c r="Z105" s="195" t="str">
        <f t="shared" si="17"/>
        <v/>
      </c>
      <c r="AA105" s="198" t="str">
        <f t="shared" si="17"/>
        <v/>
      </c>
      <c r="AB105" s="199" t="str">
        <f t="shared" si="17"/>
        <v/>
      </c>
      <c r="AC105" s="195" t="str">
        <f t="shared" si="17"/>
        <v/>
      </c>
      <c r="AD105" s="195" t="str">
        <f t="shared" si="17"/>
        <v/>
      </c>
      <c r="AE105" s="195" t="str">
        <f t="shared" si="17"/>
        <v/>
      </c>
      <c r="AF105" s="195" t="str">
        <f t="shared" si="17"/>
        <v/>
      </c>
      <c r="AG105" s="195" t="str">
        <f t="shared" si="17"/>
        <v/>
      </c>
      <c r="AH105" s="200" t="str">
        <f t="shared" si="17"/>
        <v/>
      </c>
      <c r="AI105" s="201" t="str">
        <f t="shared" si="17"/>
        <v/>
      </c>
      <c r="AJ105" s="195" t="str">
        <f t="shared" si="17"/>
        <v/>
      </c>
      <c r="AK105" s="202" t="str">
        <f t="shared" si="17"/>
        <v/>
      </c>
      <c r="AL105" s="503">
        <f t="shared" si="12"/>
        <v>0</v>
      </c>
      <c r="AM105" s="504"/>
      <c r="AN105" s="505"/>
    </row>
    <row r="106" spans="1:45" ht="18" customHeight="1" x14ac:dyDescent="0.15">
      <c r="A106" s="78"/>
      <c r="B106" s="211"/>
      <c r="C106" s="211"/>
      <c r="D106" s="212"/>
      <c r="E106" s="211"/>
      <c r="F106" s="213"/>
      <c r="G106" s="212"/>
      <c r="H106" s="212"/>
      <c r="I106" s="212"/>
      <c r="J106" s="212"/>
      <c r="K106" s="212"/>
      <c r="L106" s="212"/>
      <c r="M106" s="212"/>
      <c r="N106" s="212"/>
      <c r="O106" s="212"/>
      <c r="P106" s="212"/>
      <c r="Q106" s="212"/>
      <c r="R106" s="212"/>
      <c r="S106" s="212"/>
      <c r="T106" s="212"/>
      <c r="U106" s="212"/>
      <c r="V106" s="212"/>
      <c r="W106" s="212"/>
      <c r="X106" s="212"/>
      <c r="Y106" s="212"/>
      <c r="Z106" s="212"/>
      <c r="AA106" s="212"/>
      <c r="AB106" s="212"/>
      <c r="AC106" s="212"/>
      <c r="AD106" s="212"/>
      <c r="AE106" s="212"/>
      <c r="AF106" s="212"/>
      <c r="AG106" s="212"/>
      <c r="AH106" s="212"/>
      <c r="AI106" s="212"/>
      <c r="AJ106" s="212"/>
      <c r="AK106" s="212"/>
      <c r="AL106" s="73"/>
      <c r="AM106" s="73"/>
    </row>
    <row r="107" spans="1:45" s="48" customFormat="1" ht="15" thickBot="1" x14ac:dyDescent="0.2">
      <c r="A107" s="162" t="s">
        <v>167</v>
      </c>
      <c r="AL107" s="214"/>
      <c r="AM107" s="214"/>
      <c r="AN107" s="214"/>
    </row>
    <row r="108" spans="1:45" ht="20.100000000000001" customHeight="1" thickBot="1" x14ac:dyDescent="0.2">
      <c r="B108" s="2" t="s">
        <v>85</v>
      </c>
      <c r="C108" s="48"/>
      <c r="D108" s="48"/>
      <c r="E108" s="49"/>
      <c r="F108" s="50"/>
      <c r="G108" s="51"/>
      <c r="H108" s="51"/>
      <c r="I108" s="48"/>
      <c r="J108" s="48"/>
      <c r="K108" s="48" t="s">
        <v>43</v>
      </c>
      <c r="L108" s="48"/>
      <c r="M108" s="487">
        <f>M42</f>
        <v>42826</v>
      </c>
      <c r="N108" s="488"/>
      <c r="O108" s="488"/>
      <c r="P108" s="489"/>
      <c r="Q108" s="490" t="s">
        <v>44</v>
      </c>
      <c r="R108" s="490"/>
      <c r="S108" s="491">
        <f>DAY(DATE(YEAR(M108),MONTH(M108)+1,0)-(DATE(YEAR(M108),MONTH(M108),0)))</f>
        <v>30</v>
      </c>
      <c r="T108" s="491"/>
      <c r="U108" s="48" t="s">
        <v>12</v>
      </c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Q108" s="647" t="s">
        <v>170</v>
      </c>
      <c r="AR108" s="648"/>
      <c r="AS108" s="649"/>
    </row>
    <row r="109" spans="1:45" s="48" customFormat="1" ht="24.95" customHeight="1" x14ac:dyDescent="0.15">
      <c r="A109" s="3"/>
      <c r="C109" s="2"/>
      <c r="D109" s="3"/>
      <c r="E109" s="3"/>
      <c r="F109" s="3"/>
      <c r="G109" s="3"/>
      <c r="H109" s="3"/>
      <c r="I109" s="3"/>
      <c r="J109" s="3"/>
      <c r="K109" s="52" t="s">
        <v>45</v>
      </c>
      <c r="L109" s="492" t="s">
        <v>46</v>
      </c>
      <c r="M109" s="492"/>
      <c r="N109" s="215">
        <v>28</v>
      </c>
      <c r="O109" s="54" t="s">
        <v>47</v>
      </c>
      <c r="P109" s="55">
        <f>MONTH(M108)</f>
        <v>4</v>
      </c>
      <c r="Q109" s="52" t="s">
        <v>48</v>
      </c>
      <c r="R109" s="52"/>
      <c r="S109" s="56"/>
      <c r="T109" s="52" t="s">
        <v>49</v>
      </c>
      <c r="U109" s="57"/>
      <c r="V109" s="57"/>
      <c r="W109" s="57"/>
      <c r="Y109" s="58"/>
      <c r="Z109" s="493" t="str">
        <f>Z43</f>
        <v>地域密着型通所介護</v>
      </c>
      <c r="AA109" s="493"/>
      <c r="AB109" s="493"/>
      <c r="AC109" s="493"/>
      <c r="AD109" s="493"/>
      <c r="AE109" s="493"/>
      <c r="AF109" s="493"/>
      <c r="AG109" s="493"/>
      <c r="AH109" s="493"/>
      <c r="AI109" s="59"/>
      <c r="AJ109" s="60" t="s">
        <v>51</v>
      </c>
      <c r="AK109" s="59"/>
      <c r="AL109" s="60"/>
    </row>
    <row r="110" spans="1:45" ht="23.25" customHeight="1" thickBot="1" x14ac:dyDescent="0.2">
      <c r="B110" s="494" t="s">
        <v>52</v>
      </c>
      <c r="C110" s="494"/>
      <c r="D110" s="494"/>
      <c r="E110" s="494"/>
      <c r="F110" s="494"/>
      <c r="G110" s="494"/>
      <c r="H110" s="494"/>
      <c r="I110" s="494"/>
      <c r="J110" s="494"/>
      <c r="K110" s="494"/>
      <c r="L110" s="3"/>
      <c r="M110" s="61"/>
      <c r="N110" s="61"/>
      <c r="O110" s="61"/>
      <c r="P110" s="61"/>
      <c r="Q110" s="61"/>
      <c r="R110" s="61"/>
      <c r="S110" s="62"/>
      <c r="T110" s="495" t="s">
        <v>53</v>
      </c>
      <c r="U110" s="495"/>
      <c r="V110" s="495"/>
      <c r="W110" s="493" t="str">
        <f>W44</f>
        <v>デイサービスセンター○○○</v>
      </c>
      <c r="X110" s="493"/>
      <c r="Y110" s="493"/>
      <c r="Z110" s="493"/>
      <c r="AA110" s="493"/>
      <c r="AB110" s="493"/>
      <c r="AC110" s="493"/>
      <c r="AD110" s="493"/>
      <c r="AE110" s="493"/>
      <c r="AF110" s="493"/>
      <c r="AG110" s="493"/>
      <c r="AH110" s="493"/>
      <c r="AI110" s="63"/>
      <c r="AJ110" s="52" t="s">
        <v>171</v>
      </c>
      <c r="AK110" s="59"/>
      <c r="AL110" s="60"/>
    </row>
    <row r="111" spans="1:45" ht="23.25" customHeight="1" thickBot="1" x14ac:dyDescent="0.2">
      <c r="B111" s="480" t="s">
        <v>54</v>
      </c>
      <c r="C111" s="480"/>
      <c r="D111" s="480"/>
      <c r="E111" s="480"/>
      <c r="F111" s="64">
        <f>F79</f>
        <v>0.375</v>
      </c>
      <c r="G111" s="65" t="s">
        <v>172</v>
      </c>
      <c r="H111" s="481">
        <f>H79</f>
        <v>0.51041666666666663</v>
      </c>
      <c r="I111" s="482"/>
      <c r="J111" s="483"/>
      <c r="K111" s="66"/>
      <c r="L111" s="484" t="s">
        <v>26</v>
      </c>
      <c r="M111" s="484"/>
      <c r="N111" s="480"/>
      <c r="O111" s="485">
        <f>O79</f>
        <v>0.5625</v>
      </c>
      <c r="P111" s="482"/>
      <c r="Q111" s="483"/>
      <c r="R111" s="67" t="s">
        <v>140</v>
      </c>
      <c r="S111" s="481">
        <f>S79</f>
        <v>0.69791666666666663</v>
      </c>
      <c r="T111" s="482"/>
      <c r="U111" s="483"/>
      <c r="V111" s="68"/>
      <c r="W111" s="68"/>
      <c r="X111" s="68"/>
      <c r="Y111" s="68"/>
      <c r="Z111" s="69" t="s">
        <v>57</v>
      </c>
      <c r="AA111" s="70"/>
      <c r="AB111" s="70"/>
      <c r="AC111" s="70"/>
      <c r="AD111" s="486">
        <f>AD45</f>
        <v>18</v>
      </c>
      <c r="AE111" s="474"/>
      <c r="AF111" s="71" t="s">
        <v>58</v>
      </c>
      <c r="AH111" s="59"/>
      <c r="AI111" s="59"/>
      <c r="AJ111" s="60"/>
      <c r="AK111" s="59"/>
      <c r="AL111" s="60"/>
    </row>
    <row r="112" spans="1:45" ht="7.5" customHeight="1" thickBot="1" x14ac:dyDescent="0.2">
      <c r="B112" s="216"/>
      <c r="C112" s="216"/>
      <c r="D112" s="216"/>
      <c r="E112" s="216"/>
      <c r="F112" s="217"/>
      <c r="G112" s="218"/>
      <c r="H112" s="219"/>
      <c r="I112" s="220"/>
      <c r="J112" s="220"/>
      <c r="K112" s="221"/>
      <c r="L112" s="222"/>
      <c r="M112" s="222"/>
      <c r="N112" s="223"/>
      <c r="O112" s="217"/>
      <c r="P112" s="220"/>
      <c r="Q112" s="220"/>
      <c r="R112" s="224"/>
      <c r="S112" s="219"/>
      <c r="T112" s="220"/>
      <c r="U112" s="220"/>
      <c r="V112" s="225"/>
      <c r="W112" s="68"/>
      <c r="X112" s="68"/>
      <c r="Y112" s="68"/>
      <c r="Z112" s="226"/>
      <c r="AA112" s="59"/>
      <c r="AB112" s="59"/>
      <c r="AC112" s="59"/>
      <c r="AD112" s="227"/>
      <c r="AE112" s="227"/>
      <c r="AF112" s="228"/>
      <c r="AH112" s="59"/>
      <c r="AI112" s="59"/>
      <c r="AJ112" s="60"/>
      <c r="AK112" s="59"/>
      <c r="AL112" s="60"/>
    </row>
    <row r="113" spans="1:45" ht="33.75" customHeight="1" thickBot="1" x14ac:dyDescent="0.2">
      <c r="B113" s="229" t="s">
        <v>86</v>
      </c>
      <c r="C113" s="229"/>
      <c r="D113" s="229"/>
      <c r="E113" s="229"/>
      <c r="F113" s="229"/>
      <c r="G113" s="229"/>
      <c r="H113" s="229"/>
      <c r="I113" s="229"/>
      <c r="J113" s="229"/>
      <c r="K113" s="229"/>
      <c r="L113" s="229"/>
      <c r="M113" s="229"/>
      <c r="N113" s="15"/>
      <c r="O113" s="15"/>
      <c r="P113" s="15" t="s">
        <v>87</v>
      </c>
      <c r="Q113" s="469">
        <f>AJ2</f>
        <v>40</v>
      </c>
      <c r="R113" s="470"/>
      <c r="S113" s="471"/>
      <c r="T113" s="15" t="s">
        <v>5</v>
      </c>
      <c r="U113" s="61"/>
      <c r="V113" s="61"/>
      <c r="W113" s="230"/>
      <c r="X113" s="231" t="s">
        <v>12</v>
      </c>
      <c r="Y113" s="472">
        <f>AJ3</f>
        <v>8</v>
      </c>
      <c r="Z113" s="473"/>
      <c r="AA113" s="474"/>
      <c r="AB113" s="15" t="s">
        <v>5</v>
      </c>
      <c r="AC113" s="230"/>
      <c r="AD113" s="230"/>
      <c r="AE113" s="230"/>
      <c r="AF113" s="230"/>
      <c r="AG113" s="475" t="s">
        <v>88</v>
      </c>
      <c r="AH113" s="475"/>
      <c r="AI113" s="475"/>
      <c r="AJ113" s="475"/>
      <c r="AK113" s="475"/>
      <c r="AL113" s="475"/>
      <c r="AM113" s="476"/>
      <c r="AN113" s="477">
        <f>ROUND(($Q$113)*($AJ$5/$AJ$7),0)</f>
        <v>176</v>
      </c>
      <c r="AO113" s="478"/>
      <c r="AP113" s="232" t="s">
        <v>5</v>
      </c>
    </row>
    <row r="114" spans="1:45" ht="24" customHeight="1" x14ac:dyDescent="0.15">
      <c r="B114" s="479" t="s">
        <v>60</v>
      </c>
      <c r="C114" s="479"/>
      <c r="D114" s="479"/>
      <c r="E114" s="479"/>
      <c r="F114" s="479"/>
      <c r="G114" s="479"/>
      <c r="H114" s="479"/>
      <c r="I114" s="479"/>
      <c r="J114" s="479" t="s">
        <v>61</v>
      </c>
      <c r="K114" s="479"/>
      <c r="L114" s="479"/>
      <c r="M114" s="479"/>
      <c r="N114" s="479"/>
      <c r="O114" s="479"/>
      <c r="P114" s="479"/>
      <c r="Q114" s="479"/>
      <c r="R114" s="479"/>
      <c r="S114" s="479"/>
      <c r="T114" s="479" t="s">
        <v>62</v>
      </c>
      <c r="U114" s="479"/>
      <c r="V114" s="479"/>
      <c r="W114" s="479"/>
      <c r="X114" s="479"/>
      <c r="Y114" s="479"/>
      <c r="Z114" s="479"/>
      <c r="AA114" s="479"/>
      <c r="AB114" s="479" t="s">
        <v>89</v>
      </c>
      <c r="AC114" s="479"/>
      <c r="AD114" s="479"/>
      <c r="AE114" s="479"/>
      <c r="AF114" s="479"/>
      <c r="AG114" s="479"/>
      <c r="AH114" s="479"/>
      <c r="AI114" s="479"/>
      <c r="AJ114" s="479"/>
      <c r="AK114" s="75"/>
      <c r="AL114" s="3"/>
    </row>
    <row r="115" spans="1:45" ht="3.75" customHeight="1" thickBot="1" x14ac:dyDescent="0.2">
      <c r="A115" s="78"/>
      <c r="B115" s="76"/>
      <c r="C115" s="77"/>
      <c r="D115" s="77"/>
      <c r="E115" s="78"/>
      <c r="F115" s="78"/>
      <c r="G115" s="233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T115" s="79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234"/>
      <c r="AM115" s="234"/>
      <c r="AN115" s="235"/>
    </row>
    <row r="116" spans="1:45" ht="20.100000000000001" customHeight="1" x14ac:dyDescent="0.15">
      <c r="A116" s="78"/>
      <c r="B116" s="171"/>
      <c r="C116" s="461" t="s">
        <v>65</v>
      </c>
      <c r="D116" s="173"/>
      <c r="E116" s="236"/>
      <c r="F116" s="464" t="s">
        <v>90</v>
      </c>
      <c r="G116" s="466" t="s">
        <v>173</v>
      </c>
      <c r="H116" s="436"/>
      <c r="I116" s="436"/>
      <c r="J116" s="436"/>
      <c r="K116" s="436"/>
      <c r="L116" s="436"/>
      <c r="M116" s="467"/>
      <c r="N116" s="468" t="s">
        <v>174</v>
      </c>
      <c r="O116" s="436"/>
      <c r="P116" s="436"/>
      <c r="Q116" s="436"/>
      <c r="R116" s="436"/>
      <c r="S116" s="436"/>
      <c r="T116" s="467"/>
      <c r="U116" s="468" t="s">
        <v>175</v>
      </c>
      <c r="V116" s="436"/>
      <c r="W116" s="436"/>
      <c r="X116" s="436"/>
      <c r="Y116" s="436"/>
      <c r="Z116" s="436"/>
      <c r="AA116" s="467"/>
      <c r="AB116" s="468" t="s">
        <v>176</v>
      </c>
      <c r="AC116" s="436"/>
      <c r="AD116" s="436"/>
      <c r="AE116" s="436"/>
      <c r="AF116" s="436"/>
      <c r="AG116" s="436"/>
      <c r="AH116" s="436"/>
      <c r="AI116" s="435" t="s">
        <v>72</v>
      </c>
      <c r="AJ116" s="436"/>
      <c r="AK116" s="437"/>
      <c r="AL116" s="438" t="s">
        <v>95</v>
      </c>
      <c r="AM116" s="439"/>
      <c r="AN116" s="444" t="s">
        <v>96</v>
      </c>
      <c r="AO116" s="445"/>
      <c r="AP116" s="444" t="s">
        <v>97</v>
      </c>
      <c r="AQ116" s="445"/>
      <c r="AR116" s="450" t="s">
        <v>98</v>
      </c>
      <c r="AS116" s="451"/>
    </row>
    <row r="117" spans="1:45" ht="20.100000000000001" customHeight="1" x14ac:dyDescent="0.15">
      <c r="A117" s="78"/>
      <c r="B117" s="175" t="s">
        <v>64</v>
      </c>
      <c r="C117" s="462"/>
      <c r="D117" s="177" t="s">
        <v>66</v>
      </c>
      <c r="E117" s="237" t="s">
        <v>99</v>
      </c>
      <c r="F117" s="465"/>
      <c r="G117" s="80">
        <v>1</v>
      </c>
      <c r="H117" s="81">
        <v>2</v>
      </c>
      <c r="I117" s="81">
        <v>3</v>
      </c>
      <c r="J117" s="81">
        <v>4</v>
      </c>
      <c r="K117" s="81">
        <v>5</v>
      </c>
      <c r="L117" s="81">
        <v>6</v>
      </c>
      <c r="M117" s="82">
        <v>7</v>
      </c>
      <c r="N117" s="83">
        <v>8</v>
      </c>
      <c r="O117" s="81">
        <v>9</v>
      </c>
      <c r="P117" s="81">
        <v>10</v>
      </c>
      <c r="Q117" s="81">
        <v>11</v>
      </c>
      <c r="R117" s="81">
        <v>12</v>
      </c>
      <c r="S117" s="81">
        <v>13</v>
      </c>
      <c r="T117" s="84">
        <v>14</v>
      </c>
      <c r="U117" s="83">
        <v>15</v>
      </c>
      <c r="V117" s="81">
        <v>16</v>
      </c>
      <c r="W117" s="81">
        <v>17</v>
      </c>
      <c r="X117" s="81">
        <v>18</v>
      </c>
      <c r="Y117" s="81">
        <v>19</v>
      </c>
      <c r="Z117" s="81">
        <v>20</v>
      </c>
      <c r="AA117" s="84">
        <v>21</v>
      </c>
      <c r="AB117" s="85">
        <v>22</v>
      </c>
      <c r="AC117" s="81">
        <v>23</v>
      </c>
      <c r="AD117" s="81">
        <v>24</v>
      </c>
      <c r="AE117" s="81">
        <v>25</v>
      </c>
      <c r="AF117" s="81">
        <v>26</v>
      </c>
      <c r="AG117" s="81">
        <v>27</v>
      </c>
      <c r="AH117" s="82">
        <v>28</v>
      </c>
      <c r="AI117" s="86">
        <f>IF($S$42&gt;=29,29,"")</f>
        <v>29</v>
      </c>
      <c r="AJ117" s="87">
        <f>IF($S$42&gt;=30,30,"")</f>
        <v>30</v>
      </c>
      <c r="AK117" s="88" t="str">
        <f>IF($S$42=31,31,"")</f>
        <v/>
      </c>
      <c r="AL117" s="440"/>
      <c r="AM117" s="441"/>
      <c r="AN117" s="446"/>
      <c r="AO117" s="447"/>
      <c r="AP117" s="446"/>
      <c r="AQ117" s="447"/>
      <c r="AR117" s="452"/>
      <c r="AS117" s="453"/>
    </row>
    <row r="118" spans="1:45" ht="20.100000000000001" customHeight="1" thickBot="1" x14ac:dyDescent="0.2">
      <c r="A118" s="78"/>
      <c r="B118" s="179"/>
      <c r="C118" s="463"/>
      <c r="D118" s="181"/>
      <c r="E118" s="238"/>
      <c r="F118" s="239"/>
      <c r="G118" s="183" t="str">
        <f t="shared" ref="G118:AK118" si="18">G84</f>
        <v>土</v>
      </c>
      <c r="H118" s="91" t="str">
        <f t="shared" si="18"/>
        <v>日</v>
      </c>
      <c r="I118" s="91" t="str">
        <f t="shared" si="18"/>
        <v>月</v>
      </c>
      <c r="J118" s="91" t="str">
        <f t="shared" si="18"/>
        <v>火</v>
      </c>
      <c r="K118" s="91" t="str">
        <f t="shared" si="18"/>
        <v>水</v>
      </c>
      <c r="L118" s="91" t="str">
        <f t="shared" si="18"/>
        <v>木</v>
      </c>
      <c r="M118" s="90" t="str">
        <f t="shared" si="18"/>
        <v>金</v>
      </c>
      <c r="N118" s="95" t="str">
        <f t="shared" si="18"/>
        <v>土</v>
      </c>
      <c r="O118" s="91" t="str">
        <f t="shared" si="18"/>
        <v>日</v>
      </c>
      <c r="P118" s="91" t="str">
        <f t="shared" si="18"/>
        <v>月</v>
      </c>
      <c r="Q118" s="91" t="str">
        <f t="shared" si="18"/>
        <v>火</v>
      </c>
      <c r="R118" s="91" t="str">
        <f t="shared" si="18"/>
        <v>水</v>
      </c>
      <c r="S118" s="91" t="str">
        <f t="shared" si="18"/>
        <v>木</v>
      </c>
      <c r="T118" s="90" t="str">
        <f t="shared" si="18"/>
        <v>金</v>
      </c>
      <c r="U118" s="95" t="str">
        <f t="shared" si="18"/>
        <v>土</v>
      </c>
      <c r="V118" s="91" t="str">
        <f t="shared" si="18"/>
        <v>日</v>
      </c>
      <c r="W118" s="91" t="str">
        <f t="shared" si="18"/>
        <v>月</v>
      </c>
      <c r="X118" s="91" t="str">
        <f t="shared" si="18"/>
        <v>火</v>
      </c>
      <c r="Y118" s="91" t="str">
        <f t="shared" si="18"/>
        <v>水</v>
      </c>
      <c r="Z118" s="91" t="str">
        <f t="shared" si="18"/>
        <v>木</v>
      </c>
      <c r="AA118" s="90" t="str">
        <f t="shared" si="18"/>
        <v>金</v>
      </c>
      <c r="AB118" s="95" t="str">
        <f t="shared" si="18"/>
        <v>土</v>
      </c>
      <c r="AC118" s="91" t="str">
        <f t="shared" si="18"/>
        <v>日</v>
      </c>
      <c r="AD118" s="91" t="str">
        <f t="shared" si="18"/>
        <v>月</v>
      </c>
      <c r="AE118" s="91" t="str">
        <f t="shared" si="18"/>
        <v>火</v>
      </c>
      <c r="AF118" s="91" t="str">
        <f t="shared" si="18"/>
        <v>水</v>
      </c>
      <c r="AG118" s="91" t="str">
        <f t="shared" si="18"/>
        <v>木</v>
      </c>
      <c r="AH118" s="90" t="str">
        <f t="shared" si="18"/>
        <v>金</v>
      </c>
      <c r="AI118" s="184" t="str">
        <f t="shared" si="18"/>
        <v>土</v>
      </c>
      <c r="AJ118" s="185" t="str">
        <f t="shared" si="18"/>
        <v>日</v>
      </c>
      <c r="AK118" s="186" t="str">
        <f t="shared" si="18"/>
        <v/>
      </c>
      <c r="AL118" s="442"/>
      <c r="AM118" s="443"/>
      <c r="AN118" s="448"/>
      <c r="AO118" s="449"/>
      <c r="AP118" s="448"/>
      <c r="AQ118" s="449"/>
      <c r="AR118" s="454"/>
      <c r="AS118" s="455"/>
    </row>
    <row r="119" spans="1:45" ht="18" customHeight="1" x14ac:dyDescent="0.15">
      <c r="A119" s="78"/>
      <c r="B119" s="240" t="str">
        <f>B53</f>
        <v>管理者</v>
      </c>
      <c r="C119" s="241" t="str">
        <f t="shared" ref="C119:E120" si="19">D53</f>
        <v>B</v>
      </c>
      <c r="D119" s="241" t="str">
        <f t="shared" si="19"/>
        <v>社会福祉士</v>
      </c>
      <c r="E119" s="242" t="str">
        <f t="shared" si="19"/>
        <v>小樽 太郎</v>
      </c>
      <c r="F119" s="243" t="s">
        <v>177</v>
      </c>
      <c r="G119" s="244">
        <f>IF(G53="","",VLOOKUP(G53,$C$10:$AK$34,25)*24)</f>
        <v>1.2499999999999996</v>
      </c>
      <c r="H119" s="245">
        <f t="shared" ref="H119:AK120" si="20">IF(H53="","",VLOOKUP(H53,$C$10:$AK$34,25)*24)</f>
        <v>1.2499999999999996</v>
      </c>
      <c r="I119" s="245">
        <f t="shared" si="20"/>
        <v>7.7499999999999982</v>
      </c>
      <c r="J119" s="245" t="str">
        <f t="shared" si="20"/>
        <v/>
      </c>
      <c r="K119" s="245" t="str">
        <f t="shared" si="20"/>
        <v/>
      </c>
      <c r="L119" s="245">
        <f t="shared" si="20"/>
        <v>1.2499999999999996</v>
      </c>
      <c r="M119" s="246">
        <f t="shared" si="20"/>
        <v>1.2499999999999996</v>
      </c>
      <c r="N119" s="247">
        <f t="shared" si="20"/>
        <v>1.2499999999999996</v>
      </c>
      <c r="O119" s="245">
        <f t="shared" si="20"/>
        <v>1.2499999999999996</v>
      </c>
      <c r="P119" s="245">
        <f t="shared" si="20"/>
        <v>7.7499999999999982</v>
      </c>
      <c r="Q119" s="245" t="str">
        <f t="shared" si="20"/>
        <v/>
      </c>
      <c r="R119" s="245" t="str">
        <f t="shared" si="20"/>
        <v/>
      </c>
      <c r="S119" s="245">
        <f t="shared" si="20"/>
        <v>1.2499999999999996</v>
      </c>
      <c r="T119" s="248">
        <f t="shared" si="20"/>
        <v>1.2499999999999996</v>
      </c>
      <c r="U119" s="249">
        <f t="shared" si="20"/>
        <v>1.2499999999999996</v>
      </c>
      <c r="V119" s="245">
        <f t="shared" si="20"/>
        <v>1.2499999999999996</v>
      </c>
      <c r="W119" s="245">
        <f t="shared" si="20"/>
        <v>7.7499999999999982</v>
      </c>
      <c r="X119" s="245" t="str">
        <f t="shared" si="20"/>
        <v/>
      </c>
      <c r="Y119" s="245" t="str">
        <f t="shared" si="20"/>
        <v/>
      </c>
      <c r="Z119" s="245">
        <f t="shared" si="20"/>
        <v>1.2499999999999996</v>
      </c>
      <c r="AA119" s="246">
        <f t="shared" si="20"/>
        <v>1.2499999999999996</v>
      </c>
      <c r="AB119" s="247">
        <f t="shared" si="20"/>
        <v>1.2499999999999996</v>
      </c>
      <c r="AC119" s="245">
        <f t="shared" si="20"/>
        <v>1.2499999999999996</v>
      </c>
      <c r="AD119" s="245">
        <f t="shared" si="20"/>
        <v>7.7499999999999982</v>
      </c>
      <c r="AE119" s="245" t="str">
        <f t="shared" si="20"/>
        <v/>
      </c>
      <c r="AF119" s="245" t="str">
        <f t="shared" si="20"/>
        <v/>
      </c>
      <c r="AG119" s="245">
        <f t="shared" si="20"/>
        <v>1.2499999999999996</v>
      </c>
      <c r="AH119" s="248">
        <f t="shared" si="20"/>
        <v>1.2499999999999996</v>
      </c>
      <c r="AI119" s="249">
        <f t="shared" si="20"/>
        <v>1.2499999999999996</v>
      </c>
      <c r="AJ119" s="245">
        <f t="shared" si="20"/>
        <v>1.2499999999999996</v>
      </c>
      <c r="AK119" s="250" t="str">
        <f t="shared" si="20"/>
        <v/>
      </c>
      <c r="AL119" s="456">
        <f t="shared" ref="AL119:AL177" si="21">SUM(G119:AK119)</f>
        <v>53.499999999999993</v>
      </c>
      <c r="AM119" s="457"/>
      <c r="AN119" s="458">
        <f>AL119/$S$42*7</f>
        <v>12.483333333333331</v>
      </c>
      <c r="AO119" s="457"/>
      <c r="AP119" s="459"/>
      <c r="AQ119" s="460"/>
      <c r="AR119" s="459"/>
      <c r="AS119" s="460"/>
    </row>
    <row r="120" spans="1:45" ht="18" customHeight="1" thickBot="1" x14ac:dyDescent="0.2">
      <c r="A120" s="78"/>
      <c r="B120" s="251">
        <f>B54</f>
        <v>0</v>
      </c>
      <c r="C120" s="252">
        <f t="shared" si="19"/>
        <v>0</v>
      </c>
      <c r="D120" s="252">
        <f t="shared" si="19"/>
        <v>0</v>
      </c>
      <c r="E120" s="253">
        <f t="shared" si="19"/>
        <v>0</v>
      </c>
      <c r="F120" s="254" t="s">
        <v>177</v>
      </c>
      <c r="G120" s="255" t="str">
        <f>IF(G54="","",VLOOKUP(G54,$C$10:$AK$34,25)*24)</f>
        <v/>
      </c>
      <c r="H120" s="256" t="str">
        <f t="shared" si="20"/>
        <v/>
      </c>
      <c r="I120" s="256" t="str">
        <f t="shared" si="20"/>
        <v/>
      </c>
      <c r="J120" s="256" t="str">
        <f t="shared" si="20"/>
        <v/>
      </c>
      <c r="K120" s="256" t="str">
        <f t="shared" si="20"/>
        <v/>
      </c>
      <c r="L120" s="256" t="str">
        <f t="shared" si="20"/>
        <v/>
      </c>
      <c r="M120" s="257" t="str">
        <f t="shared" si="20"/>
        <v/>
      </c>
      <c r="N120" s="258" t="str">
        <f t="shared" si="20"/>
        <v/>
      </c>
      <c r="O120" s="256" t="str">
        <f t="shared" si="20"/>
        <v/>
      </c>
      <c r="P120" s="256" t="str">
        <f t="shared" si="20"/>
        <v/>
      </c>
      <c r="Q120" s="256" t="str">
        <f t="shared" si="20"/>
        <v/>
      </c>
      <c r="R120" s="256" t="str">
        <f t="shared" si="20"/>
        <v/>
      </c>
      <c r="S120" s="256" t="str">
        <f t="shared" si="20"/>
        <v/>
      </c>
      <c r="T120" s="259" t="str">
        <f t="shared" si="20"/>
        <v/>
      </c>
      <c r="U120" s="260" t="str">
        <f t="shared" si="20"/>
        <v/>
      </c>
      <c r="V120" s="256" t="str">
        <f t="shared" si="20"/>
        <v/>
      </c>
      <c r="W120" s="256" t="str">
        <f t="shared" si="20"/>
        <v/>
      </c>
      <c r="X120" s="256" t="str">
        <f t="shared" si="20"/>
        <v/>
      </c>
      <c r="Y120" s="256" t="str">
        <f t="shared" si="20"/>
        <v/>
      </c>
      <c r="Z120" s="256" t="str">
        <f t="shared" si="20"/>
        <v/>
      </c>
      <c r="AA120" s="257" t="str">
        <f t="shared" si="20"/>
        <v/>
      </c>
      <c r="AB120" s="258" t="str">
        <f t="shared" si="20"/>
        <v/>
      </c>
      <c r="AC120" s="256" t="str">
        <f t="shared" si="20"/>
        <v/>
      </c>
      <c r="AD120" s="256" t="str">
        <f t="shared" si="20"/>
        <v/>
      </c>
      <c r="AE120" s="256" t="str">
        <f t="shared" si="20"/>
        <v/>
      </c>
      <c r="AF120" s="256" t="str">
        <f t="shared" si="20"/>
        <v/>
      </c>
      <c r="AG120" s="256" t="str">
        <f t="shared" si="20"/>
        <v/>
      </c>
      <c r="AH120" s="259" t="str">
        <f t="shared" si="20"/>
        <v/>
      </c>
      <c r="AI120" s="260" t="str">
        <f t="shared" si="20"/>
        <v/>
      </c>
      <c r="AJ120" s="256" t="str">
        <f t="shared" si="20"/>
        <v/>
      </c>
      <c r="AK120" s="261" t="str">
        <f t="shared" si="20"/>
        <v/>
      </c>
      <c r="AL120" s="430">
        <f t="shared" si="21"/>
        <v>0</v>
      </c>
      <c r="AM120" s="431"/>
      <c r="AN120" s="432">
        <f>AL120/$S$42*7</f>
        <v>0</v>
      </c>
      <c r="AO120" s="431"/>
      <c r="AP120" s="433"/>
      <c r="AQ120" s="434"/>
      <c r="AR120" s="433"/>
      <c r="AS120" s="434"/>
    </row>
    <row r="121" spans="1:45" ht="18" customHeight="1" x14ac:dyDescent="0.15">
      <c r="A121" s="78"/>
      <c r="B121" s="413" t="str">
        <f>B55</f>
        <v>生活相談員</v>
      </c>
      <c r="C121" s="414" t="str">
        <f>D87</f>
        <v>B</v>
      </c>
      <c r="D121" s="414" t="str">
        <f>E87</f>
        <v>社会福祉士</v>
      </c>
      <c r="E121" s="419" t="str">
        <f>F87</f>
        <v>小樽 太郎</v>
      </c>
      <c r="F121" s="262" t="s">
        <v>102</v>
      </c>
      <c r="G121" s="244">
        <f>IF(G55="","",VLOOKUP(G55,$C$10:$AK$34,29)*24)</f>
        <v>3.2499999999999991</v>
      </c>
      <c r="H121" s="245">
        <f t="shared" ref="H121:AK121" si="22">IF(H55="","",VLOOKUP(H55,$C$10:$AK$34,29)*24)</f>
        <v>3.2499999999999991</v>
      </c>
      <c r="I121" s="245" t="str">
        <f t="shared" si="22"/>
        <v/>
      </c>
      <c r="J121" s="245" t="str">
        <f t="shared" si="22"/>
        <v/>
      </c>
      <c r="K121" s="245" t="str">
        <f t="shared" si="22"/>
        <v/>
      </c>
      <c r="L121" s="245">
        <f t="shared" si="22"/>
        <v>3.2499999999999991</v>
      </c>
      <c r="M121" s="246">
        <f t="shared" si="22"/>
        <v>3.2499999999999991</v>
      </c>
      <c r="N121" s="247">
        <f t="shared" si="22"/>
        <v>3.2499999999999991</v>
      </c>
      <c r="O121" s="245">
        <f t="shared" si="22"/>
        <v>3.2499999999999991</v>
      </c>
      <c r="P121" s="245" t="str">
        <f t="shared" si="22"/>
        <v/>
      </c>
      <c r="Q121" s="245" t="str">
        <f t="shared" si="22"/>
        <v/>
      </c>
      <c r="R121" s="245" t="str">
        <f t="shared" si="22"/>
        <v/>
      </c>
      <c r="S121" s="245">
        <f t="shared" si="22"/>
        <v>3.2499999999999991</v>
      </c>
      <c r="T121" s="248">
        <f t="shared" si="22"/>
        <v>3.2499999999999991</v>
      </c>
      <c r="U121" s="249">
        <f t="shared" si="22"/>
        <v>3.2499999999999991</v>
      </c>
      <c r="V121" s="245">
        <f t="shared" si="22"/>
        <v>3.2499999999999991</v>
      </c>
      <c r="W121" s="245" t="str">
        <f t="shared" si="22"/>
        <v/>
      </c>
      <c r="X121" s="245" t="str">
        <f t="shared" si="22"/>
        <v/>
      </c>
      <c r="Y121" s="245" t="str">
        <f t="shared" si="22"/>
        <v/>
      </c>
      <c r="Z121" s="245">
        <f t="shared" si="22"/>
        <v>3.2499999999999991</v>
      </c>
      <c r="AA121" s="246">
        <f t="shared" si="22"/>
        <v>3.2499999999999991</v>
      </c>
      <c r="AB121" s="247">
        <f t="shared" si="22"/>
        <v>3.2499999999999991</v>
      </c>
      <c r="AC121" s="245">
        <f t="shared" si="22"/>
        <v>3.2499999999999991</v>
      </c>
      <c r="AD121" s="245" t="str">
        <f t="shared" si="22"/>
        <v/>
      </c>
      <c r="AE121" s="245" t="str">
        <f t="shared" si="22"/>
        <v/>
      </c>
      <c r="AF121" s="245" t="str">
        <f t="shared" si="22"/>
        <v/>
      </c>
      <c r="AG121" s="245">
        <f t="shared" si="22"/>
        <v>3.2499999999999991</v>
      </c>
      <c r="AH121" s="248">
        <f t="shared" si="22"/>
        <v>3.2499999999999991</v>
      </c>
      <c r="AI121" s="249">
        <f t="shared" si="22"/>
        <v>3.2499999999999991</v>
      </c>
      <c r="AJ121" s="245">
        <f t="shared" si="22"/>
        <v>3.2499999999999991</v>
      </c>
      <c r="AK121" s="250" t="str">
        <f t="shared" si="22"/>
        <v/>
      </c>
      <c r="AL121" s="415">
        <f t="shared" si="21"/>
        <v>58.499999999999993</v>
      </c>
      <c r="AM121" s="416"/>
      <c r="AN121" s="416">
        <f>AL121/$S$42*7</f>
        <v>13.649999999999999</v>
      </c>
      <c r="AO121" s="416"/>
      <c r="AP121" s="378">
        <f>AN122+AN123+AN121</f>
        <v>27.299999999999997</v>
      </c>
      <c r="AQ121" s="378"/>
      <c r="AR121" s="378">
        <f>IF(C122="Ａ",1,AP121/$V$2)</f>
        <v>0.68249999999999988</v>
      </c>
      <c r="AS121" s="378"/>
    </row>
    <row r="122" spans="1:45" ht="18" customHeight="1" x14ac:dyDescent="0.15">
      <c r="A122" s="78"/>
      <c r="B122" s="405"/>
      <c r="C122" s="407"/>
      <c r="D122" s="407"/>
      <c r="E122" s="417"/>
      <c r="F122" s="263" t="s">
        <v>103</v>
      </c>
      <c r="G122" s="264">
        <f>IF(G55="","",VLOOKUP(G55,$C$10:$AK$34,32)*24)</f>
        <v>3.2499999999999991</v>
      </c>
      <c r="H122" s="265">
        <f t="shared" ref="H122:AK122" si="23">IF(H55="","",VLOOKUP(H55,$C$10:$AK$34,32)*24)</f>
        <v>3.2499999999999991</v>
      </c>
      <c r="I122" s="265" t="str">
        <f t="shared" si="23"/>
        <v/>
      </c>
      <c r="J122" s="265" t="str">
        <f t="shared" si="23"/>
        <v/>
      </c>
      <c r="K122" s="265" t="str">
        <f t="shared" si="23"/>
        <v/>
      </c>
      <c r="L122" s="265">
        <f t="shared" si="23"/>
        <v>3.2499999999999991</v>
      </c>
      <c r="M122" s="266">
        <f t="shared" si="23"/>
        <v>3.2499999999999991</v>
      </c>
      <c r="N122" s="267">
        <f t="shared" si="23"/>
        <v>3.2499999999999991</v>
      </c>
      <c r="O122" s="265">
        <f t="shared" si="23"/>
        <v>3.2499999999999991</v>
      </c>
      <c r="P122" s="265" t="str">
        <f t="shared" si="23"/>
        <v/>
      </c>
      <c r="Q122" s="265" t="str">
        <f t="shared" si="23"/>
        <v/>
      </c>
      <c r="R122" s="265" t="str">
        <f t="shared" si="23"/>
        <v/>
      </c>
      <c r="S122" s="265">
        <f t="shared" si="23"/>
        <v>3.2499999999999991</v>
      </c>
      <c r="T122" s="268">
        <f t="shared" si="23"/>
        <v>3.2499999999999991</v>
      </c>
      <c r="U122" s="269">
        <f t="shared" si="23"/>
        <v>3.2499999999999991</v>
      </c>
      <c r="V122" s="265">
        <f t="shared" si="23"/>
        <v>3.2499999999999991</v>
      </c>
      <c r="W122" s="265" t="str">
        <f t="shared" si="23"/>
        <v/>
      </c>
      <c r="X122" s="265" t="str">
        <f t="shared" si="23"/>
        <v/>
      </c>
      <c r="Y122" s="265" t="str">
        <f t="shared" si="23"/>
        <v/>
      </c>
      <c r="Z122" s="265">
        <f t="shared" si="23"/>
        <v>3.2499999999999991</v>
      </c>
      <c r="AA122" s="266">
        <f t="shared" si="23"/>
        <v>3.2499999999999991</v>
      </c>
      <c r="AB122" s="267">
        <f t="shared" si="23"/>
        <v>3.2499999999999991</v>
      </c>
      <c r="AC122" s="265">
        <f t="shared" si="23"/>
        <v>3.2499999999999991</v>
      </c>
      <c r="AD122" s="265" t="str">
        <f t="shared" si="23"/>
        <v/>
      </c>
      <c r="AE122" s="265" t="str">
        <f t="shared" si="23"/>
        <v/>
      </c>
      <c r="AF122" s="265" t="str">
        <f t="shared" si="23"/>
        <v/>
      </c>
      <c r="AG122" s="265">
        <f t="shared" si="23"/>
        <v>3.2499999999999991</v>
      </c>
      <c r="AH122" s="268">
        <f t="shared" si="23"/>
        <v>3.2499999999999991</v>
      </c>
      <c r="AI122" s="269">
        <f t="shared" si="23"/>
        <v>3.2499999999999991</v>
      </c>
      <c r="AJ122" s="265">
        <f t="shared" si="23"/>
        <v>3.2499999999999991</v>
      </c>
      <c r="AK122" s="270" t="str">
        <f t="shared" si="23"/>
        <v/>
      </c>
      <c r="AL122" s="401">
        <f t="shared" si="21"/>
        <v>58.499999999999993</v>
      </c>
      <c r="AM122" s="402"/>
      <c r="AN122" s="402">
        <f>AL122/$S$42*7</f>
        <v>13.649999999999999</v>
      </c>
      <c r="AO122" s="402"/>
      <c r="AP122" s="400"/>
      <c r="AQ122" s="400"/>
      <c r="AR122" s="400"/>
      <c r="AS122" s="400"/>
    </row>
    <row r="123" spans="1:45" ht="18" customHeight="1" x14ac:dyDescent="0.15">
      <c r="A123" s="78"/>
      <c r="B123" s="405"/>
      <c r="C123" s="407"/>
      <c r="D123" s="407"/>
      <c r="E123" s="417"/>
      <c r="F123" s="271" t="s">
        <v>104</v>
      </c>
      <c r="G123" s="272">
        <f>IF(G55="","",VLOOKUP(G55,$C$10:$AK$34,35)*24)</f>
        <v>0</v>
      </c>
      <c r="H123" s="273">
        <f t="shared" ref="H123:AK123" si="24">IF(H55="","",VLOOKUP(H55,$C$10:$AK$34,35)*24)</f>
        <v>0</v>
      </c>
      <c r="I123" s="273" t="str">
        <f t="shared" si="24"/>
        <v/>
      </c>
      <c r="J123" s="273" t="str">
        <f t="shared" si="24"/>
        <v/>
      </c>
      <c r="K123" s="273" t="str">
        <f t="shared" si="24"/>
        <v/>
      </c>
      <c r="L123" s="273">
        <f t="shared" si="24"/>
        <v>0</v>
      </c>
      <c r="M123" s="274">
        <f t="shared" si="24"/>
        <v>0</v>
      </c>
      <c r="N123" s="275">
        <f t="shared" si="24"/>
        <v>0</v>
      </c>
      <c r="O123" s="273">
        <f t="shared" si="24"/>
        <v>0</v>
      </c>
      <c r="P123" s="273" t="str">
        <f t="shared" si="24"/>
        <v/>
      </c>
      <c r="Q123" s="273" t="str">
        <f t="shared" si="24"/>
        <v/>
      </c>
      <c r="R123" s="273" t="str">
        <f t="shared" si="24"/>
        <v/>
      </c>
      <c r="S123" s="273">
        <f t="shared" si="24"/>
        <v>0</v>
      </c>
      <c r="T123" s="276">
        <f t="shared" si="24"/>
        <v>0</v>
      </c>
      <c r="U123" s="277">
        <f t="shared" si="24"/>
        <v>0</v>
      </c>
      <c r="V123" s="273">
        <f t="shared" si="24"/>
        <v>0</v>
      </c>
      <c r="W123" s="273" t="str">
        <f t="shared" si="24"/>
        <v/>
      </c>
      <c r="X123" s="273" t="str">
        <f t="shared" si="24"/>
        <v/>
      </c>
      <c r="Y123" s="273" t="str">
        <f t="shared" si="24"/>
        <v/>
      </c>
      <c r="Z123" s="273">
        <f t="shared" si="24"/>
        <v>0</v>
      </c>
      <c r="AA123" s="274">
        <f t="shared" si="24"/>
        <v>0</v>
      </c>
      <c r="AB123" s="275">
        <f t="shared" si="24"/>
        <v>0</v>
      </c>
      <c r="AC123" s="273">
        <f t="shared" si="24"/>
        <v>0</v>
      </c>
      <c r="AD123" s="273" t="str">
        <f t="shared" si="24"/>
        <v/>
      </c>
      <c r="AE123" s="273" t="str">
        <f t="shared" si="24"/>
        <v/>
      </c>
      <c r="AF123" s="273" t="str">
        <f t="shared" si="24"/>
        <v/>
      </c>
      <c r="AG123" s="273">
        <f t="shared" si="24"/>
        <v>0</v>
      </c>
      <c r="AH123" s="276">
        <f t="shared" si="24"/>
        <v>0</v>
      </c>
      <c r="AI123" s="277">
        <f t="shared" si="24"/>
        <v>0</v>
      </c>
      <c r="AJ123" s="273">
        <f t="shared" si="24"/>
        <v>0</v>
      </c>
      <c r="AK123" s="278" t="str">
        <f t="shared" si="24"/>
        <v/>
      </c>
      <c r="AL123" s="411">
        <f t="shared" si="21"/>
        <v>0</v>
      </c>
      <c r="AM123" s="412"/>
      <c r="AN123" s="412">
        <f>AL123/$S$42*7</f>
        <v>0</v>
      </c>
      <c r="AO123" s="412"/>
      <c r="AP123" s="400"/>
      <c r="AQ123" s="400"/>
      <c r="AR123" s="400"/>
      <c r="AS123" s="400"/>
    </row>
    <row r="124" spans="1:45" ht="18" customHeight="1" x14ac:dyDescent="0.15">
      <c r="A124" s="78"/>
      <c r="B124" s="405">
        <f>B56</f>
        <v>0</v>
      </c>
      <c r="C124" s="407" t="str">
        <f>D56</f>
        <v>B</v>
      </c>
      <c r="D124" s="407" t="str">
        <f>E56</f>
        <v>介護福祉士</v>
      </c>
      <c r="E124" s="417" t="str">
        <f>F90</f>
        <v>後志 花子</v>
      </c>
      <c r="F124" s="279" t="s">
        <v>102</v>
      </c>
      <c r="G124" s="280" t="str">
        <f>IF(G56="","",VLOOKUP(G56,$C$10:$AK$34,29)*24)</f>
        <v/>
      </c>
      <c r="H124" s="281" t="str">
        <f t="shared" ref="H124:AK124" si="25">IF(H56="","",VLOOKUP(H56,$C$10:$AK$34,29)*24)</f>
        <v/>
      </c>
      <c r="I124" s="281">
        <f t="shared" si="25"/>
        <v>3.2499999999999991</v>
      </c>
      <c r="J124" s="281" t="str">
        <f t="shared" si="25"/>
        <v/>
      </c>
      <c r="K124" s="281" t="str">
        <f t="shared" si="25"/>
        <v/>
      </c>
      <c r="L124" s="281" t="str">
        <f t="shared" si="25"/>
        <v/>
      </c>
      <c r="M124" s="282" t="str">
        <f t="shared" si="25"/>
        <v/>
      </c>
      <c r="N124" s="283" t="str">
        <f t="shared" si="25"/>
        <v/>
      </c>
      <c r="O124" s="281" t="str">
        <f t="shared" si="25"/>
        <v/>
      </c>
      <c r="P124" s="281">
        <f t="shared" si="25"/>
        <v>3.2499999999999991</v>
      </c>
      <c r="Q124" s="281" t="str">
        <f t="shared" si="25"/>
        <v/>
      </c>
      <c r="R124" s="281" t="str">
        <f t="shared" si="25"/>
        <v/>
      </c>
      <c r="S124" s="281" t="str">
        <f t="shared" si="25"/>
        <v/>
      </c>
      <c r="T124" s="284" t="str">
        <f t="shared" si="25"/>
        <v/>
      </c>
      <c r="U124" s="285" t="str">
        <f t="shared" si="25"/>
        <v/>
      </c>
      <c r="V124" s="281" t="str">
        <f t="shared" si="25"/>
        <v/>
      </c>
      <c r="W124" s="281">
        <f t="shared" si="25"/>
        <v>3.2499999999999991</v>
      </c>
      <c r="X124" s="281" t="str">
        <f t="shared" si="25"/>
        <v/>
      </c>
      <c r="Y124" s="281" t="str">
        <f t="shared" si="25"/>
        <v/>
      </c>
      <c r="Z124" s="281" t="str">
        <f t="shared" si="25"/>
        <v/>
      </c>
      <c r="AA124" s="282" t="str">
        <f t="shared" si="25"/>
        <v/>
      </c>
      <c r="AB124" s="283" t="str">
        <f t="shared" si="25"/>
        <v/>
      </c>
      <c r="AC124" s="281" t="str">
        <f t="shared" si="25"/>
        <v/>
      </c>
      <c r="AD124" s="281">
        <f t="shared" si="25"/>
        <v>3.2499999999999991</v>
      </c>
      <c r="AE124" s="281" t="str">
        <f t="shared" si="25"/>
        <v/>
      </c>
      <c r="AF124" s="281" t="str">
        <f t="shared" si="25"/>
        <v/>
      </c>
      <c r="AG124" s="281" t="str">
        <f t="shared" si="25"/>
        <v/>
      </c>
      <c r="AH124" s="284" t="str">
        <f t="shared" si="25"/>
        <v/>
      </c>
      <c r="AI124" s="285" t="str">
        <f t="shared" si="25"/>
        <v/>
      </c>
      <c r="AJ124" s="281" t="str">
        <f t="shared" si="25"/>
        <v/>
      </c>
      <c r="AK124" s="286" t="str">
        <f t="shared" si="25"/>
        <v/>
      </c>
      <c r="AL124" s="409">
        <f t="shared" si="21"/>
        <v>12.999999999999996</v>
      </c>
      <c r="AM124" s="410"/>
      <c r="AN124" s="410">
        <f t="shared" ref="AN124:AN177" si="26">AL124/$S$42*7</f>
        <v>3.0333333333333328</v>
      </c>
      <c r="AO124" s="410"/>
      <c r="AP124" s="400">
        <f>AN125+AN126+AN124</f>
        <v>7.2333333333333325</v>
      </c>
      <c r="AQ124" s="400"/>
      <c r="AR124" s="400">
        <f>IF(C125="Ａ",1,AP124/$V$2)</f>
        <v>0.18083333333333332</v>
      </c>
      <c r="AS124" s="400"/>
    </row>
    <row r="125" spans="1:45" ht="18" customHeight="1" x14ac:dyDescent="0.15">
      <c r="A125" s="78"/>
      <c r="B125" s="405"/>
      <c r="C125" s="407"/>
      <c r="D125" s="407"/>
      <c r="E125" s="417"/>
      <c r="F125" s="263" t="s">
        <v>103</v>
      </c>
      <c r="G125" s="264" t="str">
        <f>IF(G56="","",VLOOKUP(G56,$C$10:$AK$34,32)*24)</f>
        <v/>
      </c>
      <c r="H125" s="265" t="str">
        <f t="shared" ref="H125:AK125" si="27">IF(H56="","",VLOOKUP(H56,$C$10:$AK$34,32)*24)</f>
        <v/>
      </c>
      <c r="I125" s="265">
        <f t="shared" si="27"/>
        <v>3.2499999999999991</v>
      </c>
      <c r="J125" s="265" t="str">
        <f t="shared" si="27"/>
        <v/>
      </c>
      <c r="K125" s="265" t="str">
        <f t="shared" si="27"/>
        <v/>
      </c>
      <c r="L125" s="265" t="str">
        <f t="shared" si="27"/>
        <v/>
      </c>
      <c r="M125" s="266" t="str">
        <f t="shared" si="27"/>
        <v/>
      </c>
      <c r="N125" s="267" t="str">
        <f t="shared" si="27"/>
        <v/>
      </c>
      <c r="O125" s="265" t="str">
        <f t="shared" si="27"/>
        <v/>
      </c>
      <c r="P125" s="265">
        <f t="shared" si="27"/>
        <v>3.2499999999999991</v>
      </c>
      <c r="Q125" s="265" t="str">
        <f t="shared" si="27"/>
        <v/>
      </c>
      <c r="R125" s="265" t="str">
        <f t="shared" si="27"/>
        <v/>
      </c>
      <c r="S125" s="265" t="str">
        <f t="shared" si="27"/>
        <v/>
      </c>
      <c r="T125" s="268" t="str">
        <f t="shared" si="27"/>
        <v/>
      </c>
      <c r="U125" s="269" t="str">
        <f t="shared" si="27"/>
        <v/>
      </c>
      <c r="V125" s="265" t="str">
        <f t="shared" si="27"/>
        <v/>
      </c>
      <c r="W125" s="265">
        <f t="shared" si="27"/>
        <v>3.2499999999999991</v>
      </c>
      <c r="X125" s="265" t="str">
        <f t="shared" si="27"/>
        <v/>
      </c>
      <c r="Y125" s="265" t="str">
        <f t="shared" si="27"/>
        <v/>
      </c>
      <c r="Z125" s="265" t="str">
        <f t="shared" si="27"/>
        <v/>
      </c>
      <c r="AA125" s="266" t="str">
        <f t="shared" si="27"/>
        <v/>
      </c>
      <c r="AB125" s="267" t="str">
        <f t="shared" si="27"/>
        <v/>
      </c>
      <c r="AC125" s="265" t="str">
        <f t="shared" si="27"/>
        <v/>
      </c>
      <c r="AD125" s="265">
        <f t="shared" si="27"/>
        <v>3.2499999999999991</v>
      </c>
      <c r="AE125" s="265" t="str">
        <f t="shared" si="27"/>
        <v/>
      </c>
      <c r="AF125" s="265" t="str">
        <f t="shared" si="27"/>
        <v/>
      </c>
      <c r="AG125" s="265" t="str">
        <f t="shared" si="27"/>
        <v/>
      </c>
      <c r="AH125" s="268" t="str">
        <f t="shared" si="27"/>
        <v/>
      </c>
      <c r="AI125" s="269" t="str">
        <f t="shared" si="27"/>
        <v/>
      </c>
      <c r="AJ125" s="265" t="str">
        <f t="shared" si="27"/>
        <v/>
      </c>
      <c r="AK125" s="270" t="str">
        <f t="shared" si="27"/>
        <v/>
      </c>
      <c r="AL125" s="401">
        <f t="shared" si="21"/>
        <v>12.999999999999996</v>
      </c>
      <c r="AM125" s="402"/>
      <c r="AN125" s="402">
        <f t="shared" si="26"/>
        <v>3.0333333333333328</v>
      </c>
      <c r="AO125" s="402"/>
      <c r="AP125" s="400"/>
      <c r="AQ125" s="400"/>
      <c r="AR125" s="400"/>
      <c r="AS125" s="400"/>
    </row>
    <row r="126" spans="1:45" ht="18" customHeight="1" x14ac:dyDescent="0.15">
      <c r="A126" s="78"/>
      <c r="B126" s="405"/>
      <c r="C126" s="407"/>
      <c r="D126" s="407"/>
      <c r="E126" s="417"/>
      <c r="F126" s="271" t="s">
        <v>104</v>
      </c>
      <c r="G126" s="272" t="str">
        <f>IF(G56="","",VLOOKUP(G56,$C$10:$AK$34,35)*24)</f>
        <v/>
      </c>
      <c r="H126" s="273" t="str">
        <f t="shared" ref="H126:AK126" si="28">IF(H56="","",VLOOKUP(H56,$C$10:$AK$34,35)*24)</f>
        <v/>
      </c>
      <c r="I126" s="273">
        <f t="shared" si="28"/>
        <v>1.2499999999999996</v>
      </c>
      <c r="J126" s="273" t="str">
        <f t="shared" si="28"/>
        <v/>
      </c>
      <c r="K126" s="273" t="str">
        <f t="shared" si="28"/>
        <v/>
      </c>
      <c r="L126" s="273" t="str">
        <f t="shared" si="28"/>
        <v/>
      </c>
      <c r="M126" s="274" t="str">
        <f t="shared" si="28"/>
        <v/>
      </c>
      <c r="N126" s="275" t="str">
        <f t="shared" si="28"/>
        <v/>
      </c>
      <c r="O126" s="273" t="str">
        <f t="shared" si="28"/>
        <v/>
      </c>
      <c r="P126" s="273">
        <f t="shared" si="28"/>
        <v>1.2499999999999996</v>
      </c>
      <c r="Q126" s="273" t="str">
        <f t="shared" si="28"/>
        <v/>
      </c>
      <c r="R126" s="273" t="str">
        <f t="shared" si="28"/>
        <v/>
      </c>
      <c r="S126" s="273" t="str">
        <f t="shared" si="28"/>
        <v/>
      </c>
      <c r="T126" s="276" t="str">
        <f t="shared" si="28"/>
        <v/>
      </c>
      <c r="U126" s="277" t="str">
        <f t="shared" si="28"/>
        <v/>
      </c>
      <c r="V126" s="273" t="str">
        <f t="shared" si="28"/>
        <v/>
      </c>
      <c r="W126" s="273">
        <f t="shared" si="28"/>
        <v>1.2499999999999996</v>
      </c>
      <c r="X126" s="273" t="str">
        <f t="shared" si="28"/>
        <v/>
      </c>
      <c r="Y126" s="273" t="str">
        <f t="shared" si="28"/>
        <v/>
      </c>
      <c r="Z126" s="273" t="str">
        <f t="shared" si="28"/>
        <v/>
      </c>
      <c r="AA126" s="274" t="str">
        <f t="shared" si="28"/>
        <v/>
      </c>
      <c r="AB126" s="275" t="str">
        <f t="shared" si="28"/>
        <v/>
      </c>
      <c r="AC126" s="273" t="str">
        <f t="shared" si="28"/>
        <v/>
      </c>
      <c r="AD126" s="273">
        <f t="shared" si="28"/>
        <v>1.2499999999999996</v>
      </c>
      <c r="AE126" s="273" t="str">
        <f t="shared" si="28"/>
        <v/>
      </c>
      <c r="AF126" s="273" t="str">
        <f t="shared" si="28"/>
        <v/>
      </c>
      <c r="AG126" s="273" t="str">
        <f t="shared" si="28"/>
        <v/>
      </c>
      <c r="AH126" s="276" t="str">
        <f t="shared" si="28"/>
        <v/>
      </c>
      <c r="AI126" s="277" t="str">
        <f t="shared" si="28"/>
        <v/>
      </c>
      <c r="AJ126" s="273" t="str">
        <f t="shared" si="28"/>
        <v/>
      </c>
      <c r="AK126" s="278" t="str">
        <f t="shared" si="28"/>
        <v/>
      </c>
      <c r="AL126" s="411">
        <f t="shared" si="21"/>
        <v>4.9999999999999982</v>
      </c>
      <c r="AM126" s="412"/>
      <c r="AN126" s="412">
        <f t="shared" si="26"/>
        <v>1.1666666666666663</v>
      </c>
      <c r="AO126" s="412"/>
      <c r="AP126" s="400"/>
      <c r="AQ126" s="400"/>
      <c r="AR126" s="400"/>
      <c r="AS126" s="400"/>
    </row>
    <row r="127" spans="1:45" ht="18" customHeight="1" x14ac:dyDescent="0.15">
      <c r="A127" s="78"/>
      <c r="B127" s="405">
        <f>B57</f>
        <v>0</v>
      </c>
      <c r="C127" s="407">
        <f>D57</f>
        <v>0</v>
      </c>
      <c r="D127" s="407">
        <f>E57</f>
        <v>0</v>
      </c>
      <c r="E127" s="417">
        <f>F57</f>
        <v>0</v>
      </c>
      <c r="F127" s="279" t="s">
        <v>102</v>
      </c>
      <c r="G127" s="280" t="str">
        <f>IF(G57="","",VLOOKUP(G57,$C$10:$AK$34,29)*24)</f>
        <v/>
      </c>
      <c r="H127" s="281" t="str">
        <f t="shared" ref="H127:AK127" si="29">IF(H57="","",VLOOKUP(H57,$C$10:$AK$34,29)*24)</f>
        <v/>
      </c>
      <c r="I127" s="281" t="str">
        <f t="shared" si="29"/>
        <v/>
      </c>
      <c r="J127" s="281" t="str">
        <f t="shared" si="29"/>
        <v/>
      </c>
      <c r="K127" s="281" t="str">
        <f t="shared" si="29"/>
        <v/>
      </c>
      <c r="L127" s="281" t="str">
        <f t="shared" si="29"/>
        <v/>
      </c>
      <c r="M127" s="282" t="str">
        <f t="shared" si="29"/>
        <v/>
      </c>
      <c r="N127" s="283" t="str">
        <f t="shared" si="29"/>
        <v/>
      </c>
      <c r="O127" s="281" t="str">
        <f t="shared" si="29"/>
        <v/>
      </c>
      <c r="P127" s="281" t="str">
        <f t="shared" si="29"/>
        <v/>
      </c>
      <c r="Q127" s="281" t="str">
        <f t="shared" si="29"/>
        <v/>
      </c>
      <c r="R127" s="281" t="str">
        <f t="shared" si="29"/>
        <v/>
      </c>
      <c r="S127" s="281" t="str">
        <f t="shared" si="29"/>
        <v/>
      </c>
      <c r="T127" s="284" t="str">
        <f t="shared" si="29"/>
        <v/>
      </c>
      <c r="U127" s="285" t="str">
        <f t="shared" si="29"/>
        <v/>
      </c>
      <c r="V127" s="281" t="str">
        <f t="shared" si="29"/>
        <v/>
      </c>
      <c r="W127" s="281" t="str">
        <f t="shared" si="29"/>
        <v/>
      </c>
      <c r="X127" s="281" t="str">
        <f t="shared" si="29"/>
        <v/>
      </c>
      <c r="Y127" s="281" t="str">
        <f t="shared" si="29"/>
        <v/>
      </c>
      <c r="Z127" s="281" t="str">
        <f t="shared" si="29"/>
        <v/>
      </c>
      <c r="AA127" s="282" t="str">
        <f t="shared" si="29"/>
        <v/>
      </c>
      <c r="AB127" s="283" t="str">
        <f t="shared" si="29"/>
        <v/>
      </c>
      <c r="AC127" s="281" t="str">
        <f t="shared" si="29"/>
        <v/>
      </c>
      <c r="AD127" s="281" t="str">
        <f t="shared" si="29"/>
        <v/>
      </c>
      <c r="AE127" s="281" t="str">
        <f t="shared" si="29"/>
        <v/>
      </c>
      <c r="AF127" s="281" t="str">
        <f t="shared" si="29"/>
        <v/>
      </c>
      <c r="AG127" s="281" t="str">
        <f t="shared" si="29"/>
        <v/>
      </c>
      <c r="AH127" s="284" t="str">
        <f t="shared" si="29"/>
        <v/>
      </c>
      <c r="AI127" s="285" t="str">
        <f t="shared" si="29"/>
        <v/>
      </c>
      <c r="AJ127" s="281" t="str">
        <f t="shared" si="29"/>
        <v/>
      </c>
      <c r="AK127" s="286" t="str">
        <f t="shared" si="29"/>
        <v/>
      </c>
      <c r="AL127" s="409">
        <f t="shared" si="21"/>
        <v>0</v>
      </c>
      <c r="AM127" s="410"/>
      <c r="AN127" s="410">
        <f t="shared" si="26"/>
        <v>0</v>
      </c>
      <c r="AO127" s="410"/>
      <c r="AP127" s="400">
        <f>AN128+AN129+AN127</f>
        <v>0</v>
      </c>
      <c r="AQ127" s="400"/>
      <c r="AR127" s="400">
        <f>IF(C128="Ａ",1,AP127/$V$2)</f>
        <v>0</v>
      </c>
      <c r="AS127" s="400"/>
    </row>
    <row r="128" spans="1:45" ht="18" customHeight="1" x14ac:dyDescent="0.15">
      <c r="A128" s="78"/>
      <c r="B128" s="405"/>
      <c r="C128" s="407"/>
      <c r="D128" s="407"/>
      <c r="E128" s="417"/>
      <c r="F128" s="263" t="s">
        <v>103</v>
      </c>
      <c r="G128" s="264" t="str">
        <f>IF(G57="","",VLOOKUP(G57,$C$10:$AK$34,32)*24)</f>
        <v/>
      </c>
      <c r="H128" s="265" t="str">
        <f t="shared" ref="H128:AK128" si="30">IF(H57="","",VLOOKUP(H57,$C$10:$AK$34,32)*24)</f>
        <v/>
      </c>
      <c r="I128" s="265" t="str">
        <f t="shared" si="30"/>
        <v/>
      </c>
      <c r="J128" s="265" t="str">
        <f t="shared" si="30"/>
        <v/>
      </c>
      <c r="K128" s="265" t="str">
        <f t="shared" si="30"/>
        <v/>
      </c>
      <c r="L128" s="265" t="str">
        <f t="shared" si="30"/>
        <v/>
      </c>
      <c r="M128" s="266" t="str">
        <f t="shared" si="30"/>
        <v/>
      </c>
      <c r="N128" s="267" t="str">
        <f t="shared" si="30"/>
        <v/>
      </c>
      <c r="O128" s="265" t="str">
        <f t="shared" si="30"/>
        <v/>
      </c>
      <c r="P128" s="265" t="str">
        <f t="shared" si="30"/>
        <v/>
      </c>
      <c r="Q128" s="265" t="str">
        <f t="shared" si="30"/>
        <v/>
      </c>
      <c r="R128" s="265" t="str">
        <f t="shared" si="30"/>
        <v/>
      </c>
      <c r="S128" s="265" t="str">
        <f t="shared" si="30"/>
        <v/>
      </c>
      <c r="T128" s="268" t="str">
        <f t="shared" si="30"/>
        <v/>
      </c>
      <c r="U128" s="269" t="str">
        <f t="shared" si="30"/>
        <v/>
      </c>
      <c r="V128" s="265" t="str">
        <f t="shared" si="30"/>
        <v/>
      </c>
      <c r="W128" s="265" t="str">
        <f t="shared" si="30"/>
        <v/>
      </c>
      <c r="X128" s="265" t="str">
        <f t="shared" si="30"/>
        <v/>
      </c>
      <c r="Y128" s="265" t="str">
        <f t="shared" si="30"/>
        <v/>
      </c>
      <c r="Z128" s="265" t="str">
        <f t="shared" si="30"/>
        <v/>
      </c>
      <c r="AA128" s="266" t="str">
        <f t="shared" si="30"/>
        <v/>
      </c>
      <c r="AB128" s="267" t="str">
        <f t="shared" si="30"/>
        <v/>
      </c>
      <c r="AC128" s="265" t="str">
        <f t="shared" si="30"/>
        <v/>
      </c>
      <c r="AD128" s="265" t="str">
        <f t="shared" si="30"/>
        <v/>
      </c>
      <c r="AE128" s="265" t="str">
        <f t="shared" si="30"/>
        <v/>
      </c>
      <c r="AF128" s="265" t="str">
        <f t="shared" si="30"/>
        <v/>
      </c>
      <c r="AG128" s="265" t="str">
        <f t="shared" si="30"/>
        <v/>
      </c>
      <c r="AH128" s="268" t="str">
        <f t="shared" si="30"/>
        <v/>
      </c>
      <c r="AI128" s="269" t="str">
        <f t="shared" si="30"/>
        <v/>
      </c>
      <c r="AJ128" s="265" t="str">
        <f t="shared" si="30"/>
        <v/>
      </c>
      <c r="AK128" s="270" t="str">
        <f t="shared" si="30"/>
        <v/>
      </c>
      <c r="AL128" s="401">
        <f t="shared" si="21"/>
        <v>0</v>
      </c>
      <c r="AM128" s="402"/>
      <c r="AN128" s="402">
        <f t="shared" si="26"/>
        <v>0</v>
      </c>
      <c r="AO128" s="402"/>
      <c r="AP128" s="400"/>
      <c r="AQ128" s="400"/>
      <c r="AR128" s="400"/>
      <c r="AS128" s="400"/>
    </row>
    <row r="129" spans="1:45" ht="18" customHeight="1" thickBot="1" x14ac:dyDescent="0.2">
      <c r="A129" s="78"/>
      <c r="B129" s="406"/>
      <c r="C129" s="408"/>
      <c r="D129" s="408"/>
      <c r="E129" s="418"/>
      <c r="F129" s="287" t="s">
        <v>104</v>
      </c>
      <c r="G129" s="288" t="str">
        <f>IF(G57="","",VLOOKUP(G57,$C$10:$AK$34,35)*24)</f>
        <v/>
      </c>
      <c r="H129" s="289" t="str">
        <f t="shared" ref="H129:AK129" si="31">IF(H57="","",VLOOKUP(H57,$C$10:$AK$34,35)*24)</f>
        <v/>
      </c>
      <c r="I129" s="289" t="str">
        <f t="shared" si="31"/>
        <v/>
      </c>
      <c r="J129" s="289" t="str">
        <f t="shared" si="31"/>
        <v/>
      </c>
      <c r="K129" s="289" t="str">
        <f t="shared" si="31"/>
        <v/>
      </c>
      <c r="L129" s="289" t="str">
        <f t="shared" si="31"/>
        <v/>
      </c>
      <c r="M129" s="290" t="str">
        <f t="shared" si="31"/>
        <v/>
      </c>
      <c r="N129" s="291" t="str">
        <f t="shared" si="31"/>
        <v/>
      </c>
      <c r="O129" s="289" t="str">
        <f t="shared" si="31"/>
        <v/>
      </c>
      <c r="P129" s="289" t="str">
        <f t="shared" si="31"/>
        <v/>
      </c>
      <c r="Q129" s="289" t="str">
        <f t="shared" si="31"/>
        <v/>
      </c>
      <c r="R129" s="289" t="str">
        <f t="shared" si="31"/>
        <v/>
      </c>
      <c r="S129" s="289" t="str">
        <f t="shared" si="31"/>
        <v/>
      </c>
      <c r="T129" s="292" t="str">
        <f t="shared" si="31"/>
        <v/>
      </c>
      <c r="U129" s="293" t="str">
        <f t="shared" si="31"/>
        <v/>
      </c>
      <c r="V129" s="289" t="str">
        <f t="shared" si="31"/>
        <v/>
      </c>
      <c r="W129" s="289" t="str">
        <f t="shared" si="31"/>
        <v/>
      </c>
      <c r="X129" s="289" t="str">
        <f t="shared" si="31"/>
        <v/>
      </c>
      <c r="Y129" s="289" t="str">
        <f t="shared" si="31"/>
        <v/>
      </c>
      <c r="Z129" s="289" t="str">
        <f t="shared" si="31"/>
        <v/>
      </c>
      <c r="AA129" s="290" t="str">
        <f t="shared" si="31"/>
        <v/>
      </c>
      <c r="AB129" s="291" t="str">
        <f t="shared" si="31"/>
        <v/>
      </c>
      <c r="AC129" s="289" t="str">
        <f t="shared" si="31"/>
        <v/>
      </c>
      <c r="AD129" s="289" t="str">
        <f t="shared" si="31"/>
        <v/>
      </c>
      <c r="AE129" s="289" t="str">
        <f t="shared" si="31"/>
        <v/>
      </c>
      <c r="AF129" s="289" t="str">
        <f t="shared" si="31"/>
        <v/>
      </c>
      <c r="AG129" s="289" t="str">
        <f t="shared" si="31"/>
        <v/>
      </c>
      <c r="AH129" s="292" t="str">
        <f t="shared" si="31"/>
        <v/>
      </c>
      <c r="AI129" s="293" t="str">
        <f t="shared" si="31"/>
        <v/>
      </c>
      <c r="AJ129" s="289" t="str">
        <f t="shared" si="31"/>
        <v/>
      </c>
      <c r="AK129" s="294" t="str">
        <f t="shared" si="31"/>
        <v/>
      </c>
      <c r="AL129" s="403">
        <f t="shared" si="21"/>
        <v>0</v>
      </c>
      <c r="AM129" s="404"/>
      <c r="AN129" s="404">
        <f t="shared" si="26"/>
        <v>0</v>
      </c>
      <c r="AO129" s="404"/>
      <c r="AP129" s="379"/>
      <c r="AQ129" s="379"/>
      <c r="AR129" s="379"/>
      <c r="AS129" s="379"/>
    </row>
    <row r="130" spans="1:45" ht="18" customHeight="1" x14ac:dyDescent="0.15">
      <c r="A130" s="78"/>
      <c r="B130" s="413" t="str">
        <f>B58</f>
        <v>介護職員</v>
      </c>
      <c r="C130" s="414" t="str">
        <f>D58</f>
        <v>B</v>
      </c>
      <c r="D130" s="414" t="str">
        <f>E58</f>
        <v>介護福祉士</v>
      </c>
      <c r="E130" s="419" t="str">
        <f>F58</f>
        <v>後志 花子</v>
      </c>
      <c r="F130" s="262" t="s">
        <v>102</v>
      </c>
      <c r="G130" s="244">
        <f>IF(G58="","",VLOOKUP(G58,$C$10:$AK$34,29)*24)</f>
        <v>3.2499999999999991</v>
      </c>
      <c r="H130" s="245">
        <f t="shared" ref="H130:AK130" si="32">IF(H58="","",VLOOKUP(H58,$C$10:$AK$34,29)*24)</f>
        <v>3.2499999999999991</v>
      </c>
      <c r="I130" s="245" t="str">
        <f t="shared" si="32"/>
        <v/>
      </c>
      <c r="J130" s="245" t="str">
        <f t="shared" si="32"/>
        <v/>
      </c>
      <c r="K130" s="245" t="str">
        <f t="shared" si="32"/>
        <v/>
      </c>
      <c r="L130" s="245">
        <f t="shared" si="32"/>
        <v>3.2499999999999991</v>
      </c>
      <c r="M130" s="246">
        <f t="shared" si="32"/>
        <v>3.2499999999999991</v>
      </c>
      <c r="N130" s="247">
        <f t="shared" si="32"/>
        <v>3.2499999999999991</v>
      </c>
      <c r="O130" s="245">
        <f t="shared" si="32"/>
        <v>3.2499999999999991</v>
      </c>
      <c r="P130" s="245" t="str">
        <f t="shared" si="32"/>
        <v/>
      </c>
      <c r="Q130" s="245" t="str">
        <f t="shared" si="32"/>
        <v/>
      </c>
      <c r="R130" s="245" t="str">
        <f t="shared" si="32"/>
        <v/>
      </c>
      <c r="S130" s="245">
        <f t="shared" si="32"/>
        <v>3.2499999999999991</v>
      </c>
      <c r="T130" s="248">
        <f t="shared" si="32"/>
        <v>3.2499999999999991</v>
      </c>
      <c r="U130" s="249">
        <f t="shared" si="32"/>
        <v>3.2499999999999991</v>
      </c>
      <c r="V130" s="245">
        <f t="shared" si="32"/>
        <v>3.2499999999999991</v>
      </c>
      <c r="W130" s="245" t="str">
        <f t="shared" si="32"/>
        <v/>
      </c>
      <c r="X130" s="245" t="str">
        <f t="shared" si="32"/>
        <v/>
      </c>
      <c r="Y130" s="245" t="str">
        <f t="shared" si="32"/>
        <v/>
      </c>
      <c r="Z130" s="245">
        <f t="shared" si="32"/>
        <v>3.2499999999999991</v>
      </c>
      <c r="AA130" s="246">
        <f t="shared" si="32"/>
        <v>3.2499999999999991</v>
      </c>
      <c r="AB130" s="247">
        <f t="shared" si="32"/>
        <v>3.2499999999999991</v>
      </c>
      <c r="AC130" s="245">
        <f t="shared" si="32"/>
        <v>3.2499999999999991</v>
      </c>
      <c r="AD130" s="245" t="str">
        <f t="shared" si="32"/>
        <v/>
      </c>
      <c r="AE130" s="245" t="str">
        <f t="shared" si="32"/>
        <v/>
      </c>
      <c r="AF130" s="245" t="str">
        <f t="shared" si="32"/>
        <v/>
      </c>
      <c r="AG130" s="245">
        <f t="shared" si="32"/>
        <v>3.2499999999999991</v>
      </c>
      <c r="AH130" s="248">
        <f t="shared" si="32"/>
        <v>3.2499999999999991</v>
      </c>
      <c r="AI130" s="249">
        <f t="shared" si="32"/>
        <v>3.2499999999999991</v>
      </c>
      <c r="AJ130" s="245">
        <f t="shared" si="32"/>
        <v>3.2499999999999991</v>
      </c>
      <c r="AK130" s="250" t="str">
        <f t="shared" si="32"/>
        <v/>
      </c>
      <c r="AL130" s="415">
        <f t="shared" si="21"/>
        <v>58.499999999999993</v>
      </c>
      <c r="AM130" s="416"/>
      <c r="AN130" s="416">
        <f t="shared" si="26"/>
        <v>13.649999999999999</v>
      </c>
      <c r="AO130" s="416"/>
      <c r="AP130" s="378">
        <f>AN131+AN132+AN130</f>
        <v>32.549999999999997</v>
      </c>
      <c r="AQ130" s="378"/>
      <c r="AR130" s="378">
        <f>IF(C131="Ａ",1,AP130/$V$2)</f>
        <v>0.81374999999999997</v>
      </c>
      <c r="AS130" s="378"/>
    </row>
    <row r="131" spans="1:45" ht="18" customHeight="1" x14ac:dyDescent="0.15">
      <c r="A131" s="78"/>
      <c r="B131" s="405"/>
      <c r="C131" s="407"/>
      <c r="D131" s="407"/>
      <c r="E131" s="417"/>
      <c r="F131" s="263" t="s">
        <v>103</v>
      </c>
      <c r="G131" s="264">
        <f>IF(G58="","",VLOOKUP(G58,$C$10:$AK$34,32)*24)</f>
        <v>3.2499999999999991</v>
      </c>
      <c r="H131" s="265">
        <f t="shared" ref="H131:AK131" si="33">IF(H58="","",VLOOKUP(H58,$C$10:$AK$34,32)*24)</f>
        <v>3.2499999999999991</v>
      </c>
      <c r="I131" s="265" t="str">
        <f t="shared" si="33"/>
        <v/>
      </c>
      <c r="J131" s="265" t="str">
        <f t="shared" si="33"/>
        <v/>
      </c>
      <c r="K131" s="265" t="str">
        <f t="shared" si="33"/>
        <v/>
      </c>
      <c r="L131" s="265">
        <f t="shared" si="33"/>
        <v>3.2499999999999991</v>
      </c>
      <c r="M131" s="266">
        <f t="shared" si="33"/>
        <v>3.2499999999999991</v>
      </c>
      <c r="N131" s="267">
        <f t="shared" si="33"/>
        <v>3.2499999999999991</v>
      </c>
      <c r="O131" s="265">
        <f t="shared" si="33"/>
        <v>3.2499999999999991</v>
      </c>
      <c r="P131" s="265" t="str">
        <f t="shared" si="33"/>
        <v/>
      </c>
      <c r="Q131" s="265" t="str">
        <f t="shared" si="33"/>
        <v/>
      </c>
      <c r="R131" s="265" t="str">
        <f t="shared" si="33"/>
        <v/>
      </c>
      <c r="S131" s="265">
        <f t="shared" si="33"/>
        <v>3.2499999999999991</v>
      </c>
      <c r="T131" s="268">
        <f t="shared" si="33"/>
        <v>3.2499999999999991</v>
      </c>
      <c r="U131" s="269">
        <f t="shared" si="33"/>
        <v>3.2499999999999991</v>
      </c>
      <c r="V131" s="265">
        <f t="shared" si="33"/>
        <v>3.2499999999999991</v>
      </c>
      <c r="W131" s="265" t="str">
        <f t="shared" si="33"/>
        <v/>
      </c>
      <c r="X131" s="265" t="str">
        <f t="shared" si="33"/>
        <v/>
      </c>
      <c r="Y131" s="265" t="str">
        <f t="shared" si="33"/>
        <v/>
      </c>
      <c r="Z131" s="265">
        <f t="shared" si="33"/>
        <v>3.2499999999999991</v>
      </c>
      <c r="AA131" s="266">
        <f t="shared" si="33"/>
        <v>3.2499999999999991</v>
      </c>
      <c r="AB131" s="267">
        <f t="shared" si="33"/>
        <v>3.2499999999999991</v>
      </c>
      <c r="AC131" s="265">
        <f t="shared" si="33"/>
        <v>3.2499999999999991</v>
      </c>
      <c r="AD131" s="265" t="str">
        <f t="shared" si="33"/>
        <v/>
      </c>
      <c r="AE131" s="265" t="str">
        <f t="shared" si="33"/>
        <v/>
      </c>
      <c r="AF131" s="265" t="str">
        <f t="shared" si="33"/>
        <v/>
      </c>
      <c r="AG131" s="265">
        <f t="shared" si="33"/>
        <v>3.2499999999999991</v>
      </c>
      <c r="AH131" s="268">
        <f t="shared" si="33"/>
        <v>3.2499999999999991</v>
      </c>
      <c r="AI131" s="269">
        <f t="shared" si="33"/>
        <v>3.2499999999999991</v>
      </c>
      <c r="AJ131" s="265">
        <f t="shared" si="33"/>
        <v>3.2499999999999991</v>
      </c>
      <c r="AK131" s="270" t="str">
        <f t="shared" si="33"/>
        <v/>
      </c>
      <c r="AL131" s="401">
        <f t="shared" si="21"/>
        <v>58.499999999999993</v>
      </c>
      <c r="AM131" s="402"/>
      <c r="AN131" s="402">
        <f t="shared" si="26"/>
        <v>13.649999999999999</v>
      </c>
      <c r="AO131" s="402"/>
      <c r="AP131" s="400"/>
      <c r="AQ131" s="400"/>
      <c r="AR131" s="400"/>
      <c r="AS131" s="400"/>
    </row>
    <row r="132" spans="1:45" ht="18" customHeight="1" x14ac:dyDescent="0.15">
      <c r="A132" s="78"/>
      <c r="B132" s="405"/>
      <c r="C132" s="407"/>
      <c r="D132" s="407"/>
      <c r="E132" s="417"/>
      <c r="F132" s="271" t="s">
        <v>104</v>
      </c>
      <c r="G132" s="272">
        <f>IF(G58="","",VLOOKUP(G58,$C$10:$AK$34,35)*24)</f>
        <v>1.2499999999999996</v>
      </c>
      <c r="H132" s="273">
        <f t="shared" ref="H132:AK132" si="34">IF(H58="","",VLOOKUP(H58,$C$10:$AK$34,35)*24)</f>
        <v>1.2499999999999996</v>
      </c>
      <c r="I132" s="273" t="str">
        <f t="shared" si="34"/>
        <v/>
      </c>
      <c r="J132" s="273" t="str">
        <f t="shared" si="34"/>
        <v/>
      </c>
      <c r="K132" s="273" t="str">
        <f t="shared" si="34"/>
        <v/>
      </c>
      <c r="L132" s="273">
        <f t="shared" si="34"/>
        <v>1.2499999999999996</v>
      </c>
      <c r="M132" s="274">
        <f t="shared" si="34"/>
        <v>1.2499999999999996</v>
      </c>
      <c r="N132" s="275">
        <f t="shared" si="34"/>
        <v>1.2499999999999996</v>
      </c>
      <c r="O132" s="273">
        <f t="shared" si="34"/>
        <v>1.2499999999999996</v>
      </c>
      <c r="P132" s="273" t="str">
        <f t="shared" si="34"/>
        <v/>
      </c>
      <c r="Q132" s="273" t="str">
        <f t="shared" si="34"/>
        <v/>
      </c>
      <c r="R132" s="273" t="str">
        <f t="shared" si="34"/>
        <v/>
      </c>
      <c r="S132" s="273">
        <f t="shared" si="34"/>
        <v>1.2499999999999996</v>
      </c>
      <c r="T132" s="276">
        <f t="shared" si="34"/>
        <v>1.2499999999999996</v>
      </c>
      <c r="U132" s="277">
        <f t="shared" si="34"/>
        <v>1.2499999999999996</v>
      </c>
      <c r="V132" s="273">
        <f t="shared" si="34"/>
        <v>1.2499999999999996</v>
      </c>
      <c r="W132" s="273" t="str">
        <f t="shared" si="34"/>
        <v/>
      </c>
      <c r="X132" s="273" t="str">
        <f t="shared" si="34"/>
        <v/>
      </c>
      <c r="Y132" s="273" t="str">
        <f t="shared" si="34"/>
        <v/>
      </c>
      <c r="Z132" s="273">
        <f t="shared" si="34"/>
        <v>1.2499999999999996</v>
      </c>
      <c r="AA132" s="274">
        <f t="shared" si="34"/>
        <v>1.2499999999999996</v>
      </c>
      <c r="AB132" s="275">
        <f t="shared" si="34"/>
        <v>1.2499999999999996</v>
      </c>
      <c r="AC132" s="273">
        <f t="shared" si="34"/>
        <v>1.2499999999999996</v>
      </c>
      <c r="AD132" s="273" t="str">
        <f t="shared" si="34"/>
        <v/>
      </c>
      <c r="AE132" s="273" t="str">
        <f t="shared" si="34"/>
        <v/>
      </c>
      <c r="AF132" s="273" t="str">
        <f t="shared" si="34"/>
        <v/>
      </c>
      <c r="AG132" s="273">
        <f t="shared" si="34"/>
        <v>1.2499999999999996</v>
      </c>
      <c r="AH132" s="276">
        <f t="shared" si="34"/>
        <v>1.2499999999999996</v>
      </c>
      <c r="AI132" s="277">
        <f t="shared" si="34"/>
        <v>1.2499999999999996</v>
      </c>
      <c r="AJ132" s="273">
        <f t="shared" si="34"/>
        <v>1.2499999999999996</v>
      </c>
      <c r="AK132" s="278" t="str">
        <f t="shared" si="34"/>
        <v/>
      </c>
      <c r="AL132" s="411">
        <f t="shared" si="21"/>
        <v>22.499999999999996</v>
      </c>
      <c r="AM132" s="412"/>
      <c r="AN132" s="412">
        <f t="shared" si="26"/>
        <v>5.2499999999999991</v>
      </c>
      <c r="AO132" s="412"/>
      <c r="AP132" s="400"/>
      <c r="AQ132" s="400"/>
      <c r="AR132" s="400"/>
      <c r="AS132" s="400"/>
    </row>
    <row r="133" spans="1:45" ht="18" customHeight="1" x14ac:dyDescent="0.15">
      <c r="A133" s="78"/>
      <c r="B133" s="405">
        <f>B59</f>
        <v>0</v>
      </c>
      <c r="C133" s="407" t="str">
        <f>D59</f>
        <v>A</v>
      </c>
      <c r="D133" s="407" t="str">
        <f>E59</f>
        <v>介護福祉士</v>
      </c>
      <c r="E133" s="407" t="str">
        <f>F59</f>
        <v>小樽 星子</v>
      </c>
      <c r="F133" s="279" t="s">
        <v>102</v>
      </c>
      <c r="G133" s="280">
        <f>IF(G59="","",VLOOKUP(G59,$C$10:$AK$34,29)*24)</f>
        <v>3.2499999999999991</v>
      </c>
      <c r="H133" s="281">
        <f t="shared" ref="H133:AK133" si="35">IF(H59="","",VLOOKUP(H59,$C$10:$AK$34,29)*24)</f>
        <v>3.2499999999999991</v>
      </c>
      <c r="I133" s="281">
        <f t="shared" si="35"/>
        <v>3.2499999999999991</v>
      </c>
      <c r="J133" s="281" t="str">
        <f t="shared" si="35"/>
        <v/>
      </c>
      <c r="K133" s="281" t="str">
        <f t="shared" si="35"/>
        <v/>
      </c>
      <c r="L133" s="281">
        <f t="shared" si="35"/>
        <v>3.2499999999999991</v>
      </c>
      <c r="M133" s="282">
        <f t="shared" si="35"/>
        <v>3.2499999999999991</v>
      </c>
      <c r="N133" s="283">
        <f t="shared" si="35"/>
        <v>3.2499999999999991</v>
      </c>
      <c r="O133" s="281">
        <f t="shared" si="35"/>
        <v>3.2499999999999991</v>
      </c>
      <c r="P133" s="281">
        <f t="shared" si="35"/>
        <v>3.2499999999999991</v>
      </c>
      <c r="Q133" s="281" t="str">
        <f t="shared" si="35"/>
        <v/>
      </c>
      <c r="R133" s="281" t="str">
        <f t="shared" si="35"/>
        <v/>
      </c>
      <c r="S133" s="281">
        <f t="shared" si="35"/>
        <v>3.2499999999999991</v>
      </c>
      <c r="T133" s="284">
        <f t="shared" si="35"/>
        <v>3.2499999999999991</v>
      </c>
      <c r="U133" s="285">
        <f t="shared" si="35"/>
        <v>3.2499999999999991</v>
      </c>
      <c r="V133" s="281">
        <f t="shared" si="35"/>
        <v>3.2499999999999991</v>
      </c>
      <c r="W133" s="281">
        <f t="shared" si="35"/>
        <v>3.2499999999999991</v>
      </c>
      <c r="X133" s="281" t="str">
        <f t="shared" si="35"/>
        <v/>
      </c>
      <c r="Y133" s="281" t="str">
        <f t="shared" si="35"/>
        <v/>
      </c>
      <c r="Z133" s="281">
        <f t="shared" si="35"/>
        <v>3.2499999999999991</v>
      </c>
      <c r="AA133" s="282">
        <f t="shared" si="35"/>
        <v>3.2499999999999991</v>
      </c>
      <c r="AB133" s="283">
        <f t="shared" si="35"/>
        <v>3.2499999999999991</v>
      </c>
      <c r="AC133" s="281">
        <f t="shared" si="35"/>
        <v>3.2499999999999991</v>
      </c>
      <c r="AD133" s="281">
        <f t="shared" si="35"/>
        <v>3.2499999999999991</v>
      </c>
      <c r="AE133" s="281" t="str">
        <f t="shared" si="35"/>
        <v/>
      </c>
      <c r="AF133" s="281" t="str">
        <f t="shared" si="35"/>
        <v/>
      </c>
      <c r="AG133" s="281">
        <f t="shared" si="35"/>
        <v>3.2499999999999991</v>
      </c>
      <c r="AH133" s="284">
        <f t="shared" si="35"/>
        <v>3.2499999999999991</v>
      </c>
      <c r="AI133" s="285">
        <f t="shared" si="35"/>
        <v>3.2499999999999991</v>
      </c>
      <c r="AJ133" s="281">
        <f t="shared" si="35"/>
        <v>3.2499999999999991</v>
      </c>
      <c r="AK133" s="286" t="str">
        <f t="shared" si="35"/>
        <v/>
      </c>
      <c r="AL133" s="409">
        <f t="shared" si="21"/>
        <v>71.499999999999986</v>
      </c>
      <c r="AM133" s="410"/>
      <c r="AN133" s="410">
        <f t="shared" si="26"/>
        <v>16.68333333333333</v>
      </c>
      <c r="AO133" s="410"/>
      <c r="AP133" s="400">
        <f>AN134+AN135+AN133</f>
        <v>39.783333333333324</v>
      </c>
      <c r="AQ133" s="400"/>
      <c r="AR133" s="400">
        <f>IF(C134="Ａ",1,AP133/$V$2)</f>
        <v>0.99458333333333315</v>
      </c>
      <c r="AS133" s="400"/>
    </row>
    <row r="134" spans="1:45" ht="18" customHeight="1" x14ac:dyDescent="0.15">
      <c r="A134" s="78"/>
      <c r="B134" s="405"/>
      <c r="C134" s="407"/>
      <c r="D134" s="407"/>
      <c r="E134" s="407"/>
      <c r="F134" s="263" t="s">
        <v>103</v>
      </c>
      <c r="G134" s="264">
        <f>IF(G59="","",VLOOKUP(G59,$C$10:$AK$34,32)*24)</f>
        <v>3.2499999999999991</v>
      </c>
      <c r="H134" s="265">
        <f t="shared" ref="H134:AK134" si="36">IF(H59="","",VLOOKUP(H59,$C$10:$AK$34,32)*24)</f>
        <v>3.2499999999999991</v>
      </c>
      <c r="I134" s="265">
        <f t="shared" si="36"/>
        <v>3.2499999999999991</v>
      </c>
      <c r="J134" s="265" t="str">
        <f t="shared" si="36"/>
        <v/>
      </c>
      <c r="K134" s="265" t="str">
        <f t="shared" si="36"/>
        <v/>
      </c>
      <c r="L134" s="265">
        <f t="shared" si="36"/>
        <v>3.2499999999999991</v>
      </c>
      <c r="M134" s="266">
        <f t="shared" si="36"/>
        <v>3.2499999999999991</v>
      </c>
      <c r="N134" s="267">
        <f t="shared" si="36"/>
        <v>3.2499999999999991</v>
      </c>
      <c r="O134" s="265">
        <f t="shared" si="36"/>
        <v>3.2499999999999991</v>
      </c>
      <c r="P134" s="265">
        <f t="shared" si="36"/>
        <v>3.2499999999999991</v>
      </c>
      <c r="Q134" s="265" t="str">
        <f t="shared" si="36"/>
        <v/>
      </c>
      <c r="R134" s="265" t="str">
        <f t="shared" si="36"/>
        <v/>
      </c>
      <c r="S134" s="265">
        <f t="shared" si="36"/>
        <v>3.2499999999999991</v>
      </c>
      <c r="T134" s="268">
        <f t="shared" si="36"/>
        <v>3.2499999999999991</v>
      </c>
      <c r="U134" s="269">
        <f t="shared" si="36"/>
        <v>3.2499999999999991</v>
      </c>
      <c r="V134" s="265">
        <f t="shared" si="36"/>
        <v>3.2499999999999991</v>
      </c>
      <c r="W134" s="265">
        <f t="shared" si="36"/>
        <v>3.2499999999999991</v>
      </c>
      <c r="X134" s="265" t="str">
        <f t="shared" si="36"/>
        <v/>
      </c>
      <c r="Y134" s="265" t="str">
        <f t="shared" si="36"/>
        <v/>
      </c>
      <c r="Z134" s="265">
        <f t="shared" si="36"/>
        <v>3.2499999999999991</v>
      </c>
      <c r="AA134" s="266">
        <f t="shared" si="36"/>
        <v>3.2499999999999991</v>
      </c>
      <c r="AB134" s="267">
        <f t="shared" si="36"/>
        <v>3.2499999999999991</v>
      </c>
      <c r="AC134" s="265">
        <f t="shared" si="36"/>
        <v>3.2499999999999991</v>
      </c>
      <c r="AD134" s="265">
        <f t="shared" si="36"/>
        <v>3.2499999999999991</v>
      </c>
      <c r="AE134" s="265" t="str">
        <f t="shared" si="36"/>
        <v/>
      </c>
      <c r="AF134" s="265" t="str">
        <f t="shared" si="36"/>
        <v/>
      </c>
      <c r="AG134" s="265">
        <f t="shared" si="36"/>
        <v>3.2499999999999991</v>
      </c>
      <c r="AH134" s="268">
        <f t="shared" si="36"/>
        <v>3.2499999999999991</v>
      </c>
      <c r="AI134" s="269">
        <f t="shared" si="36"/>
        <v>3.2499999999999991</v>
      </c>
      <c r="AJ134" s="265">
        <f t="shared" si="36"/>
        <v>3.2499999999999991</v>
      </c>
      <c r="AK134" s="270" t="str">
        <f t="shared" si="36"/>
        <v/>
      </c>
      <c r="AL134" s="401">
        <f t="shared" si="21"/>
        <v>71.499999999999986</v>
      </c>
      <c r="AM134" s="402"/>
      <c r="AN134" s="402">
        <f t="shared" si="26"/>
        <v>16.68333333333333</v>
      </c>
      <c r="AO134" s="402"/>
      <c r="AP134" s="400"/>
      <c r="AQ134" s="400"/>
      <c r="AR134" s="400"/>
      <c r="AS134" s="400"/>
    </row>
    <row r="135" spans="1:45" ht="18" customHeight="1" x14ac:dyDescent="0.15">
      <c r="A135" s="78"/>
      <c r="B135" s="405"/>
      <c r="C135" s="407"/>
      <c r="D135" s="407"/>
      <c r="E135" s="407"/>
      <c r="F135" s="271" t="s">
        <v>104</v>
      </c>
      <c r="G135" s="272">
        <f>IF(G59="","",VLOOKUP(G59,$C$10:$AK$34,35)*24)</f>
        <v>1.2499999999999996</v>
      </c>
      <c r="H135" s="273">
        <f t="shared" ref="H135:AK135" si="37">IF(H59="","",VLOOKUP(H59,$C$10:$AK$34,35)*24)</f>
        <v>1.2499999999999996</v>
      </c>
      <c r="I135" s="273">
        <f t="shared" si="37"/>
        <v>1.2499999999999996</v>
      </c>
      <c r="J135" s="273" t="str">
        <f t="shared" si="37"/>
        <v/>
      </c>
      <c r="K135" s="273" t="str">
        <f t="shared" si="37"/>
        <v/>
      </c>
      <c r="L135" s="273">
        <f t="shared" si="37"/>
        <v>1.2499999999999996</v>
      </c>
      <c r="M135" s="274">
        <f t="shared" si="37"/>
        <v>1.2499999999999996</v>
      </c>
      <c r="N135" s="275">
        <f t="shared" si="37"/>
        <v>1.2499999999999996</v>
      </c>
      <c r="O135" s="273">
        <f t="shared" si="37"/>
        <v>1.2499999999999996</v>
      </c>
      <c r="P135" s="273">
        <f t="shared" si="37"/>
        <v>1.2499999999999996</v>
      </c>
      <c r="Q135" s="273" t="str">
        <f t="shared" si="37"/>
        <v/>
      </c>
      <c r="R135" s="273" t="str">
        <f t="shared" si="37"/>
        <v/>
      </c>
      <c r="S135" s="273">
        <f t="shared" si="37"/>
        <v>1.2499999999999996</v>
      </c>
      <c r="T135" s="276">
        <f t="shared" si="37"/>
        <v>1.2499999999999996</v>
      </c>
      <c r="U135" s="277">
        <f t="shared" si="37"/>
        <v>1.2499999999999996</v>
      </c>
      <c r="V135" s="273">
        <f t="shared" si="37"/>
        <v>1.2499999999999996</v>
      </c>
      <c r="W135" s="273">
        <f t="shared" si="37"/>
        <v>1.2499999999999996</v>
      </c>
      <c r="X135" s="273" t="str">
        <f t="shared" si="37"/>
        <v/>
      </c>
      <c r="Y135" s="273" t="str">
        <f t="shared" si="37"/>
        <v/>
      </c>
      <c r="Z135" s="273">
        <f t="shared" si="37"/>
        <v>1.2499999999999996</v>
      </c>
      <c r="AA135" s="274">
        <f t="shared" si="37"/>
        <v>1.2499999999999996</v>
      </c>
      <c r="AB135" s="275">
        <f t="shared" si="37"/>
        <v>1.2499999999999996</v>
      </c>
      <c r="AC135" s="273">
        <f t="shared" si="37"/>
        <v>1.2499999999999996</v>
      </c>
      <c r="AD135" s="273">
        <f t="shared" si="37"/>
        <v>1.2499999999999996</v>
      </c>
      <c r="AE135" s="273" t="str">
        <f t="shared" si="37"/>
        <v/>
      </c>
      <c r="AF135" s="273" t="str">
        <f t="shared" si="37"/>
        <v/>
      </c>
      <c r="AG135" s="273">
        <f t="shared" si="37"/>
        <v>1.2499999999999996</v>
      </c>
      <c r="AH135" s="276">
        <f t="shared" si="37"/>
        <v>1.2499999999999996</v>
      </c>
      <c r="AI135" s="277">
        <f t="shared" si="37"/>
        <v>1.2499999999999996</v>
      </c>
      <c r="AJ135" s="273">
        <f t="shared" si="37"/>
        <v>1.2499999999999996</v>
      </c>
      <c r="AK135" s="278" t="str">
        <f t="shared" si="37"/>
        <v/>
      </c>
      <c r="AL135" s="411">
        <f t="shared" si="21"/>
        <v>27.499999999999996</v>
      </c>
      <c r="AM135" s="412"/>
      <c r="AN135" s="412">
        <f t="shared" si="26"/>
        <v>6.4166666666666661</v>
      </c>
      <c r="AO135" s="412"/>
      <c r="AP135" s="400"/>
      <c r="AQ135" s="400"/>
      <c r="AR135" s="400"/>
      <c r="AS135" s="400"/>
    </row>
    <row r="136" spans="1:45" ht="18" customHeight="1" x14ac:dyDescent="0.15">
      <c r="A136" s="78"/>
      <c r="B136" s="405">
        <f>B60</f>
        <v>0</v>
      </c>
      <c r="C136" s="407" t="str">
        <f>D60</f>
        <v>C</v>
      </c>
      <c r="D136" s="407">
        <f>E60</f>
        <v>0</v>
      </c>
      <c r="E136" s="417" t="str">
        <f>F60</f>
        <v>後志 二郎</v>
      </c>
      <c r="F136" s="279" t="s">
        <v>102</v>
      </c>
      <c r="G136" s="280">
        <f>IF(G60="","",VLOOKUP(G60,$C$10:$AK$34,29)*24)</f>
        <v>3.2499999999999991</v>
      </c>
      <c r="H136" s="281">
        <f t="shared" ref="H136:AK136" si="38">IF(H60="","",VLOOKUP(H60,$C$10:$AK$34,29)*24)</f>
        <v>3.2499999999999991</v>
      </c>
      <c r="I136" s="281" t="str">
        <f t="shared" si="38"/>
        <v/>
      </c>
      <c r="J136" s="281" t="str">
        <f t="shared" si="38"/>
        <v/>
      </c>
      <c r="K136" s="281" t="str">
        <f t="shared" si="38"/>
        <v/>
      </c>
      <c r="L136" s="281" t="str">
        <f t="shared" si="38"/>
        <v/>
      </c>
      <c r="M136" s="282">
        <f t="shared" si="38"/>
        <v>3.2499999999999991</v>
      </c>
      <c r="N136" s="283">
        <f t="shared" si="38"/>
        <v>3.2499999999999991</v>
      </c>
      <c r="O136" s="281">
        <f t="shared" si="38"/>
        <v>3.2499999999999991</v>
      </c>
      <c r="P136" s="281" t="str">
        <f t="shared" si="38"/>
        <v/>
      </c>
      <c r="Q136" s="281" t="str">
        <f t="shared" si="38"/>
        <v/>
      </c>
      <c r="R136" s="281" t="str">
        <f t="shared" si="38"/>
        <v/>
      </c>
      <c r="S136" s="281" t="str">
        <f t="shared" si="38"/>
        <v/>
      </c>
      <c r="T136" s="284">
        <f t="shared" si="38"/>
        <v>3.2499999999999991</v>
      </c>
      <c r="U136" s="285">
        <f t="shared" si="38"/>
        <v>3.2499999999999991</v>
      </c>
      <c r="V136" s="281">
        <f t="shared" si="38"/>
        <v>3.2499999999999991</v>
      </c>
      <c r="W136" s="281" t="str">
        <f t="shared" si="38"/>
        <v/>
      </c>
      <c r="X136" s="281" t="str">
        <f t="shared" si="38"/>
        <v/>
      </c>
      <c r="Y136" s="281" t="str">
        <f t="shared" si="38"/>
        <v/>
      </c>
      <c r="Z136" s="281" t="str">
        <f t="shared" si="38"/>
        <v/>
      </c>
      <c r="AA136" s="282">
        <f t="shared" si="38"/>
        <v>3.2499999999999991</v>
      </c>
      <c r="AB136" s="283">
        <f t="shared" si="38"/>
        <v>3.2499999999999991</v>
      </c>
      <c r="AC136" s="281">
        <f t="shared" si="38"/>
        <v>3.2499999999999991</v>
      </c>
      <c r="AD136" s="281" t="str">
        <f t="shared" si="38"/>
        <v/>
      </c>
      <c r="AE136" s="281" t="str">
        <f t="shared" si="38"/>
        <v/>
      </c>
      <c r="AF136" s="281" t="str">
        <f t="shared" si="38"/>
        <v/>
      </c>
      <c r="AG136" s="281" t="str">
        <f t="shared" si="38"/>
        <v/>
      </c>
      <c r="AH136" s="284">
        <f t="shared" si="38"/>
        <v>3.2499999999999991</v>
      </c>
      <c r="AI136" s="285">
        <f t="shared" si="38"/>
        <v>3.2499999999999991</v>
      </c>
      <c r="AJ136" s="281">
        <f t="shared" si="38"/>
        <v>3.2499999999999991</v>
      </c>
      <c r="AK136" s="286" t="str">
        <f t="shared" si="38"/>
        <v/>
      </c>
      <c r="AL136" s="409">
        <f t="shared" si="21"/>
        <v>45.499999999999993</v>
      </c>
      <c r="AM136" s="410"/>
      <c r="AN136" s="410">
        <f t="shared" si="26"/>
        <v>10.616666666666665</v>
      </c>
      <c r="AO136" s="410"/>
      <c r="AP136" s="400">
        <f>AN137+AN138+AN136</f>
        <v>16.333333333333332</v>
      </c>
      <c r="AQ136" s="400"/>
      <c r="AR136" s="400">
        <f>IF(C137="Ａ",1,AP136/$V$2)</f>
        <v>0.40833333333333333</v>
      </c>
      <c r="AS136" s="400"/>
    </row>
    <row r="137" spans="1:45" ht="18" customHeight="1" x14ac:dyDescent="0.15">
      <c r="A137" s="78"/>
      <c r="B137" s="405"/>
      <c r="C137" s="407"/>
      <c r="D137" s="407"/>
      <c r="E137" s="417"/>
      <c r="F137" s="263" t="s">
        <v>103</v>
      </c>
      <c r="G137" s="264">
        <f>IF(G60="","",VLOOKUP(G60,$C$10:$AK$34,32)*24)</f>
        <v>0</v>
      </c>
      <c r="H137" s="265">
        <f t="shared" ref="H137:AK137" si="39">IF(H60="","",VLOOKUP(H60,$C$10:$AK$34,32)*24)</f>
        <v>0</v>
      </c>
      <c r="I137" s="265" t="str">
        <f t="shared" si="39"/>
        <v/>
      </c>
      <c r="J137" s="265" t="str">
        <f t="shared" si="39"/>
        <v/>
      </c>
      <c r="K137" s="265" t="str">
        <f t="shared" si="39"/>
        <v/>
      </c>
      <c r="L137" s="265" t="str">
        <f t="shared" si="39"/>
        <v/>
      </c>
      <c r="M137" s="266">
        <f t="shared" si="39"/>
        <v>0</v>
      </c>
      <c r="N137" s="267">
        <f t="shared" si="39"/>
        <v>0</v>
      </c>
      <c r="O137" s="265">
        <f t="shared" si="39"/>
        <v>0</v>
      </c>
      <c r="P137" s="265" t="str">
        <f t="shared" si="39"/>
        <v/>
      </c>
      <c r="Q137" s="265" t="str">
        <f t="shared" si="39"/>
        <v/>
      </c>
      <c r="R137" s="265" t="str">
        <f t="shared" si="39"/>
        <v/>
      </c>
      <c r="S137" s="265" t="str">
        <f t="shared" si="39"/>
        <v/>
      </c>
      <c r="T137" s="268">
        <f t="shared" si="39"/>
        <v>0</v>
      </c>
      <c r="U137" s="269">
        <f t="shared" si="39"/>
        <v>0</v>
      </c>
      <c r="V137" s="265">
        <f t="shared" si="39"/>
        <v>0</v>
      </c>
      <c r="W137" s="265" t="str">
        <f t="shared" si="39"/>
        <v/>
      </c>
      <c r="X137" s="265" t="str">
        <f t="shared" si="39"/>
        <v/>
      </c>
      <c r="Y137" s="265" t="str">
        <f t="shared" si="39"/>
        <v/>
      </c>
      <c r="Z137" s="265" t="str">
        <f t="shared" si="39"/>
        <v/>
      </c>
      <c r="AA137" s="266">
        <f t="shared" si="39"/>
        <v>0</v>
      </c>
      <c r="AB137" s="267">
        <f t="shared" si="39"/>
        <v>0</v>
      </c>
      <c r="AC137" s="265">
        <f t="shared" si="39"/>
        <v>0</v>
      </c>
      <c r="AD137" s="265" t="str">
        <f t="shared" si="39"/>
        <v/>
      </c>
      <c r="AE137" s="265" t="str">
        <f t="shared" si="39"/>
        <v/>
      </c>
      <c r="AF137" s="265" t="str">
        <f t="shared" si="39"/>
        <v/>
      </c>
      <c r="AG137" s="265" t="str">
        <f t="shared" si="39"/>
        <v/>
      </c>
      <c r="AH137" s="268">
        <f t="shared" si="39"/>
        <v>0</v>
      </c>
      <c r="AI137" s="269">
        <f t="shared" si="39"/>
        <v>0</v>
      </c>
      <c r="AJ137" s="265">
        <f t="shared" si="39"/>
        <v>0</v>
      </c>
      <c r="AK137" s="270" t="str">
        <f t="shared" si="39"/>
        <v/>
      </c>
      <c r="AL137" s="401">
        <f t="shared" si="21"/>
        <v>0</v>
      </c>
      <c r="AM137" s="402"/>
      <c r="AN137" s="402">
        <f t="shared" si="26"/>
        <v>0</v>
      </c>
      <c r="AO137" s="402"/>
      <c r="AP137" s="400"/>
      <c r="AQ137" s="400"/>
      <c r="AR137" s="400"/>
      <c r="AS137" s="400"/>
    </row>
    <row r="138" spans="1:45" ht="18" customHeight="1" x14ac:dyDescent="0.15">
      <c r="A138" s="78"/>
      <c r="B138" s="405"/>
      <c r="C138" s="407"/>
      <c r="D138" s="407"/>
      <c r="E138" s="417"/>
      <c r="F138" s="271" t="s">
        <v>104</v>
      </c>
      <c r="G138" s="272">
        <f>IF(G60="","",VLOOKUP(G60,$C$10:$AK$34,35)*24)</f>
        <v>1.7500000000000004</v>
      </c>
      <c r="H138" s="273">
        <f t="shared" ref="H138:AK138" si="40">IF(H60="","",VLOOKUP(H60,$C$10:$AK$34,35)*24)</f>
        <v>1.7500000000000004</v>
      </c>
      <c r="I138" s="273" t="str">
        <f t="shared" si="40"/>
        <v/>
      </c>
      <c r="J138" s="273" t="str">
        <f t="shared" si="40"/>
        <v/>
      </c>
      <c r="K138" s="273" t="str">
        <f t="shared" si="40"/>
        <v/>
      </c>
      <c r="L138" s="273" t="str">
        <f t="shared" si="40"/>
        <v/>
      </c>
      <c r="M138" s="274">
        <f t="shared" si="40"/>
        <v>1.7500000000000004</v>
      </c>
      <c r="N138" s="275">
        <f t="shared" si="40"/>
        <v>1.7500000000000004</v>
      </c>
      <c r="O138" s="273">
        <f t="shared" si="40"/>
        <v>1.7500000000000004</v>
      </c>
      <c r="P138" s="273" t="str">
        <f t="shared" si="40"/>
        <v/>
      </c>
      <c r="Q138" s="273" t="str">
        <f t="shared" si="40"/>
        <v/>
      </c>
      <c r="R138" s="273" t="str">
        <f t="shared" si="40"/>
        <v/>
      </c>
      <c r="S138" s="273" t="str">
        <f t="shared" si="40"/>
        <v/>
      </c>
      <c r="T138" s="276">
        <f t="shared" si="40"/>
        <v>1.7500000000000004</v>
      </c>
      <c r="U138" s="277">
        <f t="shared" si="40"/>
        <v>1.7500000000000004</v>
      </c>
      <c r="V138" s="273">
        <f t="shared" si="40"/>
        <v>1.7500000000000004</v>
      </c>
      <c r="W138" s="273" t="str">
        <f t="shared" si="40"/>
        <v/>
      </c>
      <c r="X138" s="273" t="str">
        <f t="shared" si="40"/>
        <v/>
      </c>
      <c r="Y138" s="273" t="str">
        <f t="shared" si="40"/>
        <v/>
      </c>
      <c r="Z138" s="273" t="str">
        <f t="shared" si="40"/>
        <v/>
      </c>
      <c r="AA138" s="274">
        <f t="shared" si="40"/>
        <v>1.7500000000000004</v>
      </c>
      <c r="AB138" s="275">
        <f t="shared" si="40"/>
        <v>1.7500000000000004</v>
      </c>
      <c r="AC138" s="273">
        <f t="shared" si="40"/>
        <v>1.7500000000000004</v>
      </c>
      <c r="AD138" s="273" t="str">
        <f t="shared" si="40"/>
        <v/>
      </c>
      <c r="AE138" s="273" t="str">
        <f t="shared" si="40"/>
        <v/>
      </c>
      <c r="AF138" s="273" t="str">
        <f t="shared" si="40"/>
        <v/>
      </c>
      <c r="AG138" s="273" t="str">
        <f t="shared" si="40"/>
        <v/>
      </c>
      <c r="AH138" s="276">
        <f t="shared" si="40"/>
        <v>1.7500000000000004</v>
      </c>
      <c r="AI138" s="277">
        <f t="shared" si="40"/>
        <v>1.7500000000000004</v>
      </c>
      <c r="AJ138" s="273">
        <f t="shared" si="40"/>
        <v>1.7500000000000004</v>
      </c>
      <c r="AK138" s="278" t="str">
        <f t="shared" si="40"/>
        <v/>
      </c>
      <c r="AL138" s="411">
        <f t="shared" si="21"/>
        <v>24.500000000000004</v>
      </c>
      <c r="AM138" s="412"/>
      <c r="AN138" s="412">
        <f t="shared" si="26"/>
        <v>5.7166666666666677</v>
      </c>
      <c r="AO138" s="412"/>
      <c r="AP138" s="400"/>
      <c r="AQ138" s="400"/>
      <c r="AR138" s="400"/>
      <c r="AS138" s="400"/>
    </row>
    <row r="139" spans="1:45" ht="18" customHeight="1" x14ac:dyDescent="0.15">
      <c r="A139" s="78"/>
      <c r="B139" s="405">
        <f>B61</f>
        <v>0</v>
      </c>
      <c r="C139" s="407" t="str">
        <f>D61</f>
        <v>C</v>
      </c>
      <c r="D139" s="407">
        <f>E61</f>
        <v>0</v>
      </c>
      <c r="E139" s="417" t="str">
        <f>F61</f>
        <v>小樽 月子</v>
      </c>
      <c r="F139" s="279" t="s">
        <v>102</v>
      </c>
      <c r="G139" s="280" t="str">
        <f>IF(G61="","",VLOOKUP(G61,$C$10:$AK$34,29)*24)</f>
        <v/>
      </c>
      <c r="H139" s="281" t="str">
        <f t="shared" ref="H139:AK139" si="41">IF(H61="","",VLOOKUP(H61,$C$10:$AK$34,29)*24)</f>
        <v/>
      </c>
      <c r="I139" s="281">
        <f t="shared" si="41"/>
        <v>3.2499999999999991</v>
      </c>
      <c r="J139" s="281" t="str">
        <f t="shared" si="41"/>
        <v/>
      </c>
      <c r="K139" s="281" t="str">
        <f t="shared" si="41"/>
        <v/>
      </c>
      <c r="L139" s="281">
        <f t="shared" si="41"/>
        <v>3.2499999999999991</v>
      </c>
      <c r="M139" s="282" t="str">
        <f t="shared" si="41"/>
        <v/>
      </c>
      <c r="N139" s="283" t="str">
        <f t="shared" si="41"/>
        <v/>
      </c>
      <c r="O139" s="281" t="str">
        <f t="shared" si="41"/>
        <v/>
      </c>
      <c r="P139" s="281">
        <f t="shared" si="41"/>
        <v>3.2499999999999991</v>
      </c>
      <c r="Q139" s="281" t="str">
        <f t="shared" si="41"/>
        <v/>
      </c>
      <c r="R139" s="281" t="str">
        <f t="shared" si="41"/>
        <v/>
      </c>
      <c r="S139" s="281">
        <f t="shared" si="41"/>
        <v>3.2499999999999991</v>
      </c>
      <c r="T139" s="284" t="str">
        <f t="shared" si="41"/>
        <v/>
      </c>
      <c r="U139" s="285" t="str">
        <f t="shared" si="41"/>
        <v/>
      </c>
      <c r="V139" s="281" t="str">
        <f t="shared" si="41"/>
        <v/>
      </c>
      <c r="W139" s="281">
        <f t="shared" si="41"/>
        <v>3.2499999999999991</v>
      </c>
      <c r="X139" s="281" t="str">
        <f t="shared" si="41"/>
        <v/>
      </c>
      <c r="Y139" s="281" t="str">
        <f t="shared" si="41"/>
        <v/>
      </c>
      <c r="Z139" s="281">
        <f t="shared" si="41"/>
        <v>3.2499999999999991</v>
      </c>
      <c r="AA139" s="282" t="str">
        <f t="shared" si="41"/>
        <v/>
      </c>
      <c r="AB139" s="283" t="str">
        <f t="shared" si="41"/>
        <v/>
      </c>
      <c r="AC139" s="281" t="str">
        <f t="shared" si="41"/>
        <v/>
      </c>
      <c r="AD139" s="281">
        <f t="shared" si="41"/>
        <v>3.2499999999999991</v>
      </c>
      <c r="AE139" s="281" t="str">
        <f t="shared" si="41"/>
        <v/>
      </c>
      <c r="AF139" s="281" t="str">
        <f t="shared" si="41"/>
        <v/>
      </c>
      <c r="AG139" s="281">
        <f t="shared" si="41"/>
        <v>3.2499999999999991</v>
      </c>
      <c r="AH139" s="284" t="str">
        <f t="shared" si="41"/>
        <v/>
      </c>
      <c r="AI139" s="285" t="str">
        <f t="shared" si="41"/>
        <v/>
      </c>
      <c r="AJ139" s="281" t="str">
        <f t="shared" si="41"/>
        <v/>
      </c>
      <c r="AK139" s="286" t="str">
        <f t="shared" si="41"/>
        <v/>
      </c>
      <c r="AL139" s="409">
        <f t="shared" si="21"/>
        <v>25.999999999999996</v>
      </c>
      <c r="AM139" s="410"/>
      <c r="AN139" s="410">
        <f t="shared" si="26"/>
        <v>6.0666666666666664</v>
      </c>
      <c r="AO139" s="410"/>
      <c r="AP139" s="400">
        <f>AN140+AN141+AN139</f>
        <v>9.3333333333333339</v>
      </c>
      <c r="AQ139" s="400"/>
      <c r="AR139" s="400">
        <f>IF(C140="Ａ",1,AP139/$V$2)</f>
        <v>0.23333333333333334</v>
      </c>
      <c r="AS139" s="400"/>
    </row>
    <row r="140" spans="1:45" ht="18" customHeight="1" x14ac:dyDescent="0.15">
      <c r="A140" s="78"/>
      <c r="B140" s="405"/>
      <c r="C140" s="407"/>
      <c r="D140" s="407"/>
      <c r="E140" s="417"/>
      <c r="F140" s="263" t="s">
        <v>103</v>
      </c>
      <c r="G140" s="264" t="str">
        <f>IF(G61="","",VLOOKUP(G61,$C$10:$AK$34,32)*24)</f>
        <v/>
      </c>
      <c r="H140" s="265" t="str">
        <f t="shared" ref="H140:AK140" si="42">IF(H61="","",VLOOKUP(H61,$C$10:$AK$34,32)*24)</f>
        <v/>
      </c>
      <c r="I140" s="265">
        <f t="shared" si="42"/>
        <v>0</v>
      </c>
      <c r="J140" s="265" t="str">
        <f t="shared" si="42"/>
        <v/>
      </c>
      <c r="K140" s="265" t="str">
        <f t="shared" si="42"/>
        <v/>
      </c>
      <c r="L140" s="265">
        <f t="shared" si="42"/>
        <v>0</v>
      </c>
      <c r="M140" s="266" t="str">
        <f t="shared" si="42"/>
        <v/>
      </c>
      <c r="N140" s="267" t="str">
        <f t="shared" si="42"/>
        <v/>
      </c>
      <c r="O140" s="265" t="str">
        <f t="shared" si="42"/>
        <v/>
      </c>
      <c r="P140" s="265">
        <f t="shared" si="42"/>
        <v>0</v>
      </c>
      <c r="Q140" s="265" t="str">
        <f t="shared" si="42"/>
        <v/>
      </c>
      <c r="R140" s="265" t="str">
        <f t="shared" si="42"/>
        <v/>
      </c>
      <c r="S140" s="265">
        <f t="shared" si="42"/>
        <v>0</v>
      </c>
      <c r="T140" s="268" t="str">
        <f t="shared" si="42"/>
        <v/>
      </c>
      <c r="U140" s="269" t="str">
        <f t="shared" si="42"/>
        <v/>
      </c>
      <c r="V140" s="265" t="str">
        <f t="shared" si="42"/>
        <v/>
      </c>
      <c r="W140" s="265">
        <f t="shared" si="42"/>
        <v>0</v>
      </c>
      <c r="X140" s="265" t="str">
        <f t="shared" si="42"/>
        <v/>
      </c>
      <c r="Y140" s="265" t="str">
        <f t="shared" si="42"/>
        <v/>
      </c>
      <c r="Z140" s="265">
        <f t="shared" si="42"/>
        <v>0</v>
      </c>
      <c r="AA140" s="266" t="str">
        <f t="shared" si="42"/>
        <v/>
      </c>
      <c r="AB140" s="267" t="str">
        <f t="shared" si="42"/>
        <v/>
      </c>
      <c r="AC140" s="265" t="str">
        <f t="shared" si="42"/>
        <v/>
      </c>
      <c r="AD140" s="265">
        <f t="shared" si="42"/>
        <v>0</v>
      </c>
      <c r="AE140" s="265" t="str">
        <f t="shared" si="42"/>
        <v/>
      </c>
      <c r="AF140" s="265" t="str">
        <f t="shared" si="42"/>
        <v/>
      </c>
      <c r="AG140" s="265">
        <f t="shared" si="42"/>
        <v>0</v>
      </c>
      <c r="AH140" s="268" t="str">
        <f t="shared" si="42"/>
        <v/>
      </c>
      <c r="AI140" s="269" t="str">
        <f t="shared" si="42"/>
        <v/>
      </c>
      <c r="AJ140" s="265" t="str">
        <f t="shared" si="42"/>
        <v/>
      </c>
      <c r="AK140" s="270" t="str">
        <f t="shared" si="42"/>
        <v/>
      </c>
      <c r="AL140" s="401">
        <f t="shared" si="21"/>
        <v>0</v>
      </c>
      <c r="AM140" s="402"/>
      <c r="AN140" s="402">
        <f t="shared" si="26"/>
        <v>0</v>
      </c>
      <c r="AO140" s="402"/>
      <c r="AP140" s="400"/>
      <c r="AQ140" s="400"/>
      <c r="AR140" s="400"/>
      <c r="AS140" s="400"/>
    </row>
    <row r="141" spans="1:45" ht="18" customHeight="1" x14ac:dyDescent="0.15">
      <c r="A141" s="78"/>
      <c r="B141" s="405"/>
      <c r="C141" s="407"/>
      <c r="D141" s="407"/>
      <c r="E141" s="417"/>
      <c r="F141" s="271" t="s">
        <v>104</v>
      </c>
      <c r="G141" s="272" t="str">
        <f>IF(G61="","",VLOOKUP(G61,$C$10:$AK$34,35)*24)</f>
        <v/>
      </c>
      <c r="H141" s="273" t="str">
        <f t="shared" ref="H141:AK141" si="43">IF(H61="","",VLOOKUP(H61,$C$10:$AK$34,35)*24)</f>
        <v/>
      </c>
      <c r="I141" s="273">
        <f t="shared" si="43"/>
        <v>1.7500000000000004</v>
      </c>
      <c r="J141" s="273" t="str">
        <f t="shared" si="43"/>
        <v/>
      </c>
      <c r="K141" s="273" t="str">
        <f t="shared" si="43"/>
        <v/>
      </c>
      <c r="L141" s="273">
        <f t="shared" si="43"/>
        <v>1.7500000000000004</v>
      </c>
      <c r="M141" s="274" t="str">
        <f t="shared" si="43"/>
        <v/>
      </c>
      <c r="N141" s="275" t="str">
        <f t="shared" si="43"/>
        <v/>
      </c>
      <c r="O141" s="273" t="str">
        <f t="shared" si="43"/>
        <v/>
      </c>
      <c r="P141" s="273">
        <f t="shared" si="43"/>
        <v>1.7500000000000004</v>
      </c>
      <c r="Q141" s="273" t="str">
        <f t="shared" si="43"/>
        <v/>
      </c>
      <c r="R141" s="273" t="str">
        <f t="shared" si="43"/>
        <v/>
      </c>
      <c r="S141" s="273">
        <f t="shared" si="43"/>
        <v>1.7500000000000004</v>
      </c>
      <c r="T141" s="276" t="str">
        <f t="shared" si="43"/>
        <v/>
      </c>
      <c r="U141" s="277" t="str">
        <f t="shared" si="43"/>
        <v/>
      </c>
      <c r="V141" s="273" t="str">
        <f t="shared" si="43"/>
        <v/>
      </c>
      <c r="W141" s="273">
        <f t="shared" si="43"/>
        <v>1.7500000000000004</v>
      </c>
      <c r="X141" s="273" t="str">
        <f t="shared" si="43"/>
        <v/>
      </c>
      <c r="Y141" s="273" t="str">
        <f t="shared" si="43"/>
        <v/>
      </c>
      <c r="Z141" s="273">
        <f t="shared" si="43"/>
        <v>1.7500000000000004</v>
      </c>
      <c r="AA141" s="274" t="str">
        <f t="shared" si="43"/>
        <v/>
      </c>
      <c r="AB141" s="275" t="str">
        <f t="shared" si="43"/>
        <v/>
      </c>
      <c r="AC141" s="273" t="str">
        <f t="shared" si="43"/>
        <v/>
      </c>
      <c r="AD141" s="273">
        <f t="shared" si="43"/>
        <v>1.7500000000000004</v>
      </c>
      <c r="AE141" s="273" t="str">
        <f t="shared" si="43"/>
        <v/>
      </c>
      <c r="AF141" s="273" t="str">
        <f t="shared" si="43"/>
        <v/>
      </c>
      <c r="AG141" s="273">
        <f t="shared" si="43"/>
        <v>1.7500000000000004</v>
      </c>
      <c r="AH141" s="276" t="str">
        <f t="shared" si="43"/>
        <v/>
      </c>
      <c r="AI141" s="277" t="str">
        <f t="shared" si="43"/>
        <v/>
      </c>
      <c r="AJ141" s="273" t="str">
        <f t="shared" si="43"/>
        <v/>
      </c>
      <c r="AK141" s="278" t="str">
        <f t="shared" si="43"/>
        <v/>
      </c>
      <c r="AL141" s="411">
        <f t="shared" si="21"/>
        <v>14.000000000000002</v>
      </c>
      <c r="AM141" s="412"/>
      <c r="AN141" s="412">
        <f t="shared" si="26"/>
        <v>3.2666666666666671</v>
      </c>
      <c r="AO141" s="412"/>
      <c r="AP141" s="400"/>
      <c r="AQ141" s="400"/>
      <c r="AR141" s="400"/>
      <c r="AS141" s="400"/>
    </row>
    <row r="142" spans="1:45" ht="18" customHeight="1" x14ac:dyDescent="0.15">
      <c r="A142" s="78"/>
      <c r="B142" s="405">
        <f>B62</f>
        <v>0</v>
      </c>
      <c r="C142" s="407" t="str">
        <f>D62</f>
        <v>C</v>
      </c>
      <c r="D142" s="407">
        <f>E62</f>
        <v>0</v>
      </c>
      <c r="E142" s="417" t="str">
        <f>F62</f>
        <v>後志 三郎</v>
      </c>
      <c r="F142" s="279" t="s">
        <v>102</v>
      </c>
      <c r="G142" s="280">
        <f>IF(G62="","",VLOOKUP(G62,$C$10:$AK$34,29)*24)</f>
        <v>0</v>
      </c>
      <c r="H142" s="281" t="str">
        <f t="shared" ref="H142:AK142" si="44">IF(H62="","",VLOOKUP(H62,$C$10:$AK$34,29)*24)</f>
        <v/>
      </c>
      <c r="I142" s="281">
        <f t="shared" si="44"/>
        <v>0</v>
      </c>
      <c r="J142" s="281" t="str">
        <f t="shared" si="44"/>
        <v/>
      </c>
      <c r="K142" s="281" t="str">
        <f t="shared" si="44"/>
        <v/>
      </c>
      <c r="L142" s="281">
        <f t="shared" si="44"/>
        <v>0</v>
      </c>
      <c r="M142" s="282" t="str">
        <f t="shared" si="44"/>
        <v/>
      </c>
      <c r="N142" s="283">
        <f t="shared" si="44"/>
        <v>0</v>
      </c>
      <c r="O142" s="281" t="str">
        <f t="shared" si="44"/>
        <v/>
      </c>
      <c r="P142" s="281">
        <f t="shared" si="44"/>
        <v>0</v>
      </c>
      <c r="Q142" s="281" t="str">
        <f t="shared" si="44"/>
        <v/>
      </c>
      <c r="R142" s="281" t="str">
        <f t="shared" si="44"/>
        <v/>
      </c>
      <c r="S142" s="281">
        <f t="shared" si="44"/>
        <v>0</v>
      </c>
      <c r="T142" s="284" t="str">
        <f t="shared" si="44"/>
        <v/>
      </c>
      <c r="U142" s="285">
        <f t="shared" si="44"/>
        <v>0</v>
      </c>
      <c r="V142" s="281" t="str">
        <f t="shared" si="44"/>
        <v/>
      </c>
      <c r="W142" s="281">
        <f t="shared" si="44"/>
        <v>0</v>
      </c>
      <c r="X142" s="281" t="str">
        <f t="shared" si="44"/>
        <v/>
      </c>
      <c r="Y142" s="281" t="str">
        <f t="shared" si="44"/>
        <v/>
      </c>
      <c r="Z142" s="281">
        <f t="shared" si="44"/>
        <v>0</v>
      </c>
      <c r="AA142" s="282" t="str">
        <f t="shared" si="44"/>
        <v/>
      </c>
      <c r="AB142" s="283">
        <f t="shared" si="44"/>
        <v>0</v>
      </c>
      <c r="AC142" s="281" t="str">
        <f t="shared" si="44"/>
        <v/>
      </c>
      <c r="AD142" s="281">
        <f t="shared" si="44"/>
        <v>0</v>
      </c>
      <c r="AE142" s="281" t="str">
        <f t="shared" si="44"/>
        <v/>
      </c>
      <c r="AF142" s="281" t="str">
        <f t="shared" si="44"/>
        <v/>
      </c>
      <c r="AG142" s="281">
        <f t="shared" si="44"/>
        <v>0</v>
      </c>
      <c r="AH142" s="284" t="str">
        <f t="shared" si="44"/>
        <v/>
      </c>
      <c r="AI142" s="285">
        <f t="shared" si="44"/>
        <v>0</v>
      </c>
      <c r="AJ142" s="281" t="str">
        <f t="shared" si="44"/>
        <v/>
      </c>
      <c r="AK142" s="286" t="str">
        <f t="shared" si="44"/>
        <v/>
      </c>
      <c r="AL142" s="409">
        <f t="shared" si="21"/>
        <v>0</v>
      </c>
      <c r="AM142" s="410"/>
      <c r="AN142" s="410">
        <f t="shared" si="26"/>
        <v>0</v>
      </c>
      <c r="AO142" s="410"/>
      <c r="AP142" s="400">
        <f>AN143+AN144+AN142</f>
        <v>14.408333333333331</v>
      </c>
      <c r="AQ142" s="400"/>
      <c r="AR142" s="400">
        <f>IF(C143="Ａ",1,AP142/$V$2)</f>
        <v>0.3602083333333333</v>
      </c>
      <c r="AS142" s="400"/>
    </row>
    <row r="143" spans="1:45" ht="18" customHeight="1" x14ac:dyDescent="0.15">
      <c r="A143" s="78"/>
      <c r="B143" s="405"/>
      <c r="C143" s="407"/>
      <c r="D143" s="407"/>
      <c r="E143" s="417"/>
      <c r="F143" s="263" t="s">
        <v>103</v>
      </c>
      <c r="G143" s="264">
        <f>IF(G62="","",VLOOKUP(G62,$C$10:$AK$34,32)*24)</f>
        <v>3.2499999999999991</v>
      </c>
      <c r="H143" s="265" t="str">
        <f t="shared" ref="H143:AK143" si="45">IF(H62="","",VLOOKUP(H62,$C$10:$AK$34,32)*24)</f>
        <v/>
      </c>
      <c r="I143" s="265">
        <f t="shared" si="45"/>
        <v>3.2499999999999991</v>
      </c>
      <c r="J143" s="265" t="str">
        <f t="shared" si="45"/>
        <v/>
      </c>
      <c r="K143" s="265" t="str">
        <f t="shared" si="45"/>
        <v/>
      </c>
      <c r="L143" s="265">
        <f t="shared" si="45"/>
        <v>3.2499999999999991</v>
      </c>
      <c r="M143" s="266" t="str">
        <f t="shared" si="45"/>
        <v/>
      </c>
      <c r="N143" s="267">
        <f t="shared" si="45"/>
        <v>3.2499999999999991</v>
      </c>
      <c r="O143" s="265" t="str">
        <f t="shared" si="45"/>
        <v/>
      </c>
      <c r="P143" s="265">
        <f t="shared" si="45"/>
        <v>3.2499999999999991</v>
      </c>
      <c r="Q143" s="265" t="str">
        <f t="shared" si="45"/>
        <v/>
      </c>
      <c r="R143" s="265" t="str">
        <f t="shared" si="45"/>
        <v/>
      </c>
      <c r="S143" s="265">
        <f t="shared" si="45"/>
        <v>3.2499999999999991</v>
      </c>
      <c r="T143" s="268" t="str">
        <f t="shared" si="45"/>
        <v/>
      </c>
      <c r="U143" s="269">
        <f t="shared" si="45"/>
        <v>3.2499999999999991</v>
      </c>
      <c r="V143" s="265" t="str">
        <f t="shared" si="45"/>
        <v/>
      </c>
      <c r="W143" s="265">
        <f t="shared" si="45"/>
        <v>3.2499999999999991</v>
      </c>
      <c r="X143" s="265" t="str">
        <f t="shared" si="45"/>
        <v/>
      </c>
      <c r="Y143" s="265" t="str">
        <f t="shared" si="45"/>
        <v/>
      </c>
      <c r="Z143" s="265">
        <f t="shared" si="45"/>
        <v>3.2499999999999991</v>
      </c>
      <c r="AA143" s="266" t="str">
        <f t="shared" si="45"/>
        <v/>
      </c>
      <c r="AB143" s="267">
        <f t="shared" si="45"/>
        <v>3.2499999999999991</v>
      </c>
      <c r="AC143" s="265" t="str">
        <f t="shared" si="45"/>
        <v/>
      </c>
      <c r="AD143" s="265">
        <f t="shared" si="45"/>
        <v>3.2499999999999991</v>
      </c>
      <c r="AE143" s="265" t="str">
        <f t="shared" si="45"/>
        <v/>
      </c>
      <c r="AF143" s="265" t="str">
        <f t="shared" si="45"/>
        <v/>
      </c>
      <c r="AG143" s="265">
        <f t="shared" si="45"/>
        <v>3.2499999999999991</v>
      </c>
      <c r="AH143" s="268" t="str">
        <f t="shared" si="45"/>
        <v/>
      </c>
      <c r="AI143" s="269">
        <f t="shared" si="45"/>
        <v>3.2499999999999991</v>
      </c>
      <c r="AJ143" s="265" t="str">
        <f t="shared" si="45"/>
        <v/>
      </c>
      <c r="AK143" s="270" t="str">
        <f t="shared" si="45"/>
        <v/>
      </c>
      <c r="AL143" s="401">
        <f t="shared" si="21"/>
        <v>42.249999999999993</v>
      </c>
      <c r="AM143" s="402"/>
      <c r="AN143" s="402">
        <f t="shared" si="26"/>
        <v>9.8583333333333307</v>
      </c>
      <c r="AO143" s="402"/>
      <c r="AP143" s="400"/>
      <c r="AQ143" s="400"/>
      <c r="AR143" s="400"/>
      <c r="AS143" s="400"/>
    </row>
    <row r="144" spans="1:45" ht="18" customHeight="1" x14ac:dyDescent="0.15">
      <c r="A144" s="78"/>
      <c r="B144" s="405"/>
      <c r="C144" s="407"/>
      <c r="D144" s="407"/>
      <c r="E144" s="417"/>
      <c r="F144" s="271" t="s">
        <v>104</v>
      </c>
      <c r="G144" s="272">
        <f>IF(G62="","",VLOOKUP(G62,$C$10:$AK$34,35)*24)</f>
        <v>1.5</v>
      </c>
      <c r="H144" s="273" t="str">
        <f t="shared" ref="H144:AK144" si="46">IF(H62="","",VLOOKUP(H62,$C$10:$AK$34,35)*24)</f>
        <v/>
      </c>
      <c r="I144" s="273">
        <f t="shared" si="46"/>
        <v>1.5</v>
      </c>
      <c r="J144" s="273" t="str">
        <f t="shared" si="46"/>
        <v/>
      </c>
      <c r="K144" s="273" t="str">
        <f t="shared" si="46"/>
        <v/>
      </c>
      <c r="L144" s="273">
        <f t="shared" si="46"/>
        <v>1.5</v>
      </c>
      <c r="M144" s="274" t="str">
        <f t="shared" si="46"/>
        <v/>
      </c>
      <c r="N144" s="275">
        <f t="shared" si="46"/>
        <v>1.5</v>
      </c>
      <c r="O144" s="273" t="str">
        <f t="shared" si="46"/>
        <v/>
      </c>
      <c r="P144" s="273">
        <f t="shared" si="46"/>
        <v>1.5</v>
      </c>
      <c r="Q144" s="273" t="str">
        <f t="shared" si="46"/>
        <v/>
      </c>
      <c r="R144" s="273" t="str">
        <f t="shared" si="46"/>
        <v/>
      </c>
      <c r="S144" s="273">
        <f t="shared" si="46"/>
        <v>1.5</v>
      </c>
      <c r="T144" s="276" t="str">
        <f t="shared" si="46"/>
        <v/>
      </c>
      <c r="U144" s="277">
        <f t="shared" si="46"/>
        <v>1.5</v>
      </c>
      <c r="V144" s="273" t="str">
        <f t="shared" si="46"/>
        <v/>
      </c>
      <c r="W144" s="273">
        <f t="shared" si="46"/>
        <v>1.5</v>
      </c>
      <c r="X144" s="273" t="str">
        <f t="shared" si="46"/>
        <v/>
      </c>
      <c r="Y144" s="273" t="str">
        <f t="shared" si="46"/>
        <v/>
      </c>
      <c r="Z144" s="273">
        <f t="shared" si="46"/>
        <v>1.5</v>
      </c>
      <c r="AA144" s="274" t="str">
        <f t="shared" si="46"/>
        <v/>
      </c>
      <c r="AB144" s="275">
        <f t="shared" si="46"/>
        <v>1.5</v>
      </c>
      <c r="AC144" s="273" t="str">
        <f t="shared" si="46"/>
        <v/>
      </c>
      <c r="AD144" s="273">
        <f t="shared" si="46"/>
        <v>1.5</v>
      </c>
      <c r="AE144" s="273" t="str">
        <f t="shared" si="46"/>
        <v/>
      </c>
      <c r="AF144" s="273" t="str">
        <f t="shared" si="46"/>
        <v/>
      </c>
      <c r="AG144" s="273">
        <f t="shared" si="46"/>
        <v>1.5</v>
      </c>
      <c r="AH144" s="276" t="str">
        <f t="shared" si="46"/>
        <v/>
      </c>
      <c r="AI144" s="277">
        <f t="shared" si="46"/>
        <v>1.5</v>
      </c>
      <c r="AJ144" s="273" t="str">
        <f t="shared" si="46"/>
        <v/>
      </c>
      <c r="AK144" s="278" t="str">
        <f t="shared" si="46"/>
        <v/>
      </c>
      <c r="AL144" s="411">
        <f t="shared" si="21"/>
        <v>19.5</v>
      </c>
      <c r="AM144" s="412"/>
      <c r="AN144" s="412">
        <f t="shared" si="26"/>
        <v>4.55</v>
      </c>
      <c r="AO144" s="412"/>
      <c r="AP144" s="400"/>
      <c r="AQ144" s="400"/>
      <c r="AR144" s="400"/>
      <c r="AS144" s="400"/>
    </row>
    <row r="145" spans="1:45" ht="18" customHeight="1" x14ac:dyDescent="0.15">
      <c r="A145" s="78"/>
      <c r="B145" s="405">
        <f>B63</f>
        <v>0</v>
      </c>
      <c r="C145" s="407" t="str">
        <f>D95</f>
        <v>C</v>
      </c>
      <c r="D145" s="407">
        <f>E95</f>
        <v>0</v>
      </c>
      <c r="E145" s="417" t="str">
        <f>F95</f>
        <v>小樽 蝶子</v>
      </c>
      <c r="F145" s="279" t="s">
        <v>102</v>
      </c>
      <c r="G145" s="280" t="str">
        <f>IF(G63="","",VLOOKUP(G63,$C$10:$AK$34,29)*24)</f>
        <v/>
      </c>
      <c r="H145" s="281">
        <f t="shared" ref="H145:AK145" si="47">IF(H63="","",VLOOKUP(H63,$C$10:$AK$34,29)*24)</f>
        <v>0</v>
      </c>
      <c r="I145" s="281" t="str">
        <f t="shared" si="47"/>
        <v/>
      </c>
      <c r="J145" s="281" t="str">
        <f t="shared" si="47"/>
        <v/>
      </c>
      <c r="K145" s="281" t="str">
        <f t="shared" si="47"/>
        <v/>
      </c>
      <c r="L145" s="281" t="str">
        <f t="shared" si="47"/>
        <v/>
      </c>
      <c r="M145" s="282">
        <f t="shared" si="47"/>
        <v>0</v>
      </c>
      <c r="N145" s="283" t="str">
        <f t="shared" si="47"/>
        <v/>
      </c>
      <c r="O145" s="281">
        <f t="shared" si="47"/>
        <v>0</v>
      </c>
      <c r="P145" s="281" t="str">
        <f t="shared" si="47"/>
        <v/>
      </c>
      <c r="Q145" s="281" t="str">
        <f t="shared" si="47"/>
        <v/>
      </c>
      <c r="R145" s="281" t="str">
        <f t="shared" si="47"/>
        <v/>
      </c>
      <c r="S145" s="281" t="str">
        <f t="shared" si="47"/>
        <v/>
      </c>
      <c r="T145" s="284">
        <f t="shared" si="47"/>
        <v>0</v>
      </c>
      <c r="U145" s="285" t="str">
        <f t="shared" si="47"/>
        <v/>
      </c>
      <c r="V145" s="281">
        <f t="shared" si="47"/>
        <v>0</v>
      </c>
      <c r="W145" s="281" t="str">
        <f t="shared" si="47"/>
        <v/>
      </c>
      <c r="X145" s="281" t="str">
        <f t="shared" si="47"/>
        <v/>
      </c>
      <c r="Y145" s="281" t="str">
        <f t="shared" si="47"/>
        <v/>
      </c>
      <c r="Z145" s="281" t="str">
        <f t="shared" si="47"/>
        <v/>
      </c>
      <c r="AA145" s="282">
        <f t="shared" si="47"/>
        <v>0</v>
      </c>
      <c r="AB145" s="283" t="str">
        <f t="shared" si="47"/>
        <v/>
      </c>
      <c r="AC145" s="281">
        <f t="shared" si="47"/>
        <v>0</v>
      </c>
      <c r="AD145" s="281" t="str">
        <f t="shared" si="47"/>
        <v/>
      </c>
      <c r="AE145" s="281" t="str">
        <f t="shared" si="47"/>
        <v/>
      </c>
      <c r="AF145" s="281" t="str">
        <f t="shared" si="47"/>
        <v/>
      </c>
      <c r="AG145" s="281" t="str">
        <f t="shared" si="47"/>
        <v/>
      </c>
      <c r="AH145" s="284">
        <f t="shared" si="47"/>
        <v>0</v>
      </c>
      <c r="AI145" s="285" t="str">
        <f t="shared" si="47"/>
        <v/>
      </c>
      <c r="AJ145" s="281">
        <f t="shared" si="47"/>
        <v>0</v>
      </c>
      <c r="AK145" s="286" t="str">
        <f t="shared" si="47"/>
        <v/>
      </c>
      <c r="AL145" s="409">
        <f t="shared" si="21"/>
        <v>0</v>
      </c>
      <c r="AM145" s="410"/>
      <c r="AN145" s="410">
        <f t="shared" si="26"/>
        <v>0</v>
      </c>
      <c r="AO145" s="410"/>
      <c r="AP145" s="400">
        <f>AN146+AN147+AN145</f>
        <v>9.9749999999999996</v>
      </c>
      <c r="AQ145" s="400"/>
      <c r="AR145" s="400">
        <f>IF(C146="Ａ",1,AP145/$V$2)</f>
        <v>0.24937499999999999</v>
      </c>
      <c r="AS145" s="400"/>
    </row>
    <row r="146" spans="1:45" ht="18" customHeight="1" x14ac:dyDescent="0.15">
      <c r="A146" s="78"/>
      <c r="B146" s="405"/>
      <c r="C146" s="407"/>
      <c r="D146" s="407"/>
      <c r="E146" s="417"/>
      <c r="F146" s="263" t="s">
        <v>103</v>
      </c>
      <c r="G146" s="264" t="str">
        <f>IF(G63="","",VLOOKUP(G63,$C$10:$AK$34,32)*24)</f>
        <v/>
      </c>
      <c r="H146" s="265">
        <f t="shared" ref="H146:AK146" si="48">IF(H63="","",VLOOKUP(H63,$C$10:$AK$34,32)*24)</f>
        <v>3.2499999999999991</v>
      </c>
      <c r="I146" s="265" t="str">
        <f t="shared" si="48"/>
        <v/>
      </c>
      <c r="J146" s="265" t="str">
        <f t="shared" si="48"/>
        <v/>
      </c>
      <c r="K146" s="265" t="str">
        <f t="shared" si="48"/>
        <v/>
      </c>
      <c r="L146" s="265" t="str">
        <f t="shared" si="48"/>
        <v/>
      </c>
      <c r="M146" s="266">
        <f t="shared" si="48"/>
        <v>3.2499999999999991</v>
      </c>
      <c r="N146" s="267" t="str">
        <f t="shared" si="48"/>
        <v/>
      </c>
      <c r="O146" s="265">
        <f t="shared" si="48"/>
        <v>3.2499999999999991</v>
      </c>
      <c r="P146" s="265" t="str">
        <f t="shared" si="48"/>
        <v/>
      </c>
      <c r="Q146" s="265" t="str">
        <f t="shared" si="48"/>
        <v/>
      </c>
      <c r="R146" s="265" t="str">
        <f t="shared" si="48"/>
        <v/>
      </c>
      <c r="S146" s="265" t="str">
        <f t="shared" si="48"/>
        <v/>
      </c>
      <c r="T146" s="268">
        <f t="shared" si="48"/>
        <v>3.2499999999999991</v>
      </c>
      <c r="U146" s="269" t="str">
        <f t="shared" si="48"/>
        <v/>
      </c>
      <c r="V146" s="265">
        <f t="shared" si="48"/>
        <v>3.2499999999999991</v>
      </c>
      <c r="W146" s="265" t="str">
        <f t="shared" si="48"/>
        <v/>
      </c>
      <c r="X146" s="265" t="str">
        <f t="shared" si="48"/>
        <v/>
      </c>
      <c r="Y146" s="265" t="str">
        <f t="shared" si="48"/>
        <v/>
      </c>
      <c r="Z146" s="265" t="str">
        <f t="shared" si="48"/>
        <v/>
      </c>
      <c r="AA146" s="266">
        <f t="shared" si="48"/>
        <v>3.2499999999999991</v>
      </c>
      <c r="AB146" s="267" t="str">
        <f t="shared" si="48"/>
        <v/>
      </c>
      <c r="AC146" s="265">
        <f t="shared" si="48"/>
        <v>3.2499999999999991</v>
      </c>
      <c r="AD146" s="265" t="str">
        <f t="shared" si="48"/>
        <v/>
      </c>
      <c r="AE146" s="265" t="str">
        <f t="shared" si="48"/>
        <v/>
      </c>
      <c r="AF146" s="265" t="str">
        <f t="shared" si="48"/>
        <v/>
      </c>
      <c r="AG146" s="265" t="str">
        <f t="shared" si="48"/>
        <v/>
      </c>
      <c r="AH146" s="268">
        <f t="shared" si="48"/>
        <v>3.2499999999999991</v>
      </c>
      <c r="AI146" s="269" t="str">
        <f t="shared" si="48"/>
        <v/>
      </c>
      <c r="AJ146" s="265">
        <f t="shared" si="48"/>
        <v>3.2499999999999991</v>
      </c>
      <c r="AK146" s="270" t="str">
        <f t="shared" si="48"/>
        <v/>
      </c>
      <c r="AL146" s="401">
        <f t="shared" si="21"/>
        <v>29.249999999999996</v>
      </c>
      <c r="AM146" s="402"/>
      <c r="AN146" s="402">
        <f t="shared" si="26"/>
        <v>6.8249999999999993</v>
      </c>
      <c r="AO146" s="402"/>
      <c r="AP146" s="400"/>
      <c r="AQ146" s="400"/>
      <c r="AR146" s="400"/>
      <c r="AS146" s="400"/>
    </row>
    <row r="147" spans="1:45" ht="18" customHeight="1" x14ac:dyDescent="0.15">
      <c r="A147" s="78"/>
      <c r="B147" s="405"/>
      <c r="C147" s="407"/>
      <c r="D147" s="407"/>
      <c r="E147" s="417"/>
      <c r="F147" s="271" t="s">
        <v>104</v>
      </c>
      <c r="G147" s="272" t="str">
        <f>IF(G63="","",VLOOKUP(G63,$C$10:$AK$34,35)*24)</f>
        <v/>
      </c>
      <c r="H147" s="273">
        <f t="shared" ref="H147:AK147" si="49">IF(H63="","",VLOOKUP(H63,$C$10:$AK$34,35)*24)</f>
        <v>1.5</v>
      </c>
      <c r="I147" s="273" t="str">
        <f t="shared" si="49"/>
        <v/>
      </c>
      <c r="J147" s="273" t="str">
        <f t="shared" si="49"/>
        <v/>
      </c>
      <c r="K147" s="273" t="str">
        <f t="shared" si="49"/>
        <v/>
      </c>
      <c r="L147" s="273" t="str">
        <f t="shared" si="49"/>
        <v/>
      </c>
      <c r="M147" s="274">
        <f t="shared" si="49"/>
        <v>1.5</v>
      </c>
      <c r="N147" s="275" t="str">
        <f t="shared" si="49"/>
        <v/>
      </c>
      <c r="O147" s="273">
        <f t="shared" si="49"/>
        <v>1.5</v>
      </c>
      <c r="P147" s="273" t="str">
        <f t="shared" si="49"/>
        <v/>
      </c>
      <c r="Q147" s="273" t="str">
        <f t="shared" si="49"/>
        <v/>
      </c>
      <c r="R147" s="273" t="str">
        <f t="shared" si="49"/>
        <v/>
      </c>
      <c r="S147" s="273" t="str">
        <f t="shared" si="49"/>
        <v/>
      </c>
      <c r="T147" s="276">
        <f t="shared" si="49"/>
        <v>1.5</v>
      </c>
      <c r="U147" s="277" t="str">
        <f t="shared" si="49"/>
        <v/>
      </c>
      <c r="V147" s="273">
        <f t="shared" si="49"/>
        <v>1.5</v>
      </c>
      <c r="W147" s="273" t="str">
        <f t="shared" si="49"/>
        <v/>
      </c>
      <c r="X147" s="273" t="str">
        <f t="shared" si="49"/>
        <v/>
      </c>
      <c r="Y147" s="273" t="str">
        <f t="shared" si="49"/>
        <v/>
      </c>
      <c r="Z147" s="273" t="str">
        <f t="shared" si="49"/>
        <v/>
      </c>
      <c r="AA147" s="274">
        <f t="shared" si="49"/>
        <v>1.5</v>
      </c>
      <c r="AB147" s="275" t="str">
        <f t="shared" si="49"/>
        <v/>
      </c>
      <c r="AC147" s="273">
        <f t="shared" si="49"/>
        <v>1.5</v>
      </c>
      <c r="AD147" s="273" t="str">
        <f t="shared" si="49"/>
        <v/>
      </c>
      <c r="AE147" s="273" t="str">
        <f t="shared" si="49"/>
        <v/>
      </c>
      <c r="AF147" s="273" t="str">
        <f t="shared" si="49"/>
        <v/>
      </c>
      <c r="AG147" s="273" t="str">
        <f t="shared" si="49"/>
        <v/>
      </c>
      <c r="AH147" s="276">
        <f t="shared" si="49"/>
        <v>1.5</v>
      </c>
      <c r="AI147" s="277" t="str">
        <f t="shared" si="49"/>
        <v/>
      </c>
      <c r="AJ147" s="273">
        <f t="shared" si="49"/>
        <v>1.5</v>
      </c>
      <c r="AK147" s="278" t="str">
        <f t="shared" si="49"/>
        <v/>
      </c>
      <c r="AL147" s="411">
        <f t="shared" si="21"/>
        <v>13.5</v>
      </c>
      <c r="AM147" s="412"/>
      <c r="AN147" s="412">
        <f t="shared" si="26"/>
        <v>3.15</v>
      </c>
      <c r="AO147" s="412"/>
      <c r="AP147" s="400"/>
      <c r="AQ147" s="400"/>
      <c r="AR147" s="400"/>
      <c r="AS147" s="400"/>
    </row>
    <row r="148" spans="1:45" ht="18" customHeight="1" x14ac:dyDescent="0.15">
      <c r="A148" s="78"/>
      <c r="B148" s="405">
        <f>B64</f>
        <v>0</v>
      </c>
      <c r="C148" s="407">
        <f>D64</f>
        <v>0</v>
      </c>
      <c r="D148" s="407">
        <f>E64</f>
        <v>0</v>
      </c>
      <c r="E148" s="417" t="str">
        <f>F64</f>
        <v>A男</v>
      </c>
      <c r="F148" s="279" t="s">
        <v>102</v>
      </c>
      <c r="G148" s="280" t="str">
        <f>IF(G64="","",VLOOKUP(G64,$C$10:$AK$34,29)*24)</f>
        <v/>
      </c>
      <c r="H148" s="281" t="str">
        <f t="shared" ref="H148:AK148" si="50">IF(H64="","",VLOOKUP(H64,$C$10:$AK$34,29)*24)</f>
        <v/>
      </c>
      <c r="I148" s="281" t="str">
        <f t="shared" si="50"/>
        <v/>
      </c>
      <c r="J148" s="281" t="str">
        <f t="shared" si="50"/>
        <v/>
      </c>
      <c r="K148" s="281" t="str">
        <f t="shared" si="50"/>
        <v/>
      </c>
      <c r="L148" s="281" t="str">
        <f t="shared" si="50"/>
        <v/>
      </c>
      <c r="M148" s="282" t="str">
        <f t="shared" si="50"/>
        <v/>
      </c>
      <c r="N148" s="283" t="str">
        <f t="shared" si="50"/>
        <v/>
      </c>
      <c r="O148" s="281" t="str">
        <f t="shared" si="50"/>
        <v/>
      </c>
      <c r="P148" s="281" t="str">
        <f t="shared" si="50"/>
        <v/>
      </c>
      <c r="Q148" s="281" t="str">
        <f t="shared" si="50"/>
        <v/>
      </c>
      <c r="R148" s="281" t="str">
        <f t="shared" si="50"/>
        <v/>
      </c>
      <c r="S148" s="281" t="str">
        <f t="shared" si="50"/>
        <v/>
      </c>
      <c r="T148" s="284" t="str">
        <f t="shared" si="50"/>
        <v/>
      </c>
      <c r="U148" s="285" t="str">
        <f t="shared" si="50"/>
        <v/>
      </c>
      <c r="V148" s="281" t="str">
        <f t="shared" si="50"/>
        <v/>
      </c>
      <c r="W148" s="281" t="str">
        <f t="shared" si="50"/>
        <v/>
      </c>
      <c r="X148" s="281" t="str">
        <f t="shared" si="50"/>
        <v/>
      </c>
      <c r="Y148" s="281" t="str">
        <f t="shared" si="50"/>
        <v/>
      </c>
      <c r="Z148" s="281" t="str">
        <f t="shared" si="50"/>
        <v/>
      </c>
      <c r="AA148" s="282" t="str">
        <f t="shared" si="50"/>
        <v/>
      </c>
      <c r="AB148" s="283" t="str">
        <f t="shared" si="50"/>
        <v/>
      </c>
      <c r="AC148" s="281" t="str">
        <f t="shared" si="50"/>
        <v/>
      </c>
      <c r="AD148" s="281" t="str">
        <f t="shared" si="50"/>
        <v/>
      </c>
      <c r="AE148" s="281" t="str">
        <f t="shared" si="50"/>
        <v/>
      </c>
      <c r="AF148" s="281" t="str">
        <f t="shared" si="50"/>
        <v/>
      </c>
      <c r="AG148" s="281" t="str">
        <f t="shared" si="50"/>
        <v/>
      </c>
      <c r="AH148" s="284" t="str">
        <f t="shared" si="50"/>
        <v/>
      </c>
      <c r="AI148" s="285" t="str">
        <f t="shared" si="50"/>
        <v/>
      </c>
      <c r="AJ148" s="281" t="str">
        <f t="shared" si="50"/>
        <v/>
      </c>
      <c r="AK148" s="286" t="str">
        <f t="shared" si="50"/>
        <v/>
      </c>
      <c r="AL148" s="409">
        <f t="shared" si="21"/>
        <v>0</v>
      </c>
      <c r="AM148" s="410"/>
      <c r="AN148" s="410">
        <f t="shared" si="26"/>
        <v>0</v>
      </c>
      <c r="AO148" s="410"/>
      <c r="AP148" s="400">
        <f>AN149+AN150+AN148</f>
        <v>0</v>
      </c>
      <c r="AQ148" s="400"/>
      <c r="AR148" s="400">
        <f>IF(C149="Ａ",1,AP148/$V$2)</f>
        <v>0</v>
      </c>
      <c r="AS148" s="400"/>
    </row>
    <row r="149" spans="1:45" ht="18" customHeight="1" x14ac:dyDescent="0.15">
      <c r="A149" s="78"/>
      <c r="B149" s="405"/>
      <c r="C149" s="407"/>
      <c r="D149" s="407"/>
      <c r="E149" s="417"/>
      <c r="F149" s="263" t="s">
        <v>103</v>
      </c>
      <c r="G149" s="264" t="str">
        <f>IF(G64="","",VLOOKUP(G64,$C$10:$AK$34,32)*24)</f>
        <v/>
      </c>
      <c r="H149" s="265" t="str">
        <f t="shared" ref="H149:AK149" si="51">IF(H64="","",VLOOKUP(H64,$C$10:$AK$34,32)*24)</f>
        <v/>
      </c>
      <c r="I149" s="265" t="str">
        <f t="shared" si="51"/>
        <v/>
      </c>
      <c r="J149" s="265" t="str">
        <f t="shared" si="51"/>
        <v/>
      </c>
      <c r="K149" s="265" t="str">
        <f t="shared" si="51"/>
        <v/>
      </c>
      <c r="L149" s="265" t="str">
        <f t="shared" si="51"/>
        <v/>
      </c>
      <c r="M149" s="266" t="str">
        <f t="shared" si="51"/>
        <v/>
      </c>
      <c r="N149" s="267" t="str">
        <f t="shared" si="51"/>
        <v/>
      </c>
      <c r="O149" s="265" t="str">
        <f t="shared" si="51"/>
        <v/>
      </c>
      <c r="P149" s="265" t="str">
        <f t="shared" si="51"/>
        <v/>
      </c>
      <c r="Q149" s="265" t="str">
        <f t="shared" si="51"/>
        <v/>
      </c>
      <c r="R149" s="265" t="str">
        <f t="shared" si="51"/>
        <v/>
      </c>
      <c r="S149" s="265" t="str">
        <f t="shared" si="51"/>
        <v/>
      </c>
      <c r="T149" s="268" t="str">
        <f t="shared" si="51"/>
        <v/>
      </c>
      <c r="U149" s="269" t="str">
        <f t="shared" si="51"/>
        <v/>
      </c>
      <c r="V149" s="265" t="str">
        <f t="shared" si="51"/>
        <v/>
      </c>
      <c r="W149" s="265" t="str">
        <f t="shared" si="51"/>
        <v/>
      </c>
      <c r="X149" s="265" t="str">
        <f t="shared" si="51"/>
        <v/>
      </c>
      <c r="Y149" s="265" t="str">
        <f t="shared" si="51"/>
        <v/>
      </c>
      <c r="Z149" s="265" t="str">
        <f t="shared" si="51"/>
        <v/>
      </c>
      <c r="AA149" s="266" t="str">
        <f t="shared" si="51"/>
        <v/>
      </c>
      <c r="AB149" s="267" t="str">
        <f t="shared" si="51"/>
        <v/>
      </c>
      <c r="AC149" s="265" t="str">
        <f t="shared" si="51"/>
        <v/>
      </c>
      <c r="AD149" s="265" t="str">
        <f t="shared" si="51"/>
        <v/>
      </c>
      <c r="AE149" s="265" t="str">
        <f t="shared" si="51"/>
        <v/>
      </c>
      <c r="AF149" s="265" t="str">
        <f t="shared" si="51"/>
        <v/>
      </c>
      <c r="AG149" s="265" t="str">
        <f t="shared" si="51"/>
        <v/>
      </c>
      <c r="AH149" s="268" t="str">
        <f t="shared" si="51"/>
        <v/>
      </c>
      <c r="AI149" s="269" t="str">
        <f t="shared" si="51"/>
        <v/>
      </c>
      <c r="AJ149" s="265" t="str">
        <f t="shared" si="51"/>
        <v/>
      </c>
      <c r="AK149" s="270" t="str">
        <f t="shared" si="51"/>
        <v/>
      </c>
      <c r="AL149" s="401">
        <f t="shared" si="21"/>
        <v>0</v>
      </c>
      <c r="AM149" s="402"/>
      <c r="AN149" s="402">
        <f t="shared" si="26"/>
        <v>0</v>
      </c>
      <c r="AO149" s="402"/>
      <c r="AP149" s="400"/>
      <c r="AQ149" s="400"/>
      <c r="AR149" s="400"/>
      <c r="AS149" s="400"/>
    </row>
    <row r="150" spans="1:45" ht="18" customHeight="1" x14ac:dyDescent="0.15">
      <c r="A150" s="78"/>
      <c r="B150" s="405"/>
      <c r="C150" s="407"/>
      <c r="D150" s="407"/>
      <c r="E150" s="417"/>
      <c r="F150" s="271" t="s">
        <v>104</v>
      </c>
      <c r="G150" s="272" t="str">
        <f>IF(G64="","",VLOOKUP(G64,$C$10:$AK$34,35)*24)</f>
        <v/>
      </c>
      <c r="H150" s="273" t="str">
        <f t="shared" ref="H150:AK150" si="52">IF(H64="","",VLOOKUP(H64,$C$10:$AK$34,35)*24)</f>
        <v/>
      </c>
      <c r="I150" s="273" t="str">
        <f t="shared" si="52"/>
        <v/>
      </c>
      <c r="J150" s="273" t="str">
        <f t="shared" si="52"/>
        <v/>
      </c>
      <c r="K150" s="273" t="str">
        <f t="shared" si="52"/>
        <v/>
      </c>
      <c r="L150" s="273" t="str">
        <f t="shared" si="52"/>
        <v/>
      </c>
      <c r="M150" s="274" t="str">
        <f t="shared" si="52"/>
        <v/>
      </c>
      <c r="N150" s="275" t="str">
        <f t="shared" si="52"/>
        <v/>
      </c>
      <c r="O150" s="273" t="str">
        <f t="shared" si="52"/>
        <v/>
      </c>
      <c r="P150" s="273" t="str">
        <f t="shared" si="52"/>
        <v/>
      </c>
      <c r="Q150" s="273" t="str">
        <f t="shared" si="52"/>
        <v/>
      </c>
      <c r="R150" s="273" t="str">
        <f t="shared" si="52"/>
        <v/>
      </c>
      <c r="S150" s="273" t="str">
        <f t="shared" si="52"/>
        <v/>
      </c>
      <c r="T150" s="276" t="str">
        <f t="shared" si="52"/>
        <v/>
      </c>
      <c r="U150" s="277" t="str">
        <f t="shared" si="52"/>
        <v/>
      </c>
      <c r="V150" s="273" t="str">
        <f t="shared" si="52"/>
        <v/>
      </c>
      <c r="W150" s="273" t="str">
        <f t="shared" si="52"/>
        <v/>
      </c>
      <c r="X150" s="273" t="str">
        <f t="shared" si="52"/>
        <v/>
      </c>
      <c r="Y150" s="273" t="str">
        <f t="shared" si="52"/>
        <v/>
      </c>
      <c r="Z150" s="273" t="str">
        <f t="shared" si="52"/>
        <v/>
      </c>
      <c r="AA150" s="274" t="str">
        <f t="shared" si="52"/>
        <v/>
      </c>
      <c r="AB150" s="275" t="str">
        <f t="shared" si="52"/>
        <v/>
      </c>
      <c r="AC150" s="273" t="str">
        <f t="shared" si="52"/>
        <v/>
      </c>
      <c r="AD150" s="273" t="str">
        <f t="shared" si="52"/>
        <v/>
      </c>
      <c r="AE150" s="273" t="str">
        <f t="shared" si="52"/>
        <v/>
      </c>
      <c r="AF150" s="273" t="str">
        <f t="shared" si="52"/>
        <v/>
      </c>
      <c r="AG150" s="273" t="str">
        <f t="shared" si="52"/>
        <v/>
      </c>
      <c r="AH150" s="276" t="str">
        <f t="shared" si="52"/>
        <v/>
      </c>
      <c r="AI150" s="277" t="str">
        <f t="shared" si="52"/>
        <v/>
      </c>
      <c r="AJ150" s="273" t="str">
        <f t="shared" si="52"/>
        <v/>
      </c>
      <c r="AK150" s="278" t="str">
        <f t="shared" si="52"/>
        <v/>
      </c>
      <c r="AL150" s="411">
        <f t="shared" si="21"/>
        <v>0</v>
      </c>
      <c r="AM150" s="412"/>
      <c r="AN150" s="412">
        <f t="shared" si="26"/>
        <v>0</v>
      </c>
      <c r="AO150" s="412"/>
      <c r="AP150" s="400"/>
      <c r="AQ150" s="400"/>
      <c r="AR150" s="400"/>
      <c r="AS150" s="400"/>
    </row>
    <row r="151" spans="1:45" ht="18" customHeight="1" x14ac:dyDescent="0.15">
      <c r="A151" s="78"/>
      <c r="B151" s="405">
        <f>B65</f>
        <v>0</v>
      </c>
      <c r="C151" s="407">
        <f>D65</f>
        <v>0</v>
      </c>
      <c r="D151" s="407">
        <f>E65</f>
        <v>0</v>
      </c>
      <c r="E151" s="417" t="str">
        <f>F65</f>
        <v>B子</v>
      </c>
      <c r="F151" s="279" t="s">
        <v>102</v>
      </c>
      <c r="G151" s="280" t="str">
        <f>IF(G65="","",VLOOKUP(G65,$C$10:$AK$34,29)*24)</f>
        <v/>
      </c>
      <c r="H151" s="281" t="str">
        <f t="shared" ref="H151:AK151" si="53">IF(H65="","",VLOOKUP(H65,$C$10:$AK$34,29)*24)</f>
        <v/>
      </c>
      <c r="I151" s="281" t="str">
        <f t="shared" si="53"/>
        <v/>
      </c>
      <c r="J151" s="281" t="str">
        <f t="shared" si="53"/>
        <v/>
      </c>
      <c r="K151" s="281" t="str">
        <f t="shared" si="53"/>
        <v/>
      </c>
      <c r="L151" s="281" t="str">
        <f t="shared" si="53"/>
        <v/>
      </c>
      <c r="M151" s="282" t="str">
        <f t="shared" si="53"/>
        <v/>
      </c>
      <c r="N151" s="283" t="str">
        <f t="shared" si="53"/>
        <v/>
      </c>
      <c r="O151" s="281" t="str">
        <f t="shared" si="53"/>
        <v/>
      </c>
      <c r="P151" s="281" t="str">
        <f t="shared" si="53"/>
        <v/>
      </c>
      <c r="Q151" s="281" t="str">
        <f t="shared" si="53"/>
        <v/>
      </c>
      <c r="R151" s="281" t="str">
        <f t="shared" si="53"/>
        <v/>
      </c>
      <c r="S151" s="281" t="str">
        <f t="shared" si="53"/>
        <v/>
      </c>
      <c r="T151" s="284" t="str">
        <f t="shared" si="53"/>
        <v/>
      </c>
      <c r="U151" s="285" t="str">
        <f t="shared" si="53"/>
        <v/>
      </c>
      <c r="V151" s="281" t="str">
        <f t="shared" si="53"/>
        <v/>
      </c>
      <c r="W151" s="281" t="str">
        <f t="shared" si="53"/>
        <v/>
      </c>
      <c r="X151" s="281" t="str">
        <f t="shared" si="53"/>
        <v/>
      </c>
      <c r="Y151" s="281" t="str">
        <f t="shared" si="53"/>
        <v/>
      </c>
      <c r="Z151" s="281" t="str">
        <f t="shared" si="53"/>
        <v/>
      </c>
      <c r="AA151" s="282" t="str">
        <f t="shared" si="53"/>
        <v/>
      </c>
      <c r="AB151" s="283" t="str">
        <f t="shared" si="53"/>
        <v/>
      </c>
      <c r="AC151" s="281" t="str">
        <f t="shared" si="53"/>
        <v/>
      </c>
      <c r="AD151" s="281" t="str">
        <f t="shared" si="53"/>
        <v/>
      </c>
      <c r="AE151" s="281" t="str">
        <f t="shared" si="53"/>
        <v/>
      </c>
      <c r="AF151" s="281" t="str">
        <f t="shared" si="53"/>
        <v/>
      </c>
      <c r="AG151" s="281" t="str">
        <f t="shared" si="53"/>
        <v/>
      </c>
      <c r="AH151" s="284" t="str">
        <f t="shared" si="53"/>
        <v/>
      </c>
      <c r="AI151" s="285" t="str">
        <f t="shared" si="53"/>
        <v/>
      </c>
      <c r="AJ151" s="281" t="str">
        <f t="shared" si="53"/>
        <v/>
      </c>
      <c r="AK151" s="286" t="str">
        <f t="shared" si="53"/>
        <v/>
      </c>
      <c r="AL151" s="409">
        <f t="shared" si="21"/>
        <v>0</v>
      </c>
      <c r="AM151" s="410"/>
      <c r="AN151" s="410">
        <f t="shared" si="26"/>
        <v>0</v>
      </c>
      <c r="AO151" s="410"/>
      <c r="AP151" s="400">
        <f>AN152+AN153+AN151</f>
        <v>0</v>
      </c>
      <c r="AQ151" s="400"/>
      <c r="AR151" s="400">
        <f>IF(C152="Ａ",1,AP151/$V$2)</f>
        <v>0</v>
      </c>
      <c r="AS151" s="400"/>
    </row>
    <row r="152" spans="1:45" ht="18" customHeight="1" x14ac:dyDescent="0.15">
      <c r="A152" s="78"/>
      <c r="B152" s="405"/>
      <c r="C152" s="407"/>
      <c r="D152" s="407"/>
      <c r="E152" s="417"/>
      <c r="F152" s="263" t="s">
        <v>103</v>
      </c>
      <c r="G152" s="264" t="str">
        <f>IF(G65="","",VLOOKUP(G65,$C$10:$AK$34,32)*24)</f>
        <v/>
      </c>
      <c r="H152" s="265" t="str">
        <f t="shared" ref="H152:AK152" si="54">IF(H65="","",VLOOKUP(H65,$C$10:$AK$34,32)*24)</f>
        <v/>
      </c>
      <c r="I152" s="265" t="str">
        <f t="shared" si="54"/>
        <v/>
      </c>
      <c r="J152" s="265" t="str">
        <f t="shared" si="54"/>
        <v/>
      </c>
      <c r="K152" s="265" t="str">
        <f t="shared" si="54"/>
        <v/>
      </c>
      <c r="L152" s="265" t="str">
        <f t="shared" si="54"/>
        <v/>
      </c>
      <c r="M152" s="266" t="str">
        <f t="shared" si="54"/>
        <v/>
      </c>
      <c r="N152" s="267" t="str">
        <f t="shared" si="54"/>
        <v/>
      </c>
      <c r="O152" s="265" t="str">
        <f t="shared" si="54"/>
        <v/>
      </c>
      <c r="P152" s="265" t="str">
        <f t="shared" si="54"/>
        <v/>
      </c>
      <c r="Q152" s="265" t="str">
        <f t="shared" si="54"/>
        <v/>
      </c>
      <c r="R152" s="265" t="str">
        <f t="shared" si="54"/>
        <v/>
      </c>
      <c r="S152" s="265" t="str">
        <f t="shared" si="54"/>
        <v/>
      </c>
      <c r="T152" s="268" t="str">
        <f t="shared" si="54"/>
        <v/>
      </c>
      <c r="U152" s="269" t="str">
        <f t="shared" si="54"/>
        <v/>
      </c>
      <c r="V152" s="265" t="str">
        <f t="shared" si="54"/>
        <v/>
      </c>
      <c r="W152" s="265" t="str">
        <f t="shared" si="54"/>
        <v/>
      </c>
      <c r="X152" s="265" t="str">
        <f t="shared" si="54"/>
        <v/>
      </c>
      <c r="Y152" s="265" t="str">
        <f t="shared" si="54"/>
        <v/>
      </c>
      <c r="Z152" s="265" t="str">
        <f t="shared" si="54"/>
        <v/>
      </c>
      <c r="AA152" s="266" t="str">
        <f t="shared" si="54"/>
        <v/>
      </c>
      <c r="AB152" s="267" t="str">
        <f t="shared" si="54"/>
        <v/>
      </c>
      <c r="AC152" s="265" t="str">
        <f t="shared" si="54"/>
        <v/>
      </c>
      <c r="AD152" s="265" t="str">
        <f t="shared" si="54"/>
        <v/>
      </c>
      <c r="AE152" s="265" t="str">
        <f t="shared" si="54"/>
        <v/>
      </c>
      <c r="AF152" s="265" t="str">
        <f t="shared" si="54"/>
        <v/>
      </c>
      <c r="AG152" s="265" t="str">
        <f t="shared" si="54"/>
        <v/>
      </c>
      <c r="AH152" s="268" t="str">
        <f t="shared" si="54"/>
        <v/>
      </c>
      <c r="AI152" s="269" t="str">
        <f t="shared" si="54"/>
        <v/>
      </c>
      <c r="AJ152" s="265" t="str">
        <f t="shared" si="54"/>
        <v/>
      </c>
      <c r="AK152" s="270" t="str">
        <f t="shared" si="54"/>
        <v/>
      </c>
      <c r="AL152" s="401">
        <f t="shared" si="21"/>
        <v>0</v>
      </c>
      <c r="AM152" s="402"/>
      <c r="AN152" s="402">
        <f t="shared" si="26"/>
        <v>0</v>
      </c>
      <c r="AO152" s="402"/>
      <c r="AP152" s="400"/>
      <c r="AQ152" s="400"/>
      <c r="AR152" s="400"/>
      <c r="AS152" s="400"/>
    </row>
    <row r="153" spans="1:45" ht="18" customHeight="1" x14ac:dyDescent="0.15">
      <c r="A153" s="78"/>
      <c r="B153" s="405"/>
      <c r="C153" s="407"/>
      <c r="D153" s="407"/>
      <c r="E153" s="417"/>
      <c r="F153" s="271" t="s">
        <v>104</v>
      </c>
      <c r="G153" s="272" t="str">
        <f>IF(G65="","",VLOOKUP(G65,$C$10:$AK$34,35)*24)</f>
        <v/>
      </c>
      <c r="H153" s="273" t="str">
        <f t="shared" ref="H153:AK153" si="55">IF(H65="","",VLOOKUP(H65,$C$10:$AK$34,35)*24)</f>
        <v/>
      </c>
      <c r="I153" s="273" t="str">
        <f t="shared" si="55"/>
        <v/>
      </c>
      <c r="J153" s="273" t="str">
        <f t="shared" si="55"/>
        <v/>
      </c>
      <c r="K153" s="273" t="str">
        <f t="shared" si="55"/>
        <v/>
      </c>
      <c r="L153" s="273" t="str">
        <f t="shared" si="55"/>
        <v/>
      </c>
      <c r="M153" s="274" t="str">
        <f t="shared" si="55"/>
        <v/>
      </c>
      <c r="N153" s="275" t="str">
        <f t="shared" si="55"/>
        <v/>
      </c>
      <c r="O153" s="273" t="str">
        <f t="shared" si="55"/>
        <v/>
      </c>
      <c r="P153" s="273" t="str">
        <f t="shared" si="55"/>
        <v/>
      </c>
      <c r="Q153" s="273" t="str">
        <f t="shared" si="55"/>
        <v/>
      </c>
      <c r="R153" s="273" t="str">
        <f t="shared" si="55"/>
        <v/>
      </c>
      <c r="S153" s="273" t="str">
        <f t="shared" si="55"/>
        <v/>
      </c>
      <c r="T153" s="276" t="str">
        <f t="shared" si="55"/>
        <v/>
      </c>
      <c r="U153" s="277" t="str">
        <f t="shared" si="55"/>
        <v/>
      </c>
      <c r="V153" s="273" t="str">
        <f t="shared" si="55"/>
        <v/>
      </c>
      <c r="W153" s="273" t="str">
        <f t="shared" si="55"/>
        <v/>
      </c>
      <c r="X153" s="273" t="str">
        <f t="shared" si="55"/>
        <v/>
      </c>
      <c r="Y153" s="273" t="str">
        <f t="shared" si="55"/>
        <v/>
      </c>
      <c r="Z153" s="273" t="str">
        <f t="shared" si="55"/>
        <v/>
      </c>
      <c r="AA153" s="274" t="str">
        <f t="shared" si="55"/>
        <v/>
      </c>
      <c r="AB153" s="275" t="str">
        <f t="shared" si="55"/>
        <v/>
      </c>
      <c r="AC153" s="273" t="str">
        <f t="shared" si="55"/>
        <v/>
      </c>
      <c r="AD153" s="273" t="str">
        <f t="shared" si="55"/>
        <v/>
      </c>
      <c r="AE153" s="273" t="str">
        <f t="shared" si="55"/>
        <v/>
      </c>
      <c r="AF153" s="273" t="str">
        <f t="shared" si="55"/>
        <v/>
      </c>
      <c r="AG153" s="273" t="str">
        <f t="shared" si="55"/>
        <v/>
      </c>
      <c r="AH153" s="276" t="str">
        <f t="shared" si="55"/>
        <v/>
      </c>
      <c r="AI153" s="277" t="str">
        <f t="shared" si="55"/>
        <v/>
      </c>
      <c r="AJ153" s="273" t="str">
        <f t="shared" si="55"/>
        <v/>
      </c>
      <c r="AK153" s="278" t="str">
        <f t="shared" si="55"/>
        <v/>
      </c>
      <c r="AL153" s="411">
        <f t="shared" si="21"/>
        <v>0</v>
      </c>
      <c r="AM153" s="412"/>
      <c r="AN153" s="412">
        <f t="shared" si="26"/>
        <v>0</v>
      </c>
      <c r="AO153" s="412"/>
      <c r="AP153" s="400"/>
      <c r="AQ153" s="400"/>
      <c r="AR153" s="400"/>
      <c r="AS153" s="400"/>
    </row>
    <row r="154" spans="1:45" ht="18" customHeight="1" x14ac:dyDescent="0.15">
      <c r="A154" s="78"/>
      <c r="B154" s="405">
        <f>B66</f>
        <v>0</v>
      </c>
      <c r="C154" s="407">
        <f>D66</f>
        <v>0</v>
      </c>
      <c r="D154" s="407">
        <f>E66</f>
        <v>0</v>
      </c>
      <c r="E154" s="417" t="str">
        <f>F66</f>
        <v>C作</v>
      </c>
      <c r="F154" s="279" t="s">
        <v>102</v>
      </c>
      <c r="G154" s="280" t="str">
        <f>IF(G66="","",VLOOKUP(G66,$C$10:$AK$34,29)*24)</f>
        <v/>
      </c>
      <c r="H154" s="281" t="str">
        <f t="shared" ref="H154:AK154" si="56">IF(H66="","",VLOOKUP(H66,$C$10:$AK$34,29)*24)</f>
        <v/>
      </c>
      <c r="I154" s="281" t="str">
        <f t="shared" si="56"/>
        <v/>
      </c>
      <c r="J154" s="281" t="str">
        <f t="shared" si="56"/>
        <v/>
      </c>
      <c r="K154" s="281" t="str">
        <f t="shared" si="56"/>
        <v/>
      </c>
      <c r="L154" s="281" t="str">
        <f t="shared" si="56"/>
        <v/>
      </c>
      <c r="M154" s="282" t="str">
        <f t="shared" si="56"/>
        <v/>
      </c>
      <c r="N154" s="283" t="str">
        <f t="shared" si="56"/>
        <v/>
      </c>
      <c r="O154" s="281" t="str">
        <f t="shared" si="56"/>
        <v/>
      </c>
      <c r="P154" s="281" t="str">
        <f t="shared" si="56"/>
        <v/>
      </c>
      <c r="Q154" s="281" t="str">
        <f t="shared" si="56"/>
        <v/>
      </c>
      <c r="R154" s="281" t="str">
        <f t="shared" si="56"/>
        <v/>
      </c>
      <c r="S154" s="281" t="str">
        <f t="shared" si="56"/>
        <v/>
      </c>
      <c r="T154" s="284" t="str">
        <f t="shared" si="56"/>
        <v/>
      </c>
      <c r="U154" s="285" t="str">
        <f t="shared" si="56"/>
        <v/>
      </c>
      <c r="V154" s="281" t="str">
        <f t="shared" si="56"/>
        <v/>
      </c>
      <c r="W154" s="281" t="str">
        <f t="shared" si="56"/>
        <v/>
      </c>
      <c r="X154" s="281" t="str">
        <f t="shared" si="56"/>
        <v/>
      </c>
      <c r="Y154" s="281" t="str">
        <f t="shared" si="56"/>
        <v/>
      </c>
      <c r="Z154" s="281" t="str">
        <f t="shared" si="56"/>
        <v/>
      </c>
      <c r="AA154" s="282" t="str">
        <f t="shared" si="56"/>
        <v/>
      </c>
      <c r="AB154" s="283" t="str">
        <f t="shared" si="56"/>
        <v/>
      </c>
      <c r="AC154" s="281" t="str">
        <f t="shared" si="56"/>
        <v/>
      </c>
      <c r="AD154" s="281" t="str">
        <f t="shared" si="56"/>
        <v/>
      </c>
      <c r="AE154" s="281" t="str">
        <f t="shared" si="56"/>
        <v/>
      </c>
      <c r="AF154" s="281" t="str">
        <f t="shared" si="56"/>
        <v/>
      </c>
      <c r="AG154" s="281" t="str">
        <f t="shared" si="56"/>
        <v/>
      </c>
      <c r="AH154" s="284" t="str">
        <f t="shared" si="56"/>
        <v/>
      </c>
      <c r="AI154" s="285" t="str">
        <f t="shared" si="56"/>
        <v/>
      </c>
      <c r="AJ154" s="281" t="str">
        <f t="shared" si="56"/>
        <v/>
      </c>
      <c r="AK154" s="286" t="str">
        <f t="shared" si="56"/>
        <v/>
      </c>
      <c r="AL154" s="409">
        <f t="shared" si="21"/>
        <v>0</v>
      </c>
      <c r="AM154" s="410"/>
      <c r="AN154" s="410">
        <f t="shared" si="26"/>
        <v>0</v>
      </c>
      <c r="AO154" s="410"/>
      <c r="AP154" s="400">
        <f>AN155+AN156+AN154</f>
        <v>0</v>
      </c>
      <c r="AQ154" s="400"/>
      <c r="AR154" s="400">
        <f>IF(C155="Ａ",1,AP154/$V$2)</f>
        <v>0</v>
      </c>
      <c r="AS154" s="400"/>
    </row>
    <row r="155" spans="1:45" ht="18" customHeight="1" x14ac:dyDescent="0.15">
      <c r="A155" s="78"/>
      <c r="B155" s="405"/>
      <c r="C155" s="407"/>
      <c r="D155" s="407"/>
      <c r="E155" s="417"/>
      <c r="F155" s="263" t="s">
        <v>103</v>
      </c>
      <c r="G155" s="264" t="str">
        <f>IF(G66="","",VLOOKUP(G66,$C$10:$AK$34,32)*24)</f>
        <v/>
      </c>
      <c r="H155" s="265" t="str">
        <f t="shared" ref="H155:AK155" si="57">IF(H66="","",VLOOKUP(H66,$C$10:$AK$34,32)*24)</f>
        <v/>
      </c>
      <c r="I155" s="265" t="str">
        <f t="shared" si="57"/>
        <v/>
      </c>
      <c r="J155" s="265" t="str">
        <f t="shared" si="57"/>
        <v/>
      </c>
      <c r="K155" s="265" t="str">
        <f t="shared" si="57"/>
        <v/>
      </c>
      <c r="L155" s="265" t="str">
        <f t="shared" si="57"/>
        <v/>
      </c>
      <c r="M155" s="266" t="str">
        <f t="shared" si="57"/>
        <v/>
      </c>
      <c r="N155" s="267" t="str">
        <f t="shared" si="57"/>
        <v/>
      </c>
      <c r="O155" s="265" t="str">
        <f t="shared" si="57"/>
        <v/>
      </c>
      <c r="P155" s="265" t="str">
        <f t="shared" si="57"/>
        <v/>
      </c>
      <c r="Q155" s="265" t="str">
        <f t="shared" si="57"/>
        <v/>
      </c>
      <c r="R155" s="265" t="str">
        <f t="shared" si="57"/>
        <v/>
      </c>
      <c r="S155" s="265" t="str">
        <f t="shared" si="57"/>
        <v/>
      </c>
      <c r="T155" s="268" t="str">
        <f t="shared" si="57"/>
        <v/>
      </c>
      <c r="U155" s="269" t="str">
        <f t="shared" si="57"/>
        <v/>
      </c>
      <c r="V155" s="265" t="str">
        <f t="shared" si="57"/>
        <v/>
      </c>
      <c r="W155" s="265" t="str">
        <f t="shared" si="57"/>
        <v/>
      </c>
      <c r="X155" s="265" t="str">
        <f t="shared" si="57"/>
        <v/>
      </c>
      <c r="Y155" s="265" t="str">
        <f t="shared" si="57"/>
        <v/>
      </c>
      <c r="Z155" s="265" t="str">
        <f t="shared" si="57"/>
        <v/>
      </c>
      <c r="AA155" s="266" t="str">
        <f t="shared" si="57"/>
        <v/>
      </c>
      <c r="AB155" s="267" t="str">
        <f t="shared" si="57"/>
        <v/>
      </c>
      <c r="AC155" s="265" t="str">
        <f t="shared" si="57"/>
        <v/>
      </c>
      <c r="AD155" s="265" t="str">
        <f t="shared" si="57"/>
        <v/>
      </c>
      <c r="AE155" s="265" t="str">
        <f t="shared" si="57"/>
        <v/>
      </c>
      <c r="AF155" s="265" t="str">
        <f t="shared" si="57"/>
        <v/>
      </c>
      <c r="AG155" s="265" t="str">
        <f t="shared" si="57"/>
        <v/>
      </c>
      <c r="AH155" s="268" t="str">
        <f t="shared" si="57"/>
        <v/>
      </c>
      <c r="AI155" s="269" t="str">
        <f t="shared" si="57"/>
        <v/>
      </c>
      <c r="AJ155" s="265" t="str">
        <f t="shared" si="57"/>
        <v/>
      </c>
      <c r="AK155" s="270" t="str">
        <f t="shared" si="57"/>
        <v/>
      </c>
      <c r="AL155" s="401">
        <f t="shared" si="21"/>
        <v>0</v>
      </c>
      <c r="AM155" s="402"/>
      <c r="AN155" s="402">
        <f t="shared" si="26"/>
        <v>0</v>
      </c>
      <c r="AO155" s="402"/>
      <c r="AP155" s="400"/>
      <c r="AQ155" s="400"/>
      <c r="AR155" s="400"/>
      <c r="AS155" s="400"/>
    </row>
    <row r="156" spans="1:45" ht="18" customHeight="1" thickBot="1" x14ac:dyDescent="0.2">
      <c r="A156" s="78"/>
      <c r="B156" s="406"/>
      <c r="C156" s="408"/>
      <c r="D156" s="408"/>
      <c r="E156" s="418"/>
      <c r="F156" s="287" t="s">
        <v>104</v>
      </c>
      <c r="G156" s="288" t="str">
        <f>IF(G66="","",VLOOKUP(G66,$C$10:$AK$34,35)*24)</f>
        <v/>
      </c>
      <c r="H156" s="289" t="str">
        <f t="shared" ref="H156:AK156" si="58">IF(H66="","",VLOOKUP(H66,$C$10:$AK$34,35)*24)</f>
        <v/>
      </c>
      <c r="I156" s="289" t="str">
        <f t="shared" si="58"/>
        <v/>
      </c>
      <c r="J156" s="289" t="str">
        <f t="shared" si="58"/>
        <v/>
      </c>
      <c r="K156" s="289" t="str">
        <f t="shared" si="58"/>
        <v/>
      </c>
      <c r="L156" s="289" t="str">
        <f t="shared" si="58"/>
        <v/>
      </c>
      <c r="M156" s="290" t="str">
        <f t="shared" si="58"/>
        <v/>
      </c>
      <c r="N156" s="291" t="str">
        <f t="shared" si="58"/>
        <v/>
      </c>
      <c r="O156" s="289" t="str">
        <f t="shared" si="58"/>
        <v/>
      </c>
      <c r="P156" s="289" t="str">
        <f t="shared" si="58"/>
        <v/>
      </c>
      <c r="Q156" s="289" t="str">
        <f t="shared" si="58"/>
        <v/>
      </c>
      <c r="R156" s="289" t="str">
        <f t="shared" si="58"/>
        <v/>
      </c>
      <c r="S156" s="289" t="str">
        <f t="shared" si="58"/>
        <v/>
      </c>
      <c r="T156" s="292" t="str">
        <f t="shared" si="58"/>
        <v/>
      </c>
      <c r="U156" s="293" t="str">
        <f t="shared" si="58"/>
        <v/>
      </c>
      <c r="V156" s="289" t="str">
        <f t="shared" si="58"/>
        <v/>
      </c>
      <c r="W156" s="289" t="str">
        <f t="shared" si="58"/>
        <v/>
      </c>
      <c r="X156" s="289" t="str">
        <f t="shared" si="58"/>
        <v/>
      </c>
      <c r="Y156" s="289" t="str">
        <f t="shared" si="58"/>
        <v/>
      </c>
      <c r="Z156" s="289" t="str">
        <f t="shared" si="58"/>
        <v/>
      </c>
      <c r="AA156" s="290" t="str">
        <f t="shared" si="58"/>
        <v/>
      </c>
      <c r="AB156" s="291" t="str">
        <f t="shared" si="58"/>
        <v/>
      </c>
      <c r="AC156" s="289" t="str">
        <f t="shared" si="58"/>
        <v/>
      </c>
      <c r="AD156" s="289" t="str">
        <f t="shared" si="58"/>
        <v/>
      </c>
      <c r="AE156" s="289" t="str">
        <f t="shared" si="58"/>
        <v/>
      </c>
      <c r="AF156" s="289" t="str">
        <f t="shared" si="58"/>
        <v/>
      </c>
      <c r="AG156" s="289" t="str">
        <f t="shared" si="58"/>
        <v/>
      </c>
      <c r="AH156" s="292" t="str">
        <f t="shared" si="58"/>
        <v/>
      </c>
      <c r="AI156" s="293" t="str">
        <f t="shared" si="58"/>
        <v/>
      </c>
      <c r="AJ156" s="289" t="str">
        <f t="shared" si="58"/>
        <v/>
      </c>
      <c r="AK156" s="294" t="str">
        <f t="shared" si="58"/>
        <v/>
      </c>
      <c r="AL156" s="403">
        <f t="shared" si="21"/>
        <v>0</v>
      </c>
      <c r="AM156" s="404"/>
      <c r="AN156" s="404">
        <f t="shared" si="26"/>
        <v>0</v>
      </c>
      <c r="AO156" s="404"/>
      <c r="AP156" s="379"/>
      <c r="AQ156" s="379"/>
      <c r="AR156" s="379"/>
      <c r="AS156" s="379"/>
    </row>
    <row r="157" spans="1:45" ht="18" customHeight="1" x14ac:dyDescent="0.15">
      <c r="A157" s="78"/>
      <c r="B157" s="413" t="str">
        <f>B67</f>
        <v>看護職員</v>
      </c>
      <c r="C157" s="414" t="str">
        <f>D67</f>
        <v>B</v>
      </c>
      <c r="D157" s="414" t="str">
        <f>E67</f>
        <v>看護師</v>
      </c>
      <c r="E157" s="419" t="str">
        <f>F67</f>
        <v>小樽 ○美</v>
      </c>
      <c r="F157" s="262" t="s">
        <v>102</v>
      </c>
      <c r="G157" s="244">
        <f>IF(G67="","",VLOOKUP(G67,$C$10:$AK$34,29)*24)</f>
        <v>3.2499999999999991</v>
      </c>
      <c r="H157" s="245">
        <f t="shared" ref="H157:AK157" si="59">IF(H67="","",VLOOKUP(H67,$C$10:$AK$34,29)*24)</f>
        <v>3.2499999999999991</v>
      </c>
      <c r="I157" s="245">
        <f t="shared" si="59"/>
        <v>3.2499999999999991</v>
      </c>
      <c r="J157" s="245" t="str">
        <f t="shared" si="59"/>
        <v/>
      </c>
      <c r="K157" s="245" t="str">
        <f t="shared" si="59"/>
        <v/>
      </c>
      <c r="L157" s="245">
        <f t="shared" si="59"/>
        <v>3.2499999999999991</v>
      </c>
      <c r="M157" s="246">
        <f t="shared" si="59"/>
        <v>3.2499999999999991</v>
      </c>
      <c r="N157" s="247">
        <f t="shared" si="59"/>
        <v>3.2499999999999991</v>
      </c>
      <c r="O157" s="245">
        <f t="shared" si="59"/>
        <v>3.2499999999999991</v>
      </c>
      <c r="P157" s="245">
        <f t="shared" si="59"/>
        <v>3.2499999999999991</v>
      </c>
      <c r="Q157" s="245" t="str">
        <f t="shared" si="59"/>
        <v/>
      </c>
      <c r="R157" s="245" t="str">
        <f t="shared" si="59"/>
        <v/>
      </c>
      <c r="S157" s="245">
        <f t="shared" si="59"/>
        <v>3.2499999999999991</v>
      </c>
      <c r="T157" s="248">
        <f t="shared" si="59"/>
        <v>3.2499999999999991</v>
      </c>
      <c r="U157" s="249">
        <f t="shared" si="59"/>
        <v>3.2499999999999991</v>
      </c>
      <c r="V157" s="245">
        <f t="shared" si="59"/>
        <v>3.2499999999999991</v>
      </c>
      <c r="W157" s="245">
        <f t="shared" si="59"/>
        <v>3.2499999999999991</v>
      </c>
      <c r="X157" s="245" t="str">
        <f t="shared" si="59"/>
        <v/>
      </c>
      <c r="Y157" s="245" t="str">
        <f t="shared" si="59"/>
        <v/>
      </c>
      <c r="Z157" s="245">
        <f t="shared" si="59"/>
        <v>3.2499999999999991</v>
      </c>
      <c r="AA157" s="246">
        <f t="shared" si="59"/>
        <v>3.2499999999999991</v>
      </c>
      <c r="AB157" s="247">
        <f t="shared" si="59"/>
        <v>3.2499999999999991</v>
      </c>
      <c r="AC157" s="245">
        <f t="shared" si="59"/>
        <v>3.2499999999999991</v>
      </c>
      <c r="AD157" s="245">
        <f t="shared" si="59"/>
        <v>3.2499999999999991</v>
      </c>
      <c r="AE157" s="245" t="str">
        <f t="shared" si="59"/>
        <v/>
      </c>
      <c r="AF157" s="245" t="str">
        <f t="shared" si="59"/>
        <v/>
      </c>
      <c r="AG157" s="245">
        <f t="shared" si="59"/>
        <v>3.2499999999999991</v>
      </c>
      <c r="AH157" s="248">
        <f t="shared" si="59"/>
        <v>3.2499999999999991</v>
      </c>
      <c r="AI157" s="249">
        <f t="shared" si="59"/>
        <v>3.2499999999999991</v>
      </c>
      <c r="AJ157" s="245">
        <f t="shared" si="59"/>
        <v>3.2499999999999991</v>
      </c>
      <c r="AK157" s="250" t="str">
        <f t="shared" si="59"/>
        <v/>
      </c>
      <c r="AL157" s="415">
        <f t="shared" si="21"/>
        <v>71.499999999999986</v>
      </c>
      <c r="AM157" s="416"/>
      <c r="AN157" s="416">
        <f t="shared" si="26"/>
        <v>16.68333333333333</v>
      </c>
      <c r="AO157" s="416"/>
      <c r="AP157" s="378">
        <f>AN158+AN159+AN157</f>
        <v>39.783333333333324</v>
      </c>
      <c r="AQ157" s="378"/>
      <c r="AR157" s="378">
        <f>IF(C158="Ａ",1,AP157/$V$2)</f>
        <v>0.99458333333333315</v>
      </c>
      <c r="AS157" s="378"/>
    </row>
    <row r="158" spans="1:45" ht="18" customHeight="1" x14ac:dyDescent="0.15">
      <c r="A158" s="78"/>
      <c r="B158" s="405"/>
      <c r="C158" s="407"/>
      <c r="D158" s="407"/>
      <c r="E158" s="417"/>
      <c r="F158" s="263" t="s">
        <v>103</v>
      </c>
      <c r="G158" s="264">
        <f>IF(G67="","",VLOOKUP(G67,$C$10:$AK$34,32)*24)</f>
        <v>3.2499999999999991</v>
      </c>
      <c r="H158" s="265">
        <f t="shared" ref="H158:AK158" si="60">IF(H67="","",VLOOKUP(H67,$C$10:$AK$34,32)*24)</f>
        <v>3.2499999999999991</v>
      </c>
      <c r="I158" s="265">
        <f t="shared" si="60"/>
        <v>3.2499999999999991</v>
      </c>
      <c r="J158" s="265" t="str">
        <f t="shared" si="60"/>
        <v/>
      </c>
      <c r="K158" s="265" t="str">
        <f t="shared" si="60"/>
        <v/>
      </c>
      <c r="L158" s="265">
        <f t="shared" si="60"/>
        <v>3.2499999999999991</v>
      </c>
      <c r="M158" s="266">
        <f t="shared" si="60"/>
        <v>3.2499999999999991</v>
      </c>
      <c r="N158" s="267">
        <f t="shared" si="60"/>
        <v>3.2499999999999991</v>
      </c>
      <c r="O158" s="265">
        <f t="shared" si="60"/>
        <v>3.2499999999999991</v>
      </c>
      <c r="P158" s="265">
        <f t="shared" si="60"/>
        <v>3.2499999999999991</v>
      </c>
      <c r="Q158" s="265" t="str">
        <f t="shared" si="60"/>
        <v/>
      </c>
      <c r="R158" s="265" t="str">
        <f t="shared" si="60"/>
        <v/>
      </c>
      <c r="S158" s="265">
        <f t="shared" si="60"/>
        <v>3.2499999999999991</v>
      </c>
      <c r="T158" s="268">
        <f t="shared" si="60"/>
        <v>3.2499999999999991</v>
      </c>
      <c r="U158" s="269">
        <f t="shared" si="60"/>
        <v>3.2499999999999991</v>
      </c>
      <c r="V158" s="265">
        <f t="shared" si="60"/>
        <v>3.2499999999999991</v>
      </c>
      <c r="W158" s="265">
        <f t="shared" si="60"/>
        <v>3.2499999999999991</v>
      </c>
      <c r="X158" s="265" t="str">
        <f t="shared" si="60"/>
        <v/>
      </c>
      <c r="Y158" s="265" t="str">
        <f t="shared" si="60"/>
        <v/>
      </c>
      <c r="Z158" s="265">
        <f t="shared" si="60"/>
        <v>3.2499999999999991</v>
      </c>
      <c r="AA158" s="266">
        <f t="shared" si="60"/>
        <v>3.2499999999999991</v>
      </c>
      <c r="AB158" s="267">
        <f t="shared" si="60"/>
        <v>3.2499999999999991</v>
      </c>
      <c r="AC158" s="265">
        <f t="shared" si="60"/>
        <v>3.2499999999999991</v>
      </c>
      <c r="AD158" s="265">
        <f t="shared" si="60"/>
        <v>3.2499999999999991</v>
      </c>
      <c r="AE158" s="265" t="str">
        <f t="shared" si="60"/>
        <v/>
      </c>
      <c r="AF158" s="265" t="str">
        <f t="shared" si="60"/>
        <v/>
      </c>
      <c r="AG158" s="265">
        <f t="shared" si="60"/>
        <v>3.2499999999999991</v>
      </c>
      <c r="AH158" s="268">
        <f t="shared" si="60"/>
        <v>3.2499999999999991</v>
      </c>
      <c r="AI158" s="269">
        <f t="shared" si="60"/>
        <v>3.2499999999999991</v>
      </c>
      <c r="AJ158" s="265">
        <f t="shared" si="60"/>
        <v>3.2499999999999991</v>
      </c>
      <c r="AK158" s="270" t="str">
        <f t="shared" si="60"/>
        <v/>
      </c>
      <c r="AL158" s="401">
        <f t="shared" si="21"/>
        <v>71.499999999999986</v>
      </c>
      <c r="AM158" s="402"/>
      <c r="AN158" s="402">
        <f t="shared" si="26"/>
        <v>16.68333333333333</v>
      </c>
      <c r="AO158" s="402"/>
      <c r="AP158" s="400"/>
      <c r="AQ158" s="400"/>
      <c r="AR158" s="400"/>
      <c r="AS158" s="400"/>
    </row>
    <row r="159" spans="1:45" ht="18" customHeight="1" x14ac:dyDescent="0.15">
      <c r="A159" s="78"/>
      <c r="B159" s="405"/>
      <c r="C159" s="407"/>
      <c r="D159" s="407"/>
      <c r="E159" s="417"/>
      <c r="F159" s="271" t="s">
        <v>104</v>
      </c>
      <c r="G159" s="272">
        <f>IF(G67="","",VLOOKUP(G67,$C$10:$AK$34,35)*24)</f>
        <v>1.2499999999999996</v>
      </c>
      <c r="H159" s="273">
        <f t="shared" ref="H159:AK159" si="61">IF(H67="","",VLOOKUP(H67,$C$10:$AK$34,35)*24)</f>
        <v>1.2499999999999996</v>
      </c>
      <c r="I159" s="273">
        <f t="shared" si="61"/>
        <v>1.2499999999999996</v>
      </c>
      <c r="J159" s="273" t="str">
        <f t="shared" si="61"/>
        <v/>
      </c>
      <c r="K159" s="273" t="str">
        <f t="shared" si="61"/>
        <v/>
      </c>
      <c r="L159" s="273">
        <f t="shared" si="61"/>
        <v>1.2499999999999996</v>
      </c>
      <c r="M159" s="274">
        <f t="shared" si="61"/>
        <v>1.2499999999999996</v>
      </c>
      <c r="N159" s="275">
        <f t="shared" si="61"/>
        <v>1.2499999999999996</v>
      </c>
      <c r="O159" s="273">
        <f t="shared" si="61"/>
        <v>1.2499999999999996</v>
      </c>
      <c r="P159" s="273">
        <f t="shared" si="61"/>
        <v>1.2499999999999996</v>
      </c>
      <c r="Q159" s="273" t="str">
        <f t="shared" si="61"/>
        <v/>
      </c>
      <c r="R159" s="273" t="str">
        <f t="shared" si="61"/>
        <v/>
      </c>
      <c r="S159" s="273">
        <f t="shared" si="61"/>
        <v>1.2499999999999996</v>
      </c>
      <c r="T159" s="276">
        <f t="shared" si="61"/>
        <v>1.2499999999999996</v>
      </c>
      <c r="U159" s="277">
        <f t="shared" si="61"/>
        <v>1.2499999999999996</v>
      </c>
      <c r="V159" s="273">
        <f t="shared" si="61"/>
        <v>1.2499999999999996</v>
      </c>
      <c r="W159" s="273">
        <f t="shared" si="61"/>
        <v>1.2499999999999996</v>
      </c>
      <c r="X159" s="273" t="str">
        <f t="shared" si="61"/>
        <v/>
      </c>
      <c r="Y159" s="273" t="str">
        <f t="shared" si="61"/>
        <v/>
      </c>
      <c r="Z159" s="273">
        <f t="shared" si="61"/>
        <v>1.2499999999999996</v>
      </c>
      <c r="AA159" s="274">
        <f t="shared" si="61"/>
        <v>1.2499999999999996</v>
      </c>
      <c r="AB159" s="275">
        <f t="shared" si="61"/>
        <v>1.2499999999999996</v>
      </c>
      <c r="AC159" s="273">
        <f t="shared" si="61"/>
        <v>1.2499999999999996</v>
      </c>
      <c r="AD159" s="273">
        <f t="shared" si="61"/>
        <v>1.2499999999999996</v>
      </c>
      <c r="AE159" s="273" t="str">
        <f t="shared" si="61"/>
        <v/>
      </c>
      <c r="AF159" s="273" t="str">
        <f t="shared" si="61"/>
        <v/>
      </c>
      <c r="AG159" s="273">
        <f t="shared" si="61"/>
        <v>1.2499999999999996</v>
      </c>
      <c r="AH159" s="276">
        <f t="shared" si="61"/>
        <v>1.2499999999999996</v>
      </c>
      <c r="AI159" s="277">
        <f t="shared" si="61"/>
        <v>1.2499999999999996</v>
      </c>
      <c r="AJ159" s="273">
        <f t="shared" si="61"/>
        <v>1.2499999999999996</v>
      </c>
      <c r="AK159" s="278" t="str">
        <f t="shared" si="61"/>
        <v/>
      </c>
      <c r="AL159" s="411">
        <f t="shared" si="21"/>
        <v>27.499999999999996</v>
      </c>
      <c r="AM159" s="412"/>
      <c r="AN159" s="412">
        <f t="shared" si="26"/>
        <v>6.4166666666666661</v>
      </c>
      <c r="AO159" s="412"/>
      <c r="AP159" s="400"/>
      <c r="AQ159" s="400"/>
      <c r="AR159" s="400"/>
      <c r="AS159" s="400"/>
    </row>
    <row r="160" spans="1:45" ht="18" customHeight="1" x14ac:dyDescent="0.15">
      <c r="A160" s="78"/>
      <c r="B160" s="405">
        <f>B68</f>
        <v>0</v>
      </c>
      <c r="C160" s="407" t="str">
        <f>D68</f>
        <v>D</v>
      </c>
      <c r="D160" s="407" t="str">
        <f>E68</f>
        <v>看護師</v>
      </c>
      <c r="E160" s="417" t="str">
        <f>F68</f>
        <v>後志 ○子</v>
      </c>
      <c r="F160" s="279" t="s">
        <v>102</v>
      </c>
      <c r="G160" s="280" t="str">
        <f>IF(G68="","",VLOOKUP(G68,$C$10:$AK$34,29)*24)</f>
        <v/>
      </c>
      <c r="H160" s="281" t="str">
        <f t="shared" ref="H160:AK160" si="62">IF(H68="","",VLOOKUP(H68,$C$10:$AK$34,29)*24)</f>
        <v/>
      </c>
      <c r="I160" s="281">
        <f t="shared" si="62"/>
        <v>1.5</v>
      </c>
      <c r="J160" s="281" t="str">
        <f t="shared" si="62"/>
        <v/>
      </c>
      <c r="K160" s="281" t="str">
        <f t="shared" si="62"/>
        <v/>
      </c>
      <c r="L160" s="281" t="str">
        <f t="shared" si="62"/>
        <v/>
      </c>
      <c r="M160" s="282" t="str">
        <f t="shared" si="62"/>
        <v/>
      </c>
      <c r="N160" s="283" t="str">
        <f t="shared" si="62"/>
        <v/>
      </c>
      <c r="O160" s="281" t="str">
        <f t="shared" si="62"/>
        <v/>
      </c>
      <c r="P160" s="281">
        <f t="shared" si="62"/>
        <v>1.5</v>
      </c>
      <c r="Q160" s="281" t="str">
        <f t="shared" si="62"/>
        <v/>
      </c>
      <c r="R160" s="281" t="str">
        <f t="shared" si="62"/>
        <v/>
      </c>
      <c r="S160" s="281" t="str">
        <f t="shared" si="62"/>
        <v/>
      </c>
      <c r="T160" s="284" t="str">
        <f t="shared" si="62"/>
        <v/>
      </c>
      <c r="U160" s="285" t="str">
        <f t="shared" si="62"/>
        <v/>
      </c>
      <c r="V160" s="281" t="str">
        <f t="shared" si="62"/>
        <v/>
      </c>
      <c r="W160" s="281">
        <f t="shared" si="62"/>
        <v>1.5</v>
      </c>
      <c r="X160" s="281" t="str">
        <f t="shared" si="62"/>
        <v/>
      </c>
      <c r="Y160" s="281" t="str">
        <f t="shared" si="62"/>
        <v/>
      </c>
      <c r="Z160" s="281" t="str">
        <f t="shared" si="62"/>
        <v/>
      </c>
      <c r="AA160" s="282" t="str">
        <f t="shared" si="62"/>
        <v/>
      </c>
      <c r="AB160" s="283" t="str">
        <f t="shared" si="62"/>
        <v/>
      </c>
      <c r="AC160" s="281" t="str">
        <f t="shared" si="62"/>
        <v/>
      </c>
      <c r="AD160" s="281">
        <f t="shared" si="62"/>
        <v>1.5</v>
      </c>
      <c r="AE160" s="281" t="str">
        <f t="shared" si="62"/>
        <v/>
      </c>
      <c r="AF160" s="281" t="str">
        <f t="shared" si="62"/>
        <v/>
      </c>
      <c r="AG160" s="281" t="str">
        <f t="shared" si="62"/>
        <v/>
      </c>
      <c r="AH160" s="284" t="str">
        <f t="shared" si="62"/>
        <v/>
      </c>
      <c r="AI160" s="285" t="str">
        <f t="shared" si="62"/>
        <v/>
      </c>
      <c r="AJ160" s="281" t="str">
        <f t="shared" si="62"/>
        <v/>
      </c>
      <c r="AK160" s="286" t="str">
        <f t="shared" si="62"/>
        <v/>
      </c>
      <c r="AL160" s="409">
        <f t="shared" si="21"/>
        <v>6</v>
      </c>
      <c r="AM160" s="410"/>
      <c r="AN160" s="410">
        <f t="shared" si="26"/>
        <v>1.4000000000000001</v>
      </c>
      <c r="AO160" s="410"/>
      <c r="AP160" s="400">
        <f>AN161+AN162+AN160</f>
        <v>2.8000000000000003</v>
      </c>
      <c r="AQ160" s="400"/>
      <c r="AR160" s="400">
        <f>IF(C161="Ａ",1,AP160/$V$2)</f>
        <v>7.0000000000000007E-2</v>
      </c>
      <c r="AS160" s="400"/>
    </row>
    <row r="161" spans="1:45" ht="18" customHeight="1" x14ac:dyDescent="0.15">
      <c r="A161" s="78"/>
      <c r="B161" s="405"/>
      <c r="C161" s="407"/>
      <c r="D161" s="407"/>
      <c r="E161" s="417"/>
      <c r="F161" s="263" t="s">
        <v>103</v>
      </c>
      <c r="G161" s="264" t="str">
        <f>IF(G68="","",VLOOKUP(G68,$C$10:$AK$34,32)*24)</f>
        <v/>
      </c>
      <c r="H161" s="265" t="str">
        <f t="shared" ref="H161:AK161" si="63">IF(H68="","",VLOOKUP(H68,$C$10:$AK$34,32)*24)</f>
        <v/>
      </c>
      <c r="I161" s="265">
        <f t="shared" si="63"/>
        <v>1.5</v>
      </c>
      <c r="J161" s="265" t="str">
        <f t="shared" si="63"/>
        <v/>
      </c>
      <c r="K161" s="265" t="str">
        <f t="shared" si="63"/>
        <v/>
      </c>
      <c r="L161" s="265" t="str">
        <f t="shared" si="63"/>
        <v/>
      </c>
      <c r="M161" s="266" t="str">
        <f t="shared" si="63"/>
        <v/>
      </c>
      <c r="N161" s="267" t="str">
        <f t="shared" si="63"/>
        <v/>
      </c>
      <c r="O161" s="265" t="str">
        <f t="shared" si="63"/>
        <v/>
      </c>
      <c r="P161" s="265">
        <f t="shared" si="63"/>
        <v>1.5</v>
      </c>
      <c r="Q161" s="265" t="str">
        <f t="shared" si="63"/>
        <v/>
      </c>
      <c r="R161" s="265" t="str">
        <f t="shared" si="63"/>
        <v/>
      </c>
      <c r="S161" s="265" t="str">
        <f t="shared" si="63"/>
        <v/>
      </c>
      <c r="T161" s="268" t="str">
        <f t="shared" si="63"/>
        <v/>
      </c>
      <c r="U161" s="269" t="str">
        <f t="shared" si="63"/>
        <v/>
      </c>
      <c r="V161" s="265" t="str">
        <f t="shared" si="63"/>
        <v/>
      </c>
      <c r="W161" s="265">
        <f t="shared" si="63"/>
        <v>1.5</v>
      </c>
      <c r="X161" s="265" t="str">
        <f t="shared" si="63"/>
        <v/>
      </c>
      <c r="Y161" s="265" t="str">
        <f t="shared" si="63"/>
        <v/>
      </c>
      <c r="Z161" s="265" t="str">
        <f t="shared" si="63"/>
        <v/>
      </c>
      <c r="AA161" s="266" t="str">
        <f t="shared" si="63"/>
        <v/>
      </c>
      <c r="AB161" s="267" t="str">
        <f t="shared" si="63"/>
        <v/>
      </c>
      <c r="AC161" s="265" t="str">
        <f t="shared" si="63"/>
        <v/>
      </c>
      <c r="AD161" s="265">
        <f t="shared" si="63"/>
        <v>1.5</v>
      </c>
      <c r="AE161" s="265" t="str">
        <f t="shared" si="63"/>
        <v/>
      </c>
      <c r="AF161" s="265" t="str">
        <f t="shared" si="63"/>
        <v/>
      </c>
      <c r="AG161" s="265" t="str">
        <f t="shared" si="63"/>
        <v/>
      </c>
      <c r="AH161" s="268" t="str">
        <f t="shared" si="63"/>
        <v/>
      </c>
      <c r="AI161" s="269" t="str">
        <f t="shared" si="63"/>
        <v/>
      </c>
      <c r="AJ161" s="265" t="str">
        <f t="shared" si="63"/>
        <v/>
      </c>
      <c r="AK161" s="270" t="str">
        <f t="shared" si="63"/>
        <v/>
      </c>
      <c r="AL161" s="401">
        <f t="shared" si="21"/>
        <v>6</v>
      </c>
      <c r="AM161" s="402"/>
      <c r="AN161" s="402">
        <f t="shared" si="26"/>
        <v>1.4000000000000001</v>
      </c>
      <c r="AO161" s="402"/>
      <c r="AP161" s="400"/>
      <c r="AQ161" s="400"/>
      <c r="AR161" s="400"/>
      <c r="AS161" s="400"/>
    </row>
    <row r="162" spans="1:45" ht="18" customHeight="1" x14ac:dyDescent="0.15">
      <c r="A162" s="78"/>
      <c r="B162" s="405"/>
      <c r="C162" s="407"/>
      <c r="D162" s="407"/>
      <c r="E162" s="417"/>
      <c r="F162" s="271" t="s">
        <v>104</v>
      </c>
      <c r="G162" s="272" t="str">
        <f>IF(G68="","",VLOOKUP(G68,$C$10:$AK$34,35)*24)</f>
        <v/>
      </c>
      <c r="H162" s="273" t="str">
        <f t="shared" ref="H162:AK162" si="64">IF(H68="","",VLOOKUP(H68,$C$10:$AK$34,35)*24)</f>
        <v/>
      </c>
      <c r="I162" s="273">
        <f t="shared" si="64"/>
        <v>0</v>
      </c>
      <c r="J162" s="273" t="str">
        <f t="shared" si="64"/>
        <v/>
      </c>
      <c r="K162" s="273" t="str">
        <f t="shared" si="64"/>
        <v/>
      </c>
      <c r="L162" s="273" t="str">
        <f t="shared" si="64"/>
        <v/>
      </c>
      <c r="M162" s="274" t="str">
        <f t="shared" si="64"/>
        <v/>
      </c>
      <c r="N162" s="275" t="str">
        <f t="shared" si="64"/>
        <v/>
      </c>
      <c r="O162" s="273" t="str">
        <f t="shared" si="64"/>
        <v/>
      </c>
      <c r="P162" s="273">
        <f t="shared" si="64"/>
        <v>0</v>
      </c>
      <c r="Q162" s="273" t="str">
        <f t="shared" si="64"/>
        <v/>
      </c>
      <c r="R162" s="273" t="str">
        <f t="shared" si="64"/>
        <v/>
      </c>
      <c r="S162" s="273" t="str">
        <f t="shared" si="64"/>
        <v/>
      </c>
      <c r="T162" s="276" t="str">
        <f t="shared" si="64"/>
        <v/>
      </c>
      <c r="U162" s="277" t="str">
        <f t="shared" si="64"/>
        <v/>
      </c>
      <c r="V162" s="273" t="str">
        <f t="shared" si="64"/>
        <v/>
      </c>
      <c r="W162" s="273">
        <f t="shared" si="64"/>
        <v>0</v>
      </c>
      <c r="X162" s="273" t="str">
        <f t="shared" si="64"/>
        <v/>
      </c>
      <c r="Y162" s="273" t="str">
        <f t="shared" si="64"/>
        <v/>
      </c>
      <c r="Z162" s="273" t="str">
        <f t="shared" si="64"/>
        <v/>
      </c>
      <c r="AA162" s="274" t="str">
        <f t="shared" si="64"/>
        <v/>
      </c>
      <c r="AB162" s="275" t="str">
        <f t="shared" si="64"/>
        <v/>
      </c>
      <c r="AC162" s="273" t="str">
        <f t="shared" si="64"/>
        <v/>
      </c>
      <c r="AD162" s="273">
        <f t="shared" si="64"/>
        <v>0</v>
      </c>
      <c r="AE162" s="273" t="str">
        <f t="shared" si="64"/>
        <v/>
      </c>
      <c r="AF162" s="273" t="str">
        <f t="shared" si="64"/>
        <v/>
      </c>
      <c r="AG162" s="273" t="str">
        <f t="shared" si="64"/>
        <v/>
      </c>
      <c r="AH162" s="276" t="str">
        <f t="shared" si="64"/>
        <v/>
      </c>
      <c r="AI162" s="277" t="str">
        <f t="shared" si="64"/>
        <v/>
      </c>
      <c r="AJ162" s="273" t="str">
        <f t="shared" si="64"/>
        <v/>
      </c>
      <c r="AK162" s="278" t="str">
        <f t="shared" si="64"/>
        <v/>
      </c>
      <c r="AL162" s="411">
        <f t="shared" si="21"/>
        <v>0</v>
      </c>
      <c r="AM162" s="412"/>
      <c r="AN162" s="412">
        <f t="shared" si="26"/>
        <v>0</v>
      </c>
      <c r="AO162" s="412"/>
      <c r="AP162" s="400"/>
      <c r="AQ162" s="400"/>
      <c r="AR162" s="400"/>
      <c r="AS162" s="400"/>
    </row>
    <row r="163" spans="1:45" ht="18" customHeight="1" x14ac:dyDescent="0.15">
      <c r="A163" s="78"/>
      <c r="B163" s="405">
        <f>B101</f>
        <v>0</v>
      </c>
      <c r="C163" s="407">
        <f>D69</f>
        <v>0</v>
      </c>
      <c r="D163" s="407">
        <f>E69</f>
        <v>0</v>
      </c>
      <c r="E163" s="417">
        <f>F69</f>
        <v>0</v>
      </c>
      <c r="F163" s="279" t="s">
        <v>102</v>
      </c>
      <c r="G163" s="280" t="str">
        <f>IF(G69="","",VLOOKUP(G69,$C$10:$AK$34,29)*24)</f>
        <v/>
      </c>
      <c r="H163" s="281" t="str">
        <f t="shared" ref="H163:AK163" si="65">IF(H69="","",VLOOKUP(H69,$C$10:$AK$34,29)*24)</f>
        <v/>
      </c>
      <c r="I163" s="281" t="str">
        <f t="shared" si="65"/>
        <v/>
      </c>
      <c r="J163" s="281" t="str">
        <f t="shared" si="65"/>
        <v/>
      </c>
      <c r="K163" s="281" t="str">
        <f t="shared" si="65"/>
        <v/>
      </c>
      <c r="L163" s="281" t="str">
        <f t="shared" si="65"/>
        <v/>
      </c>
      <c r="M163" s="282" t="str">
        <f t="shared" si="65"/>
        <v/>
      </c>
      <c r="N163" s="283" t="str">
        <f t="shared" si="65"/>
        <v/>
      </c>
      <c r="O163" s="281" t="str">
        <f t="shared" si="65"/>
        <v/>
      </c>
      <c r="P163" s="281" t="str">
        <f t="shared" si="65"/>
        <v/>
      </c>
      <c r="Q163" s="281" t="str">
        <f t="shared" si="65"/>
        <v/>
      </c>
      <c r="R163" s="281" t="str">
        <f t="shared" si="65"/>
        <v/>
      </c>
      <c r="S163" s="281" t="str">
        <f t="shared" si="65"/>
        <v/>
      </c>
      <c r="T163" s="284" t="str">
        <f t="shared" si="65"/>
        <v/>
      </c>
      <c r="U163" s="285" t="str">
        <f t="shared" si="65"/>
        <v/>
      </c>
      <c r="V163" s="281" t="str">
        <f t="shared" si="65"/>
        <v/>
      </c>
      <c r="W163" s="281" t="str">
        <f t="shared" si="65"/>
        <v/>
      </c>
      <c r="X163" s="281" t="str">
        <f t="shared" si="65"/>
        <v/>
      </c>
      <c r="Y163" s="281" t="str">
        <f t="shared" si="65"/>
        <v/>
      </c>
      <c r="Z163" s="281" t="str">
        <f t="shared" si="65"/>
        <v/>
      </c>
      <c r="AA163" s="282" t="str">
        <f t="shared" si="65"/>
        <v/>
      </c>
      <c r="AB163" s="283" t="str">
        <f t="shared" si="65"/>
        <v/>
      </c>
      <c r="AC163" s="281" t="str">
        <f t="shared" si="65"/>
        <v/>
      </c>
      <c r="AD163" s="281" t="str">
        <f t="shared" si="65"/>
        <v/>
      </c>
      <c r="AE163" s="281" t="str">
        <f t="shared" si="65"/>
        <v/>
      </c>
      <c r="AF163" s="281" t="str">
        <f t="shared" si="65"/>
        <v/>
      </c>
      <c r="AG163" s="281" t="str">
        <f t="shared" si="65"/>
        <v/>
      </c>
      <c r="AH163" s="284" t="str">
        <f t="shared" si="65"/>
        <v/>
      </c>
      <c r="AI163" s="285" t="str">
        <f t="shared" si="65"/>
        <v/>
      </c>
      <c r="AJ163" s="281" t="str">
        <f t="shared" si="65"/>
        <v/>
      </c>
      <c r="AK163" s="286" t="str">
        <f t="shared" si="65"/>
        <v/>
      </c>
      <c r="AL163" s="409">
        <f t="shared" si="21"/>
        <v>0</v>
      </c>
      <c r="AM163" s="410"/>
      <c r="AN163" s="410">
        <f t="shared" si="26"/>
        <v>0</v>
      </c>
      <c r="AO163" s="410"/>
      <c r="AP163" s="400">
        <f>AN164+AN165+AN163</f>
        <v>0</v>
      </c>
      <c r="AQ163" s="400"/>
      <c r="AR163" s="400">
        <f>IF(C164="Ａ",1,AP163/$V$2)</f>
        <v>0</v>
      </c>
      <c r="AS163" s="400"/>
    </row>
    <row r="164" spans="1:45" ht="18" customHeight="1" x14ac:dyDescent="0.15">
      <c r="A164" s="78"/>
      <c r="B164" s="405"/>
      <c r="C164" s="407"/>
      <c r="D164" s="407"/>
      <c r="E164" s="417"/>
      <c r="F164" s="263" t="s">
        <v>103</v>
      </c>
      <c r="G164" s="264" t="str">
        <f>IF(G69="","",VLOOKUP(G69,$C$10:$AK$34,32)*24)</f>
        <v/>
      </c>
      <c r="H164" s="265" t="str">
        <f t="shared" ref="H164:AK164" si="66">IF(H69="","",VLOOKUP(H69,$C$10:$AK$34,32)*24)</f>
        <v/>
      </c>
      <c r="I164" s="265" t="str">
        <f t="shared" si="66"/>
        <v/>
      </c>
      <c r="J164" s="265" t="str">
        <f t="shared" si="66"/>
        <v/>
      </c>
      <c r="K164" s="265" t="str">
        <f t="shared" si="66"/>
        <v/>
      </c>
      <c r="L164" s="265" t="str">
        <f t="shared" si="66"/>
        <v/>
      </c>
      <c r="M164" s="266" t="str">
        <f t="shared" si="66"/>
        <v/>
      </c>
      <c r="N164" s="267" t="str">
        <f t="shared" si="66"/>
        <v/>
      </c>
      <c r="O164" s="265" t="str">
        <f t="shared" si="66"/>
        <v/>
      </c>
      <c r="P164" s="265" t="str">
        <f t="shared" si="66"/>
        <v/>
      </c>
      <c r="Q164" s="265" t="str">
        <f t="shared" si="66"/>
        <v/>
      </c>
      <c r="R164" s="265" t="str">
        <f t="shared" si="66"/>
        <v/>
      </c>
      <c r="S164" s="265" t="str">
        <f t="shared" si="66"/>
        <v/>
      </c>
      <c r="T164" s="268" t="str">
        <f t="shared" si="66"/>
        <v/>
      </c>
      <c r="U164" s="269" t="str">
        <f t="shared" si="66"/>
        <v/>
      </c>
      <c r="V164" s="265" t="str">
        <f t="shared" si="66"/>
        <v/>
      </c>
      <c r="W164" s="265" t="str">
        <f t="shared" si="66"/>
        <v/>
      </c>
      <c r="X164" s="265" t="str">
        <f t="shared" si="66"/>
        <v/>
      </c>
      <c r="Y164" s="265" t="str">
        <f t="shared" si="66"/>
        <v/>
      </c>
      <c r="Z164" s="265" t="str">
        <f t="shared" si="66"/>
        <v/>
      </c>
      <c r="AA164" s="266" t="str">
        <f t="shared" si="66"/>
        <v/>
      </c>
      <c r="AB164" s="267" t="str">
        <f t="shared" si="66"/>
        <v/>
      </c>
      <c r="AC164" s="265" t="str">
        <f t="shared" si="66"/>
        <v/>
      </c>
      <c r="AD164" s="265" t="str">
        <f t="shared" si="66"/>
        <v/>
      </c>
      <c r="AE164" s="265" t="str">
        <f t="shared" si="66"/>
        <v/>
      </c>
      <c r="AF164" s="265" t="str">
        <f t="shared" si="66"/>
        <v/>
      </c>
      <c r="AG164" s="265" t="str">
        <f t="shared" si="66"/>
        <v/>
      </c>
      <c r="AH164" s="268" t="str">
        <f t="shared" si="66"/>
        <v/>
      </c>
      <c r="AI164" s="269" t="str">
        <f t="shared" si="66"/>
        <v/>
      </c>
      <c r="AJ164" s="265" t="str">
        <f t="shared" si="66"/>
        <v/>
      </c>
      <c r="AK164" s="270" t="str">
        <f t="shared" si="66"/>
        <v/>
      </c>
      <c r="AL164" s="401">
        <f t="shared" si="21"/>
        <v>0</v>
      </c>
      <c r="AM164" s="402"/>
      <c r="AN164" s="402">
        <f t="shared" si="26"/>
        <v>0</v>
      </c>
      <c r="AO164" s="402"/>
      <c r="AP164" s="400"/>
      <c r="AQ164" s="400"/>
      <c r="AR164" s="400"/>
      <c r="AS164" s="400"/>
    </row>
    <row r="165" spans="1:45" ht="18" customHeight="1" thickBot="1" x14ac:dyDescent="0.2">
      <c r="A165" s="78"/>
      <c r="B165" s="406"/>
      <c r="C165" s="408"/>
      <c r="D165" s="408"/>
      <c r="E165" s="418"/>
      <c r="F165" s="287" t="s">
        <v>104</v>
      </c>
      <c r="G165" s="288" t="str">
        <f>IF(G69="","",VLOOKUP(G69,$C$10:$AK$34,35)*24)</f>
        <v/>
      </c>
      <c r="H165" s="289" t="str">
        <f t="shared" ref="H165:AK165" si="67">IF(H69="","",VLOOKUP(H69,$C$10:$AK$34,35)*24)</f>
        <v/>
      </c>
      <c r="I165" s="289" t="str">
        <f t="shared" si="67"/>
        <v/>
      </c>
      <c r="J165" s="289" t="str">
        <f t="shared" si="67"/>
        <v/>
      </c>
      <c r="K165" s="289" t="str">
        <f t="shared" si="67"/>
        <v/>
      </c>
      <c r="L165" s="289" t="str">
        <f t="shared" si="67"/>
        <v/>
      </c>
      <c r="M165" s="290" t="str">
        <f t="shared" si="67"/>
        <v/>
      </c>
      <c r="N165" s="291" t="str">
        <f t="shared" si="67"/>
        <v/>
      </c>
      <c r="O165" s="289" t="str">
        <f t="shared" si="67"/>
        <v/>
      </c>
      <c r="P165" s="289" t="str">
        <f t="shared" si="67"/>
        <v/>
      </c>
      <c r="Q165" s="289" t="str">
        <f t="shared" si="67"/>
        <v/>
      </c>
      <c r="R165" s="289" t="str">
        <f t="shared" si="67"/>
        <v/>
      </c>
      <c r="S165" s="289" t="str">
        <f t="shared" si="67"/>
        <v/>
      </c>
      <c r="T165" s="292" t="str">
        <f t="shared" si="67"/>
        <v/>
      </c>
      <c r="U165" s="293" t="str">
        <f t="shared" si="67"/>
        <v/>
      </c>
      <c r="V165" s="289" t="str">
        <f t="shared" si="67"/>
        <v/>
      </c>
      <c r="W165" s="289" t="str">
        <f t="shared" si="67"/>
        <v/>
      </c>
      <c r="X165" s="289" t="str">
        <f t="shared" si="67"/>
        <v/>
      </c>
      <c r="Y165" s="289" t="str">
        <f t="shared" si="67"/>
        <v/>
      </c>
      <c r="Z165" s="289" t="str">
        <f t="shared" si="67"/>
        <v/>
      </c>
      <c r="AA165" s="290" t="str">
        <f t="shared" si="67"/>
        <v/>
      </c>
      <c r="AB165" s="291" t="str">
        <f t="shared" si="67"/>
        <v/>
      </c>
      <c r="AC165" s="289" t="str">
        <f t="shared" si="67"/>
        <v/>
      </c>
      <c r="AD165" s="289" t="str">
        <f t="shared" si="67"/>
        <v/>
      </c>
      <c r="AE165" s="289" t="str">
        <f t="shared" si="67"/>
        <v/>
      </c>
      <c r="AF165" s="289" t="str">
        <f t="shared" si="67"/>
        <v/>
      </c>
      <c r="AG165" s="289" t="str">
        <f t="shared" si="67"/>
        <v/>
      </c>
      <c r="AH165" s="292" t="str">
        <f t="shared" si="67"/>
        <v/>
      </c>
      <c r="AI165" s="293" t="str">
        <f t="shared" si="67"/>
        <v/>
      </c>
      <c r="AJ165" s="289" t="str">
        <f t="shared" si="67"/>
        <v/>
      </c>
      <c r="AK165" s="294" t="str">
        <f t="shared" si="67"/>
        <v/>
      </c>
      <c r="AL165" s="403">
        <f t="shared" si="21"/>
        <v>0</v>
      </c>
      <c r="AM165" s="404"/>
      <c r="AN165" s="404">
        <f t="shared" si="26"/>
        <v>0</v>
      </c>
      <c r="AO165" s="404"/>
      <c r="AP165" s="379"/>
      <c r="AQ165" s="379"/>
      <c r="AR165" s="379"/>
      <c r="AS165" s="379"/>
    </row>
    <row r="166" spans="1:45" ht="18" customHeight="1" x14ac:dyDescent="0.15">
      <c r="A166" s="78"/>
      <c r="B166" s="413" t="str">
        <f>B70</f>
        <v>機能訓練指導員</v>
      </c>
      <c r="C166" s="414" t="str">
        <f>D70</f>
        <v>D</v>
      </c>
      <c r="D166" s="414" t="str">
        <f>E70</f>
        <v>看護師</v>
      </c>
      <c r="E166" s="414" t="str">
        <f>F70</f>
        <v>後志 ○子</v>
      </c>
      <c r="F166" s="262" t="s">
        <v>102</v>
      </c>
      <c r="G166" s="244" t="str">
        <f>IF(G70="","",VLOOKUP(G70,$C$10:$AK$34,29)*24)</f>
        <v/>
      </c>
      <c r="H166" s="245">
        <f t="shared" ref="H166:AK166" si="68">IF(H70="","",VLOOKUP(H70,$C$10:$AK$34,29)*24)</f>
        <v>1.5</v>
      </c>
      <c r="I166" s="245" t="str">
        <f t="shared" si="68"/>
        <v/>
      </c>
      <c r="J166" s="245" t="str">
        <f t="shared" si="68"/>
        <v/>
      </c>
      <c r="K166" s="245" t="str">
        <f t="shared" si="68"/>
        <v/>
      </c>
      <c r="L166" s="245" t="str">
        <f t="shared" si="68"/>
        <v/>
      </c>
      <c r="M166" s="246" t="str">
        <f t="shared" si="68"/>
        <v/>
      </c>
      <c r="N166" s="247" t="str">
        <f t="shared" si="68"/>
        <v/>
      </c>
      <c r="O166" s="245">
        <f t="shared" si="68"/>
        <v>1.5</v>
      </c>
      <c r="P166" s="245" t="str">
        <f t="shared" si="68"/>
        <v/>
      </c>
      <c r="Q166" s="245" t="str">
        <f t="shared" si="68"/>
        <v/>
      </c>
      <c r="R166" s="245" t="str">
        <f t="shared" si="68"/>
        <v/>
      </c>
      <c r="S166" s="245" t="str">
        <f t="shared" si="68"/>
        <v/>
      </c>
      <c r="T166" s="248" t="str">
        <f t="shared" si="68"/>
        <v/>
      </c>
      <c r="U166" s="249" t="str">
        <f t="shared" si="68"/>
        <v/>
      </c>
      <c r="V166" s="245">
        <f t="shared" si="68"/>
        <v>1.5</v>
      </c>
      <c r="W166" s="245" t="str">
        <f t="shared" si="68"/>
        <v/>
      </c>
      <c r="X166" s="245" t="str">
        <f t="shared" si="68"/>
        <v/>
      </c>
      <c r="Y166" s="245" t="str">
        <f t="shared" si="68"/>
        <v/>
      </c>
      <c r="Z166" s="245" t="str">
        <f t="shared" si="68"/>
        <v/>
      </c>
      <c r="AA166" s="246" t="str">
        <f t="shared" si="68"/>
        <v/>
      </c>
      <c r="AB166" s="247" t="str">
        <f t="shared" si="68"/>
        <v/>
      </c>
      <c r="AC166" s="245">
        <f t="shared" si="68"/>
        <v>1.5</v>
      </c>
      <c r="AD166" s="245" t="str">
        <f t="shared" si="68"/>
        <v/>
      </c>
      <c r="AE166" s="245" t="str">
        <f t="shared" si="68"/>
        <v/>
      </c>
      <c r="AF166" s="245" t="str">
        <f t="shared" si="68"/>
        <v/>
      </c>
      <c r="AG166" s="245" t="str">
        <f t="shared" si="68"/>
        <v/>
      </c>
      <c r="AH166" s="248" t="str">
        <f t="shared" si="68"/>
        <v/>
      </c>
      <c r="AI166" s="249" t="str">
        <f t="shared" si="68"/>
        <v/>
      </c>
      <c r="AJ166" s="245">
        <f t="shared" si="68"/>
        <v>1.5</v>
      </c>
      <c r="AK166" s="250" t="str">
        <f t="shared" si="68"/>
        <v/>
      </c>
      <c r="AL166" s="415">
        <f t="shared" si="21"/>
        <v>7.5</v>
      </c>
      <c r="AM166" s="416"/>
      <c r="AN166" s="416">
        <f t="shared" si="26"/>
        <v>1.75</v>
      </c>
      <c r="AO166" s="416"/>
      <c r="AP166" s="378">
        <f>AN167+AN168+AN166</f>
        <v>3.5</v>
      </c>
      <c r="AQ166" s="378"/>
      <c r="AR166" s="378">
        <f>IF(C167="Ａ",1,AP166/$V$2)</f>
        <v>8.7499999999999994E-2</v>
      </c>
      <c r="AS166" s="378"/>
    </row>
    <row r="167" spans="1:45" ht="18" customHeight="1" x14ac:dyDescent="0.15">
      <c r="A167" s="78"/>
      <c r="B167" s="405"/>
      <c r="C167" s="407"/>
      <c r="D167" s="407"/>
      <c r="E167" s="407"/>
      <c r="F167" s="263" t="s">
        <v>103</v>
      </c>
      <c r="G167" s="264" t="str">
        <f>IF(G70="","",VLOOKUP(G70,$C$10:$AK$34,32)*24)</f>
        <v/>
      </c>
      <c r="H167" s="265">
        <f t="shared" ref="H167:AK167" si="69">IF(H70="","",VLOOKUP(H70,$C$10:$AK$34,32)*24)</f>
        <v>1.5</v>
      </c>
      <c r="I167" s="265" t="str">
        <f t="shared" si="69"/>
        <v/>
      </c>
      <c r="J167" s="265" t="str">
        <f t="shared" si="69"/>
        <v/>
      </c>
      <c r="K167" s="265" t="str">
        <f t="shared" si="69"/>
        <v/>
      </c>
      <c r="L167" s="265" t="str">
        <f t="shared" si="69"/>
        <v/>
      </c>
      <c r="M167" s="266" t="str">
        <f t="shared" si="69"/>
        <v/>
      </c>
      <c r="N167" s="267" t="str">
        <f t="shared" si="69"/>
        <v/>
      </c>
      <c r="O167" s="265">
        <f t="shared" si="69"/>
        <v>1.5</v>
      </c>
      <c r="P167" s="265" t="str">
        <f t="shared" si="69"/>
        <v/>
      </c>
      <c r="Q167" s="265" t="str">
        <f t="shared" si="69"/>
        <v/>
      </c>
      <c r="R167" s="265" t="str">
        <f t="shared" si="69"/>
        <v/>
      </c>
      <c r="S167" s="265" t="str">
        <f t="shared" si="69"/>
        <v/>
      </c>
      <c r="T167" s="268" t="str">
        <f t="shared" si="69"/>
        <v/>
      </c>
      <c r="U167" s="269" t="str">
        <f t="shared" si="69"/>
        <v/>
      </c>
      <c r="V167" s="265">
        <f t="shared" si="69"/>
        <v>1.5</v>
      </c>
      <c r="W167" s="265" t="str">
        <f t="shared" si="69"/>
        <v/>
      </c>
      <c r="X167" s="265" t="str">
        <f t="shared" si="69"/>
        <v/>
      </c>
      <c r="Y167" s="265" t="str">
        <f t="shared" si="69"/>
        <v/>
      </c>
      <c r="Z167" s="265" t="str">
        <f t="shared" si="69"/>
        <v/>
      </c>
      <c r="AA167" s="266" t="str">
        <f t="shared" si="69"/>
        <v/>
      </c>
      <c r="AB167" s="267" t="str">
        <f t="shared" si="69"/>
        <v/>
      </c>
      <c r="AC167" s="265">
        <f t="shared" si="69"/>
        <v>1.5</v>
      </c>
      <c r="AD167" s="265" t="str">
        <f t="shared" si="69"/>
        <v/>
      </c>
      <c r="AE167" s="265" t="str">
        <f t="shared" si="69"/>
        <v/>
      </c>
      <c r="AF167" s="265" t="str">
        <f t="shared" si="69"/>
        <v/>
      </c>
      <c r="AG167" s="265" t="str">
        <f t="shared" si="69"/>
        <v/>
      </c>
      <c r="AH167" s="268" t="str">
        <f t="shared" si="69"/>
        <v/>
      </c>
      <c r="AI167" s="269" t="str">
        <f t="shared" si="69"/>
        <v/>
      </c>
      <c r="AJ167" s="265">
        <f t="shared" si="69"/>
        <v>1.5</v>
      </c>
      <c r="AK167" s="270" t="str">
        <f t="shared" si="69"/>
        <v/>
      </c>
      <c r="AL167" s="401">
        <f t="shared" si="21"/>
        <v>7.5</v>
      </c>
      <c r="AM167" s="402"/>
      <c r="AN167" s="402">
        <f t="shared" si="26"/>
        <v>1.75</v>
      </c>
      <c r="AO167" s="402"/>
      <c r="AP167" s="400"/>
      <c r="AQ167" s="400"/>
      <c r="AR167" s="400"/>
      <c r="AS167" s="400"/>
    </row>
    <row r="168" spans="1:45" ht="18" customHeight="1" x14ac:dyDescent="0.15">
      <c r="A168" s="78"/>
      <c r="B168" s="405"/>
      <c r="C168" s="407"/>
      <c r="D168" s="407"/>
      <c r="E168" s="407"/>
      <c r="F168" s="271" t="s">
        <v>104</v>
      </c>
      <c r="G168" s="272" t="str">
        <f>IF(G70="","",VLOOKUP(G70,$C$10:$AK$34,35)*24)</f>
        <v/>
      </c>
      <c r="H168" s="273">
        <f t="shared" ref="H168:AK168" si="70">IF(H70="","",VLOOKUP(H70,$C$10:$AK$34,35)*24)</f>
        <v>0</v>
      </c>
      <c r="I168" s="273" t="str">
        <f t="shared" si="70"/>
        <v/>
      </c>
      <c r="J168" s="273" t="str">
        <f t="shared" si="70"/>
        <v/>
      </c>
      <c r="K168" s="273" t="str">
        <f t="shared" si="70"/>
        <v/>
      </c>
      <c r="L168" s="273" t="str">
        <f t="shared" si="70"/>
        <v/>
      </c>
      <c r="M168" s="274" t="str">
        <f t="shared" si="70"/>
        <v/>
      </c>
      <c r="N168" s="275" t="str">
        <f t="shared" si="70"/>
        <v/>
      </c>
      <c r="O168" s="273">
        <f t="shared" si="70"/>
        <v>0</v>
      </c>
      <c r="P168" s="273" t="str">
        <f t="shared" si="70"/>
        <v/>
      </c>
      <c r="Q168" s="273" t="str">
        <f t="shared" si="70"/>
        <v/>
      </c>
      <c r="R168" s="273" t="str">
        <f t="shared" si="70"/>
        <v/>
      </c>
      <c r="S168" s="273" t="str">
        <f t="shared" si="70"/>
        <v/>
      </c>
      <c r="T168" s="276" t="str">
        <f t="shared" si="70"/>
        <v/>
      </c>
      <c r="U168" s="277" t="str">
        <f t="shared" si="70"/>
        <v/>
      </c>
      <c r="V168" s="273">
        <f t="shared" si="70"/>
        <v>0</v>
      </c>
      <c r="W168" s="273" t="str">
        <f t="shared" si="70"/>
        <v/>
      </c>
      <c r="X168" s="273" t="str">
        <f t="shared" si="70"/>
        <v/>
      </c>
      <c r="Y168" s="273" t="str">
        <f t="shared" si="70"/>
        <v/>
      </c>
      <c r="Z168" s="273" t="str">
        <f t="shared" si="70"/>
        <v/>
      </c>
      <c r="AA168" s="274" t="str">
        <f t="shared" si="70"/>
        <v/>
      </c>
      <c r="AB168" s="275" t="str">
        <f t="shared" si="70"/>
        <v/>
      </c>
      <c r="AC168" s="273">
        <f t="shared" si="70"/>
        <v>0</v>
      </c>
      <c r="AD168" s="273" t="str">
        <f t="shared" si="70"/>
        <v/>
      </c>
      <c r="AE168" s="273" t="str">
        <f t="shared" si="70"/>
        <v/>
      </c>
      <c r="AF168" s="273" t="str">
        <f t="shared" si="70"/>
        <v/>
      </c>
      <c r="AG168" s="273" t="str">
        <f t="shared" si="70"/>
        <v/>
      </c>
      <c r="AH168" s="276" t="str">
        <f t="shared" si="70"/>
        <v/>
      </c>
      <c r="AI168" s="277" t="str">
        <f t="shared" si="70"/>
        <v/>
      </c>
      <c r="AJ168" s="273">
        <f t="shared" si="70"/>
        <v>0</v>
      </c>
      <c r="AK168" s="278" t="str">
        <f t="shared" si="70"/>
        <v/>
      </c>
      <c r="AL168" s="411">
        <f t="shared" si="21"/>
        <v>0</v>
      </c>
      <c r="AM168" s="412"/>
      <c r="AN168" s="412">
        <f t="shared" si="26"/>
        <v>0</v>
      </c>
      <c r="AO168" s="412"/>
      <c r="AP168" s="400"/>
      <c r="AQ168" s="400"/>
      <c r="AR168" s="400"/>
      <c r="AS168" s="400"/>
    </row>
    <row r="169" spans="1:45" ht="18" customHeight="1" x14ac:dyDescent="0.15">
      <c r="A169" s="78"/>
      <c r="B169" s="405">
        <f>B71</f>
        <v>0</v>
      </c>
      <c r="C169" s="407">
        <f>D71</f>
        <v>0</v>
      </c>
      <c r="D169" s="407">
        <f>E71</f>
        <v>0</v>
      </c>
      <c r="E169" s="407" t="str">
        <f>F71</f>
        <v>D子</v>
      </c>
      <c r="F169" s="279" t="s">
        <v>102</v>
      </c>
      <c r="G169" s="280" t="str">
        <f>IF(G71="","",VLOOKUP(G71,$C$10:$AK$34,29)*24)</f>
        <v/>
      </c>
      <c r="H169" s="281" t="str">
        <f t="shared" ref="H169:AK169" si="71">IF(H71="","",VLOOKUP(H71,$C$10:$AK$34,29)*24)</f>
        <v/>
      </c>
      <c r="I169" s="281" t="str">
        <f t="shared" si="71"/>
        <v/>
      </c>
      <c r="J169" s="281" t="str">
        <f t="shared" si="71"/>
        <v/>
      </c>
      <c r="K169" s="281" t="str">
        <f t="shared" si="71"/>
        <v/>
      </c>
      <c r="L169" s="281" t="str">
        <f t="shared" si="71"/>
        <v/>
      </c>
      <c r="M169" s="282" t="str">
        <f t="shared" si="71"/>
        <v/>
      </c>
      <c r="N169" s="283" t="str">
        <f t="shared" si="71"/>
        <v/>
      </c>
      <c r="O169" s="281" t="str">
        <f t="shared" si="71"/>
        <v/>
      </c>
      <c r="P169" s="281" t="str">
        <f t="shared" si="71"/>
        <v/>
      </c>
      <c r="Q169" s="281" t="str">
        <f t="shared" si="71"/>
        <v/>
      </c>
      <c r="R169" s="281" t="str">
        <f t="shared" si="71"/>
        <v/>
      </c>
      <c r="S169" s="281" t="str">
        <f t="shared" si="71"/>
        <v/>
      </c>
      <c r="T169" s="284" t="str">
        <f t="shared" si="71"/>
        <v/>
      </c>
      <c r="U169" s="285" t="str">
        <f t="shared" si="71"/>
        <v/>
      </c>
      <c r="V169" s="281" t="str">
        <f t="shared" si="71"/>
        <v/>
      </c>
      <c r="W169" s="281" t="str">
        <f t="shared" si="71"/>
        <v/>
      </c>
      <c r="X169" s="281" t="str">
        <f t="shared" si="71"/>
        <v/>
      </c>
      <c r="Y169" s="281" t="str">
        <f t="shared" si="71"/>
        <v/>
      </c>
      <c r="Z169" s="281" t="str">
        <f t="shared" si="71"/>
        <v/>
      </c>
      <c r="AA169" s="282" t="str">
        <f t="shared" si="71"/>
        <v/>
      </c>
      <c r="AB169" s="283" t="str">
        <f t="shared" si="71"/>
        <v/>
      </c>
      <c r="AC169" s="281" t="str">
        <f t="shared" si="71"/>
        <v/>
      </c>
      <c r="AD169" s="281" t="str">
        <f t="shared" si="71"/>
        <v/>
      </c>
      <c r="AE169" s="281" t="str">
        <f t="shared" si="71"/>
        <v/>
      </c>
      <c r="AF169" s="281" t="str">
        <f t="shared" si="71"/>
        <v/>
      </c>
      <c r="AG169" s="281" t="str">
        <f t="shared" si="71"/>
        <v/>
      </c>
      <c r="AH169" s="284" t="str">
        <f t="shared" si="71"/>
        <v/>
      </c>
      <c r="AI169" s="285" t="str">
        <f t="shared" si="71"/>
        <v/>
      </c>
      <c r="AJ169" s="281" t="str">
        <f t="shared" si="71"/>
        <v/>
      </c>
      <c r="AK169" s="286" t="str">
        <f t="shared" si="71"/>
        <v/>
      </c>
      <c r="AL169" s="409">
        <f t="shared" si="21"/>
        <v>0</v>
      </c>
      <c r="AM169" s="410"/>
      <c r="AN169" s="410">
        <f t="shared" si="26"/>
        <v>0</v>
      </c>
      <c r="AO169" s="410"/>
      <c r="AP169" s="400">
        <f>AN170+AN171+AN169</f>
        <v>0</v>
      </c>
      <c r="AQ169" s="400"/>
      <c r="AR169" s="400">
        <f>IF(C170="Ａ",1,AP169/$V$2)</f>
        <v>0</v>
      </c>
      <c r="AS169" s="400"/>
    </row>
    <row r="170" spans="1:45" ht="18" customHeight="1" x14ac:dyDescent="0.15">
      <c r="A170" s="78"/>
      <c r="B170" s="405"/>
      <c r="C170" s="407"/>
      <c r="D170" s="407"/>
      <c r="E170" s="407"/>
      <c r="F170" s="263" t="s">
        <v>103</v>
      </c>
      <c r="G170" s="264" t="str">
        <f>IF(G71="","",VLOOKUP(G71,$C$10:$AK$34,32)*24)</f>
        <v/>
      </c>
      <c r="H170" s="265" t="str">
        <f t="shared" ref="H170:AK170" si="72">IF(H71="","",VLOOKUP(H71,$C$10:$AK$34,32)*24)</f>
        <v/>
      </c>
      <c r="I170" s="265" t="str">
        <f t="shared" si="72"/>
        <v/>
      </c>
      <c r="J170" s="265" t="str">
        <f t="shared" si="72"/>
        <v/>
      </c>
      <c r="K170" s="265" t="str">
        <f t="shared" si="72"/>
        <v/>
      </c>
      <c r="L170" s="265" t="str">
        <f t="shared" si="72"/>
        <v/>
      </c>
      <c r="M170" s="266" t="str">
        <f t="shared" si="72"/>
        <v/>
      </c>
      <c r="N170" s="267" t="str">
        <f t="shared" si="72"/>
        <v/>
      </c>
      <c r="O170" s="265" t="str">
        <f t="shared" si="72"/>
        <v/>
      </c>
      <c r="P170" s="265" t="str">
        <f t="shared" si="72"/>
        <v/>
      </c>
      <c r="Q170" s="265" t="str">
        <f t="shared" si="72"/>
        <v/>
      </c>
      <c r="R170" s="265" t="str">
        <f t="shared" si="72"/>
        <v/>
      </c>
      <c r="S170" s="265" t="str">
        <f t="shared" si="72"/>
        <v/>
      </c>
      <c r="T170" s="268" t="str">
        <f t="shared" si="72"/>
        <v/>
      </c>
      <c r="U170" s="269" t="str">
        <f t="shared" si="72"/>
        <v/>
      </c>
      <c r="V170" s="265" t="str">
        <f t="shared" si="72"/>
        <v/>
      </c>
      <c r="W170" s="265" t="str">
        <f t="shared" si="72"/>
        <v/>
      </c>
      <c r="X170" s="265" t="str">
        <f t="shared" si="72"/>
        <v/>
      </c>
      <c r="Y170" s="265" t="str">
        <f t="shared" si="72"/>
        <v/>
      </c>
      <c r="Z170" s="265" t="str">
        <f t="shared" si="72"/>
        <v/>
      </c>
      <c r="AA170" s="266" t="str">
        <f t="shared" si="72"/>
        <v/>
      </c>
      <c r="AB170" s="267" t="str">
        <f t="shared" si="72"/>
        <v/>
      </c>
      <c r="AC170" s="265" t="str">
        <f t="shared" si="72"/>
        <v/>
      </c>
      <c r="AD170" s="265" t="str">
        <f t="shared" si="72"/>
        <v/>
      </c>
      <c r="AE170" s="265" t="str">
        <f t="shared" si="72"/>
        <v/>
      </c>
      <c r="AF170" s="265" t="str">
        <f t="shared" si="72"/>
        <v/>
      </c>
      <c r="AG170" s="265" t="str">
        <f t="shared" si="72"/>
        <v/>
      </c>
      <c r="AH170" s="268" t="str">
        <f t="shared" si="72"/>
        <v/>
      </c>
      <c r="AI170" s="269" t="str">
        <f t="shared" si="72"/>
        <v/>
      </c>
      <c r="AJ170" s="265" t="str">
        <f t="shared" si="72"/>
        <v/>
      </c>
      <c r="AK170" s="270" t="str">
        <f t="shared" si="72"/>
        <v/>
      </c>
      <c r="AL170" s="401">
        <f t="shared" si="21"/>
        <v>0</v>
      </c>
      <c r="AM170" s="402"/>
      <c r="AN170" s="402">
        <f t="shared" si="26"/>
        <v>0</v>
      </c>
      <c r="AO170" s="402"/>
      <c r="AP170" s="400"/>
      <c r="AQ170" s="400"/>
      <c r="AR170" s="400"/>
      <c r="AS170" s="400"/>
    </row>
    <row r="171" spans="1:45" ht="18" customHeight="1" x14ac:dyDescent="0.15">
      <c r="A171" s="78"/>
      <c r="B171" s="405"/>
      <c r="C171" s="407"/>
      <c r="D171" s="407"/>
      <c r="E171" s="407"/>
      <c r="F171" s="271" t="s">
        <v>104</v>
      </c>
      <c r="G171" s="272" t="str">
        <f>IF(G71="","",VLOOKUP(G71,$C$10:$AK$34,35)*24)</f>
        <v/>
      </c>
      <c r="H171" s="273" t="str">
        <f t="shared" ref="H171:AK171" si="73">IF(H71="","",VLOOKUP(H71,$C$10:$AK$34,35)*24)</f>
        <v/>
      </c>
      <c r="I171" s="273" t="str">
        <f t="shared" si="73"/>
        <v/>
      </c>
      <c r="J171" s="273" t="str">
        <f t="shared" si="73"/>
        <v/>
      </c>
      <c r="K171" s="273" t="str">
        <f t="shared" si="73"/>
        <v/>
      </c>
      <c r="L171" s="273" t="str">
        <f t="shared" si="73"/>
        <v/>
      </c>
      <c r="M171" s="274" t="str">
        <f t="shared" si="73"/>
        <v/>
      </c>
      <c r="N171" s="275" t="str">
        <f t="shared" si="73"/>
        <v/>
      </c>
      <c r="O171" s="273" t="str">
        <f t="shared" si="73"/>
        <v/>
      </c>
      <c r="P171" s="273" t="str">
        <f t="shared" si="73"/>
        <v/>
      </c>
      <c r="Q171" s="273" t="str">
        <f t="shared" si="73"/>
        <v/>
      </c>
      <c r="R171" s="273" t="str">
        <f t="shared" si="73"/>
        <v/>
      </c>
      <c r="S171" s="273" t="str">
        <f t="shared" si="73"/>
        <v/>
      </c>
      <c r="T171" s="276" t="str">
        <f t="shared" si="73"/>
        <v/>
      </c>
      <c r="U171" s="277" t="str">
        <f t="shared" si="73"/>
        <v/>
      </c>
      <c r="V171" s="273" t="str">
        <f t="shared" si="73"/>
        <v/>
      </c>
      <c r="W171" s="273" t="str">
        <f t="shared" si="73"/>
        <v/>
      </c>
      <c r="X171" s="273" t="str">
        <f t="shared" si="73"/>
        <v/>
      </c>
      <c r="Y171" s="273" t="str">
        <f t="shared" si="73"/>
        <v/>
      </c>
      <c r="Z171" s="273" t="str">
        <f t="shared" si="73"/>
        <v/>
      </c>
      <c r="AA171" s="274" t="str">
        <f t="shared" si="73"/>
        <v/>
      </c>
      <c r="AB171" s="275" t="str">
        <f t="shared" si="73"/>
        <v/>
      </c>
      <c r="AC171" s="273" t="str">
        <f t="shared" si="73"/>
        <v/>
      </c>
      <c r="AD171" s="273" t="str">
        <f t="shared" si="73"/>
        <v/>
      </c>
      <c r="AE171" s="273" t="str">
        <f t="shared" si="73"/>
        <v/>
      </c>
      <c r="AF171" s="273" t="str">
        <f t="shared" si="73"/>
        <v/>
      </c>
      <c r="AG171" s="273" t="str">
        <f t="shared" si="73"/>
        <v/>
      </c>
      <c r="AH171" s="276" t="str">
        <f t="shared" si="73"/>
        <v/>
      </c>
      <c r="AI171" s="277" t="str">
        <f t="shared" si="73"/>
        <v/>
      </c>
      <c r="AJ171" s="273" t="str">
        <f t="shared" si="73"/>
        <v/>
      </c>
      <c r="AK171" s="278" t="str">
        <f t="shared" si="73"/>
        <v/>
      </c>
      <c r="AL171" s="411">
        <f t="shared" si="21"/>
        <v>0</v>
      </c>
      <c r="AM171" s="412"/>
      <c r="AN171" s="412">
        <f t="shared" si="26"/>
        <v>0</v>
      </c>
      <c r="AO171" s="412"/>
      <c r="AP171" s="400"/>
      <c r="AQ171" s="400"/>
      <c r="AR171" s="400"/>
      <c r="AS171" s="400"/>
    </row>
    <row r="172" spans="1:45" ht="18" customHeight="1" x14ac:dyDescent="0.15">
      <c r="A172" s="78"/>
      <c r="B172" s="405">
        <f>B72</f>
        <v>0</v>
      </c>
      <c r="C172" s="407">
        <f>D72</f>
        <v>0</v>
      </c>
      <c r="D172" s="407">
        <f>E72</f>
        <v>0</v>
      </c>
      <c r="E172" s="407" t="str">
        <f>F72</f>
        <v>E介</v>
      </c>
      <c r="F172" s="279" t="s">
        <v>102</v>
      </c>
      <c r="G172" s="280" t="str">
        <f>IF(G72="","",VLOOKUP(G72,$C$10:$AK$34,29)*24)</f>
        <v/>
      </c>
      <c r="H172" s="281" t="str">
        <f t="shared" ref="H172:AK172" si="74">IF(H72="","",VLOOKUP(H72,$C$10:$AK$34,29)*24)</f>
        <v/>
      </c>
      <c r="I172" s="281" t="str">
        <f t="shared" si="74"/>
        <v/>
      </c>
      <c r="J172" s="281" t="str">
        <f t="shared" si="74"/>
        <v/>
      </c>
      <c r="K172" s="281" t="str">
        <f t="shared" si="74"/>
        <v/>
      </c>
      <c r="L172" s="281" t="str">
        <f t="shared" si="74"/>
        <v/>
      </c>
      <c r="M172" s="282" t="str">
        <f t="shared" si="74"/>
        <v/>
      </c>
      <c r="N172" s="283" t="str">
        <f t="shared" si="74"/>
        <v/>
      </c>
      <c r="O172" s="281" t="str">
        <f t="shared" si="74"/>
        <v/>
      </c>
      <c r="P172" s="281" t="str">
        <f t="shared" si="74"/>
        <v/>
      </c>
      <c r="Q172" s="281" t="str">
        <f t="shared" si="74"/>
        <v/>
      </c>
      <c r="R172" s="281" t="str">
        <f t="shared" si="74"/>
        <v/>
      </c>
      <c r="S172" s="281" t="str">
        <f t="shared" si="74"/>
        <v/>
      </c>
      <c r="T172" s="284" t="str">
        <f t="shared" si="74"/>
        <v/>
      </c>
      <c r="U172" s="285" t="str">
        <f t="shared" si="74"/>
        <v/>
      </c>
      <c r="V172" s="281" t="str">
        <f t="shared" si="74"/>
        <v/>
      </c>
      <c r="W172" s="281" t="str">
        <f t="shared" si="74"/>
        <v/>
      </c>
      <c r="X172" s="281" t="str">
        <f t="shared" si="74"/>
        <v/>
      </c>
      <c r="Y172" s="281" t="str">
        <f t="shared" si="74"/>
        <v/>
      </c>
      <c r="Z172" s="281" t="str">
        <f t="shared" si="74"/>
        <v/>
      </c>
      <c r="AA172" s="282" t="str">
        <f t="shared" si="74"/>
        <v/>
      </c>
      <c r="AB172" s="283" t="str">
        <f t="shared" si="74"/>
        <v/>
      </c>
      <c r="AC172" s="281" t="str">
        <f t="shared" si="74"/>
        <v/>
      </c>
      <c r="AD172" s="281" t="str">
        <f t="shared" si="74"/>
        <v/>
      </c>
      <c r="AE172" s="281" t="str">
        <f t="shared" si="74"/>
        <v/>
      </c>
      <c r="AF172" s="281" t="str">
        <f t="shared" si="74"/>
        <v/>
      </c>
      <c r="AG172" s="281" t="str">
        <f t="shared" si="74"/>
        <v/>
      </c>
      <c r="AH172" s="284" t="str">
        <f t="shared" si="74"/>
        <v/>
      </c>
      <c r="AI172" s="285" t="str">
        <f t="shared" si="74"/>
        <v/>
      </c>
      <c r="AJ172" s="281" t="str">
        <f t="shared" si="74"/>
        <v/>
      </c>
      <c r="AK172" s="286" t="str">
        <f t="shared" si="74"/>
        <v/>
      </c>
      <c r="AL172" s="409">
        <f t="shared" si="21"/>
        <v>0</v>
      </c>
      <c r="AM172" s="410"/>
      <c r="AN172" s="410">
        <f t="shared" si="26"/>
        <v>0</v>
      </c>
      <c r="AO172" s="410"/>
      <c r="AP172" s="400">
        <f>AN173+AN174+AN172</f>
        <v>0</v>
      </c>
      <c r="AQ172" s="400"/>
      <c r="AR172" s="400">
        <f>IF(C173="Ａ",1,AP172/$V$2)</f>
        <v>0</v>
      </c>
      <c r="AS172" s="400"/>
    </row>
    <row r="173" spans="1:45" ht="18" customHeight="1" x14ac:dyDescent="0.15">
      <c r="A173" s="78"/>
      <c r="B173" s="405"/>
      <c r="C173" s="407"/>
      <c r="D173" s="407"/>
      <c r="E173" s="407"/>
      <c r="F173" s="263" t="s">
        <v>103</v>
      </c>
      <c r="G173" s="264" t="str">
        <f>IF(G72="","",VLOOKUP(G72,$C$10:$AK$34,32)*24)</f>
        <v/>
      </c>
      <c r="H173" s="265" t="str">
        <f t="shared" ref="H173:AK173" si="75">IF(H72="","",VLOOKUP(H72,$C$10:$AK$34,32)*24)</f>
        <v/>
      </c>
      <c r="I173" s="265" t="str">
        <f t="shared" si="75"/>
        <v/>
      </c>
      <c r="J173" s="265" t="str">
        <f t="shared" si="75"/>
        <v/>
      </c>
      <c r="K173" s="265" t="str">
        <f t="shared" si="75"/>
        <v/>
      </c>
      <c r="L173" s="265" t="str">
        <f t="shared" si="75"/>
        <v/>
      </c>
      <c r="M173" s="266" t="str">
        <f t="shared" si="75"/>
        <v/>
      </c>
      <c r="N173" s="267" t="str">
        <f t="shared" si="75"/>
        <v/>
      </c>
      <c r="O173" s="265" t="str">
        <f t="shared" si="75"/>
        <v/>
      </c>
      <c r="P173" s="265" t="str">
        <f t="shared" si="75"/>
        <v/>
      </c>
      <c r="Q173" s="265" t="str">
        <f t="shared" si="75"/>
        <v/>
      </c>
      <c r="R173" s="265" t="str">
        <f t="shared" si="75"/>
        <v/>
      </c>
      <c r="S173" s="265" t="str">
        <f t="shared" si="75"/>
        <v/>
      </c>
      <c r="T173" s="268" t="str">
        <f t="shared" si="75"/>
        <v/>
      </c>
      <c r="U173" s="269" t="str">
        <f t="shared" si="75"/>
        <v/>
      </c>
      <c r="V173" s="265" t="str">
        <f t="shared" si="75"/>
        <v/>
      </c>
      <c r="W173" s="265" t="str">
        <f t="shared" si="75"/>
        <v/>
      </c>
      <c r="X173" s="265" t="str">
        <f t="shared" si="75"/>
        <v/>
      </c>
      <c r="Y173" s="265" t="str">
        <f t="shared" si="75"/>
        <v/>
      </c>
      <c r="Z173" s="265" t="str">
        <f t="shared" si="75"/>
        <v/>
      </c>
      <c r="AA173" s="266" t="str">
        <f t="shared" si="75"/>
        <v/>
      </c>
      <c r="AB173" s="267" t="str">
        <f t="shared" si="75"/>
        <v/>
      </c>
      <c r="AC173" s="265" t="str">
        <f t="shared" si="75"/>
        <v/>
      </c>
      <c r="AD173" s="265" t="str">
        <f t="shared" si="75"/>
        <v/>
      </c>
      <c r="AE173" s="265" t="str">
        <f t="shared" si="75"/>
        <v/>
      </c>
      <c r="AF173" s="265" t="str">
        <f t="shared" si="75"/>
        <v/>
      </c>
      <c r="AG173" s="265" t="str">
        <f t="shared" si="75"/>
        <v/>
      </c>
      <c r="AH173" s="268" t="str">
        <f t="shared" si="75"/>
        <v/>
      </c>
      <c r="AI173" s="269" t="str">
        <f t="shared" si="75"/>
        <v/>
      </c>
      <c r="AJ173" s="265" t="str">
        <f t="shared" si="75"/>
        <v/>
      </c>
      <c r="AK173" s="270" t="str">
        <f t="shared" si="75"/>
        <v/>
      </c>
      <c r="AL173" s="401">
        <f t="shared" si="21"/>
        <v>0</v>
      </c>
      <c r="AM173" s="402"/>
      <c r="AN173" s="402">
        <f t="shared" si="26"/>
        <v>0</v>
      </c>
      <c r="AO173" s="402"/>
      <c r="AP173" s="400"/>
      <c r="AQ173" s="400"/>
      <c r="AR173" s="400"/>
      <c r="AS173" s="400"/>
    </row>
    <row r="174" spans="1:45" ht="18" customHeight="1" x14ac:dyDescent="0.15">
      <c r="A174" s="78"/>
      <c r="B174" s="405"/>
      <c r="C174" s="407"/>
      <c r="D174" s="407"/>
      <c r="E174" s="407"/>
      <c r="F174" s="271" t="s">
        <v>104</v>
      </c>
      <c r="G174" s="272" t="str">
        <f>IF(G72="","",VLOOKUP(G72,$C$10:$AK$34,35)*24)</f>
        <v/>
      </c>
      <c r="H174" s="273" t="str">
        <f t="shared" ref="H174:AK174" si="76">IF(H72="","",VLOOKUP(H72,$C$10:$AK$34,35)*24)</f>
        <v/>
      </c>
      <c r="I174" s="273" t="str">
        <f t="shared" si="76"/>
        <v/>
      </c>
      <c r="J174" s="273" t="str">
        <f t="shared" si="76"/>
        <v/>
      </c>
      <c r="K174" s="273" t="str">
        <f t="shared" si="76"/>
        <v/>
      </c>
      <c r="L174" s="273" t="str">
        <f t="shared" si="76"/>
        <v/>
      </c>
      <c r="M174" s="274" t="str">
        <f t="shared" si="76"/>
        <v/>
      </c>
      <c r="N174" s="275" t="str">
        <f t="shared" si="76"/>
        <v/>
      </c>
      <c r="O174" s="273" t="str">
        <f t="shared" si="76"/>
        <v/>
      </c>
      <c r="P174" s="273" t="str">
        <f t="shared" si="76"/>
        <v/>
      </c>
      <c r="Q174" s="273" t="str">
        <f t="shared" si="76"/>
        <v/>
      </c>
      <c r="R174" s="273" t="str">
        <f t="shared" si="76"/>
        <v/>
      </c>
      <c r="S174" s="273" t="str">
        <f t="shared" si="76"/>
        <v/>
      </c>
      <c r="T174" s="276" t="str">
        <f t="shared" si="76"/>
        <v/>
      </c>
      <c r="U174" s="277" t="str">
        <f t="shared" si="76"/>
        <v/>
      </c>
      <c r="V174" s="273" t="str">
        <f t="shared" si="76"/>
        <v/>
      </c>
      <c r="W174" s="273" t="str">
        <f t="shared" si="76"/>
        <v/>
      </c>
      <c r="X174" s="273" t="str">
        <f t="shared" si="76"/>
        <v/>
      </c>
      <c r="Y174" s="273" t="str">
        <f t="shared" si="76"/>
        <v/>
      </c>
      <c r="Z174" s="273" t="str">
        <f t="shared" si="76"/>
        <v/>
      </c>
      <c r="AA174" s="274" t="str">
        <f t="shared" si="76"/>
        <v/>
      </c>
      <c r="AB174" s="275" t="str">
        <f t="shared" si="76"/>
        <v/>
      </c>
      <c r="AC174" s="273" t="str">
        <f t="shared" si="76"/>
        <v/>
      </c>
      <c r="AD174" s="273" t="str">
        <f t="shared" si="76"/>
        <v/>
      </c>
      <c r="AE174" s="273" t="str">
        <f t="shared" si="76"/>
        <v/>
      </c>
      <c r="AF174" s="273" t="str">
        <f t="shared" si="76"/>
        <v/>
      </c>
      <c r="AG174" s="273" t="str">
        <f t="shared" si="76"/>
        <v/>
      </c>
      <c r="AH174" s="276" t="str">
        <f t="shared" si="76"/>
        <v/>
      </c>
      <c r="AI174" s="277" t="str">
        <f t="shared" si="76"/>
        <v/>
      </c>
      <c r="AJ174" s="273" t="str">
        <f t="shared" si="76"/>
        <v/>
      </c>
      <c r="AK174" s="278" t="str">
        <f t="shared" si="76"/>
        <v/>
      </c>
      <c r="AL174" s="411">
        <f t="shared" si="21"/>
        <v>0</v>
      </c>
      <c r="AM174" s="412"/>
      <c r="AN174" s="412">
        <f t="shared" si="26"/>
        <v>0</v>
      </c>
      <c r="AO174" s="412"/>
      <c r="AP174" s="400"/>
      <c r="AQ174" s="400"/>
      <c r="AR174" s="400"/>
      <c r="AS174" s="400"/>
    </row>
    <row r="175" spans="1:45" ht="18" customHeight="1" x14ac:dyDescent="0.15">
      <c r="A175" s="78"/>
      <c r="B175" s="405">
        <f>B73</f>
        <v>0</v>
      </c>
      <c r="C175" s="407">
        <f>D73</f>
        <v>0</v>
      </c>
      <c r="D175" s="407">
        <f>E73</f>
        <v>0</v>
      </c>
      <c r="E175" s="407" t="str">
        <f>F73</f>
        <v>F美</v>
      </c>
      <c r="F175" s="279" t="s">
        <v>102</v>
      </c>
      <c r="G175" s="280" t="str">
        <f>IF(G73="","",VLOOKUP(G73,$C$10:$AK$34,29)*24)</f>
        <v/>
      </c>
      <c r="H175" s="281" t="str">
        <f t="shared" ref="H175:AK175" si="77">IF(H73="","",VLOOKUP(H73,$C$10:$AK$34,29)*24)</f>
        <v/>
      </c>
      <c r="I175" s="281" t="str">
        <f t="shared" si="77"/>
        <v/>
      </c>
      <c r="J175" s="281" t="str">
        <f t="shared" si="77"/>
        <v/>
      </c>
      <c r="K175" s="281" t="str">
        <f t="shared" si="77"/>
        <v/>
      </c>
      <c r="L175" s="281" t="str">
        <f t="shared" si="77"/>
        <v/>
      </c>
      <c r="M175" s="282" t="str">
        <f t="shared" si="77"/>
        <v/>
      </c>
      <c r="N175" s="283" t="str">
        <f t="shared" si="77"/>
        <v/>
      </c>
      <c r="O175" s="281" t="str">
        <f t="shared" si="77"/>
        <v/>
      </c>
      <c r="P175" s="281" t="str">
        <f t="shared" si="77"/>
        <v/>
      </c>
      <c r="Q175" s="281" t="str">
        <f t="shared" si="77"/>
        <v/>
      </c>
      <c r="R175" s="281" t="str">
        <f t="shared" si="77"/>
        <v/>
      </c>
      <c r="S175" s="281" t="str">
        <f t="shared" si="77"/>
        <v/>
      </c>
      <c r="T175" s="284" t="str">
        <f t="shared" si="77"/>
        <v/>
      </c>
      <c r="U175" s="285" t="str">
        <f t="shared" si="77"/>
        <v/>
      </c>
      <c r="V175" s="281" t="str">
        <f t="shared" si="77"/>
        <v/>
      </c>
      <c r="W175" s="281" t="str">
        <f t="shared" si="77"/>
        <v/>
      </c>
      <c r="X175" s="281" t="str">
        <f t="shared" si="77"/>
        <v/>
      </c>
      <c r="Y175" s="281" t="str">
        <f t="shared" si="77"/>
        <v/>
      </c>
      <c r="Z175" s="281" t="str">
        <f t="shared" si="77"/>
        <v/>
      </c>
      <c r="AA175" s="282" t="str">
        <f t="shared" si="77"/>
        <v/>
      </c>
      <c r="AB175" s="283" t="str">
        <f t="shared" si="77"/>
        <v/>
      </c>
      <c r="AC175" s="281" t="str">
        <f t="shared" si="77"/>
        <v/>
      </c>
      <c r="AD175" s="281" t="str">
        <f t="shared" si="77"/>
        <v/>
      </c>
      <c r="AE175" s="281" t="str">
        <f t="shared" si="77"/>
        <v/>
      </c>
      <c r="AF175" s="281" t="str">
        <f t="shared" si="77"/>
        <v/>
      </c>
      <c r="AG175" s="281" t="str">
        <f t="shared" si="77"/>
        <v/>
      </c>
      <c r="AH175" s="284" t="str">
        <f t="shared" si="77"/>
        <v/>
      </c>
      <c r="AI175" s="285" t="str">
        <f t="shared" si="77"/>
        <v/>
      </c>
      <c r="AJ175" s="281" t="str">
        <f t="shared" si="77"/>
        <v/>
      </c>
      <c r="AK175" s="286" t="str">
        <f t="shared" si="77"/>
        <v/>
      </c>
      <c r="AL175" s="409">
        <f t="shared" si="21"/>
        <v>0</v>
      </c>
      <c r="AM175" s="410"/>
      <c r="AN175" s="410">
        <f t="shared" si="26"/>
        <v>0</v>
      </c>
      <c r="AO175" s="410"/>
      <c r="AP175" s="400">
        <f>AN176+AN177+AN175</f>
        <v>0</v>
      </c>
      <c r="AQ175" s="400"/>
      <c r="AR175" s="400">
        <f>IF(C176="Ａ",1,AP175/$V$2)</f>
        <v>0</v>
      </c>
      <c r="AS175" s="400"/>
    </row>
    <row r="176" spans="1:45" ht="18" customHeight="1" x14ac:dyDescent="0.15">
      <c r="A176" s="78"/>
      <c r="B176" s="405"/>
      <c r="C176" s="407"/>
      <c r="D176" s="407"/>
      <c r="E176" s="407"/>
      <c r="F176" s="263" t="s">
        <v>103</v>
      </c>
      <c r="G176" s="264" t="str">
        <f>IF(G73="","",VLOOKUP(G73,$C$10:$AK$34,32)*24)</f>
        <v/>
      </c>
      <c r="H176" s="265" t="str">
        <f t="shared" ref="H176:AK176" si="78">IF(H73="","",VLOOKUP(H73,$C$10:$AK$34,32)*24)</f>
        <v/>
      </c>
      <c r="I176" s="265" t="str">
        <f t="shared" si="78"/>
        <v/>
      </c>
      <c r="J176" s="265" t="str">
        <f t="shared" si="78"/>
        <v/>
      </c>
      <c r="K176" s="265" t="str">
        <f t="shared" si="78"/>
        <v/>
      </c>
      <c r="L176" s="265" t="str">
        <f t="shared" si="78"/>
        <v/>
      </c>
      <c r="M176" s="266" t="str">
        <f t="shared" si="78"/>
        <v/>
      </c>
      <c r="N176" s="267" t="str">
        <f t="shared" si="78"/>
        <v/>
      </c>
      <c r="O176" s="265" t="str">
        <f t="shared" si="78"/>
        <v/>
      </c>
      <c r="P176" s="265" t="str">
        <f t="shared" si="78"/>
        <v/>
      </c>
      <c r="Q176" s="265" t="str">
        <f t="shared" si="78"/>
        <v/>
      </c>
      <c r="R176" s="265" t="str">
        <f t="shared" si="78"/>
        <v/>
      </c>
      <c r="S176" s="265" t="str">
        <f t="shared" si="78"/>
        <v/>
      </c>
      <c r="T176" s="268" t="str">
        <f t="shared" si="78"/>
        <v/>
      </c>
      <c r="U176" s="269" t="str">
        <f t="shared" si="78"/>
        <v/>
      </c>
      <c r="V176" s="265" t="str">
        <f t="shared" si="78"/>
        <v/>
      </c>
      <c r="W176" s="265" t="str">
        <f t="shared" si="78"/>
        <v/>
      </c>
      <c r="X176" s="265" t="str">
        <f t="shared" si="78"/>
        <v/>
      </c>
      <c r="Y176" s="265" t="str">
        <f t="shared" si="78"/>
        <v/>
      </c>
      <c r="Z176" s="265" t="str">
        <f t="shared" si="78"/>
        <v/>
      </c>
      <c r="AA176" s="266" t="str">
        <f t="shared" si="78"/>
        <v/>
      </c>
      <c r="AB176" s="267" t="str">
        <f t="shared" si="78"/>
        <v/>
      </c>
      <c r="AC176" s="265" t="str">
        <f t="shared" si="78"/>
        <v/>
      </c>
      <c r="AD176" s="265" t="str">
        <f t="shared" si="78"/>
        <v/>
      </c>
      <c r="AE176" s="265" t="str">
        <f t="shared" si="78"/>
        <v/>
      </c>
      <c r="AF176" s="265" t="str">
        <f t="shared" si="78"/>
        <v/>
      </c>
      <c r="AG176" s="265" t="str">
        <f t="shared" si="78"/>
        <v/>
      </c>
      <c r="AH176" s="268" t="str">
        <f t="shared" si="78"/>
        <v/>
      </c>
      <c r="AI176" s="269" t="str">
        <f t="shared" si="78"/>
        <v/>
      </c>
      <c r="AJ176" s="265" t="str">
        <f t="shared" si="78"/>
        <v/>
      </c>
      <c r="AK176" s="270" t="str">
        <f t="shared" si="78"/>
        <v/>
      </c>
      <c r="AL176" s="401">
        <f t="shared" si="21"/>
        <v>0</v>
      </c>
      <c r="AM176" s="402"/>
      <c r="AN176" s="402">
        <f t="shared" si="26"/>
        <v>0</v>
      </c>
      <c r="AO176" s="402"/>
      <c r="AP176" s="400"/>
      <c r="AQ176" s="400"/>
      <c r="AR176" s="400"/>
      <c r="AS176" s="400"/>
    </row>
    <row r="177" spans="1:45" ht="18" customHeight="1" thickBot="1" x14ac:dyDescent="0.2">
      <c r="A177" s="78"/>
      <c r="B177" s="406"/>
      <c r="C177" s="408"/>
      <c r="D177" s="408"/>
      <c r="E177" s="408"/>
      <c r="F177" s="287" t="s">
        <v>104</v>
      </c>
      <c r="G177" s="288" t="str">
        <f>IF(G73="","",VLOOKUP(G73,$C$10:$AK$34,35)*24)</f>
        <v/>
      </c>
      <c r="H177" s="289" t="str">
        <f t="shared" ref="H177:AK177" si="79">IF(H73="","",VLOOKUP(H73,$C$10:$AK$34,35)*24)</f>
        <v/>
      </c>
      <c r="I177" s="289" t="str">
        <f t="shared" si="79"/>
        <v/>
      </c>
      <c r="J177" s="289" t="str">
        <f t="shared" si="79"/>
        <v/>
      </c>
      <c r="K177" s="289" t="str">
        <f t="shared" si="79"/>
        <v/>
      </c>
      <c r="L177" s="289" t="str">
        <f t="shared" si="79"/>
        <v/>
      </c>
      <c r="M177" s="290" t="str">
        <f t="shared" si="79"/>
        <v/>
      </c>
      <c r="N177" s="291" t="str">
        <f t="shared" si="79"/>
        <v/>
      </c>
      <c r="O177" s="289" t="str">
        <f t="shared" si="79"/>
        <v/>
      </c>
      <c r="P177" s="289" t="str">
        <f t="shared" si="79"/>
        <v/>
      </c>
      <c r="Q177" s="289" t="str">
        <f t="shared" si="79"/>
        <v/>
      </c>
      <c r="R177" s="289" t="str">
        <f t="shared" si="79"/>
        <v/>
      </c>
      <c r="S177" s="289" t="str">
        <f t="shared" si="79"/>
        <v/>
      </c>
      <c r="T177" s="292" t="str">
        <f t="shared" si="79"/>
        <v/>
      </c>
      <c r="U177" s="293" t="str">
        <f t="shared" si="79"/>
        <v/>
      </c>
      <c r="V177" s="289" t="str">
        <f t="shared" si="79"/>
        <v/>
      </c>
      <c r="W177" s="289" t="str">
        <f t="shared" si="79"/>
        <v/>
      </c>
      <c r="X177" s="289" t="str">
        <f t="shared" si="79"/>
        <v/>
      </c>
      <c r="Y177" s="289" t="str">
        <f t="shared" si="79"/>
        <v/>
      </c>
      <c r="Z177" s="289" t="str">
        <f t="shared" si="79"/>
        <v/>
      </c>
      <c r="AA177" s="290" t="str">
        <f t="shared" si="79"/>
        <v/>
      </c>
      <c r="AB177" s="291" t="str">
        <f t="shared" si="79"/>
        <v/>
      </c>
      <c r="AC177" s="289" t="str">
        <f t="shared" si="79"/>
        <v/>
      </c>
      <c r="AD177" s="289" t="str">
        <f t="shared" si="79"/>
        <v/>
      </c>
      <c r="AE177" s="289" t="str">
        <f t="shared" si="79"/>
        <v/>
      </c>
      <c r="AF177" s="289" t="str">
        <f t="shared" si="79"/>
        <v/>
      </c>
      <c r="AG177" s="289" t="str">
        <f t="shared" si="79"/>
        <v/>
      </c>
      <c r="AH177" s="292" t="str">
        <f t="shared" si="79"/>
        <v/>
      </c>
      <c r="AI177" s="293" t="str">
        <f t="shared" si="79"/>
        <v/>
      </c>
      <c r="AJ177" s="289" t="str">
        <f t="shared" si="79"/>
        <v/>
      </c>
      <c r="AK177" s="294" t="str">
        <f t="shared" si="79"/>
        <v/>
      </c>
      <c r="AL177" s="403">
        <f t="shared" si="21"/>
        <v>0</v>
      </c>
      <c r="AM177" s="404"/>
      <c r="AN177" s="404">
        <f t="shared" si="26"/>
        <v>0</v>
      </c>
      <c r="AO177" s="404"/>
      <c r="AP177" s="379"/>
      <c r="AQ177" s="379"/>
      <c r="AR177" s="379"/>
      <c r="AS177" s="379"/>
    </row>
    <row r="178" spans="1:45" ht="18" customHeight="1" thickBot="1" x14ac:dyDescent="0.2">
      <c r="A178" s="78"/>
      <c r="B178" s="389" t="str">
        <f>B52</f>
        <v>利用実績(予定)者数 (人)</v>
      </c>
      <c r="C178" s="390"/>
      <c r="D178" s="390"/>
      <c r="E178" s="390"/>
      <c r="F178" s="391"/>
      <c r="G178" s="295">
        <f>G52</f>
        <v>15</v>
      </c>
      <c r="H178" s="296">
        <f t="shared" ref="H178:AK178" si="80">H52</f>
        <v>15</v>
      </c>
      <c r="I178" s="296">
        <f t="shared" si="80"/>
        <v>16</v>
      </c>
      <c r="J178" s="296">
        <f t="shared" si="80"/>
        <v>0</v>
      </c>
      <c r="K178" s="296">
        <f t="shared" si="80"/>
        <v>0</v>
      </c>
      <c r="L178" s="296">
        <f t="shared" si="80"/>
        <v>13</v>
      </c>
      <c r="M178" s="297">
        <f t="shared" si="80"/>
        <v>14</v>
      </c>
      <c r="N178" s="298">
        <f t="shared" si="80"/>
        <v>15</v>
      </c>
      <c r="O178" s="296">
        <f t="shared" si="80"/>
        <v>15</v>
      </c>
      <c r="P178" s="296">
        <f t="shared" si="80"/>
        <v>16</v>
      </c>
      <c r="Q178" s="296">
        <f t="shared" si="80"/>
        <v>0</v>
      </c>
      <c r="R178" s="296">
        <f t="shared" si="80"/>
        <v>0</v>
      </c>
      <c r="S178" s="296">
        <f t="shared" si="80"/>
        <v>13</v>
      </c>
      <c r="T178" s="299">
        <f t="shared" si="80"/>
        <v>13</v>
      </c>
      <c r="U178" s="300">
        <f t="shared" si="80"/>
        <v>14</v>
      </c>
      <c r="V178" s="296">
        <f t="shared" si="80"/>
        <v>12</v>
      </c>
      <c r="W178" s="296">
        <f t="shared" si="80"/>
        <v>14</v>
      </c>
      <c r="X178" s="296">
        <f t="shared" si="80"/>
        <v>0</v>
      </c>
      <c r="Y178" s="296">
        <f t="shared" si="80"/>
        <v>0</v>
      </c>
      <c r="Z178" s="296">
        <f t="shared" si="80"/>
        <v>14</v>
      </c>
      <c r="AA178" s="297">
        <f t="shared" si="80"/>
        <v>15</v>
      </c>
      <c r="AB178" s="298">
        <f t="shared" si="80"/>
        <v>16</v>
      </c>
      <c r="AC178" s="296">
        <f t="shared" si="80"/>
        <v>15</v>
      </c>
      <c r="AD178" s="296">
        <f t="shared" si="80"/>
        <v>17</v>
      </c>
      <c r="AE178" s="296">
        <f t="shared" si="80"/>
        <v>0</v>
      </c>
      <c r="AF178" s="296">
        <f t="shared" si="80"/>
        <v>0</v>
      </c>
      <c r="AG178" s="296">
        <f t="shared" si="80"/>
        <v>14</v>
      </c>
      <c r="AH178" s="299">
        <f t="shared" si="80"/>
        <v>15</v>
      </c>
      <c r="AI178" s="300">
        <f t="shared" si="80"/>
        <v>15</v>
      </c>
      <c r="AJ178" s="296">
        <f t="shared" si="80"/>
        <v>13</v>
      </c>
      <c r="AK178" s="301">
        <f t="shared" si="80"/>
        <v>0</v>
      </c>
      <c r="AL178" s="380">
        <f>SUM(G178:AK178)</f>
        <v>319</v>
      </c>
      <c r="AM178" s="379"/>
      <c r="AN178" s="392" t="s">
        <v>105</v>
      </c>
      <c r="AO178" s="393"/>
      <c r="AP178" s="393"/>
      <c r="AQ178" s="393">
        <f>AL178/S42</f>
        <v>10.633333333333333</v>
      </c>
      <c r="AR178" s="393"/>
      <c r="AS178" s="394"/>
    </row>
    <row r="179" spans="1:45" ht="18" customHeight="1" thickBot="1" x14ac:dyDescent="0.2">
      <c r="A179" s="78"/>
      <c r="B179" s="395" t="s">
        <v>106</v>
      </c>
      <c r="C179" s="396"/>
      <c r="D179" s="396"/>
      <c r="E179" s="396"/>
      <c r="F179" s="397"/>
      <c r="G179" s="302">
        <f>SUM(G121:G122,G124:G125,G127:G128)</f>
        <v>6.4999999999999982</v>
      </c>
      <c r="H179" s="302">
        <f t="shared" ref="H179:AK179" si="81">SUM(H121:H122,H124:H125,H127:H128)</f>
        <v>6.4999999999999982</v>
      </c>
      <c r="I179" s="302">
        <f t="shared" si="81"/>
        <v>6.4999999999999982</v>
      </c>
      <c r="J179" s="302">
        <f t="shared" si="81"/>
        <v>0</v>
      </c>
      <c r="K179" s="302">
        <f t="shared" si="81"/>
        <v>0</v>
      </c>
      <c r="L179" s="302">
        <f t="shared" si="81"/>
        <v>6.4999999999999982</v>
      </c>
      <c r="M179" s="302">
        <f t="shared" si="81"/>
        <v>6.4999999999999982</v>
      </c>
      <c r="N179" s="302">
        <f t="shared" si="81"/>
        <v>6.4999999999999982</v>
      </c>
      <c r="O179" s="302">
        <f t="shared" si="81"/>
        <v>6.4999999999999982</v>
      </c>
      <c r="P179" s="302">
        <f t="shared" si="81"/>
        <v>6.4999999999999982</v>
      </c>
      <c r="Q179" s="302">
        <f t="shared" si="81"/>
        <v>0</v>
      </c>
      <c r="R179" s="302">
        <f t="shared" si="81"/>
        <v>0</v>
      </c>
      <c r="S179" s="302">
        <f t="shared" si="81"/>
        <v>6.4999999999999982</v>
      </c>
      <c r="T179" s="302">
        <f t="shared" si="81"/>
        <v>6.4999999999999982</v>
      </c>
      <c r="U179" s="302">
        <f t="shared" si="81"/>
        <v>6.4999999999999982</v>
      </c>
      <c r="V179" s="302">
        <f t="shared" si="81"/>
        <v>6.4999999999999982</v>
      </c>
      <c r="W179" s="302">
        <f t="shared" si="81"/>
        <v>6.4999999999999982</v>
      </c>
      <c r="X179" s="302">
        <f t="shared" si="81"/>
        <v>0</v>
      </c>
      <c r="Y179" s="302">
        <f t="shared" si="81"/>
        <v>0</v>
      </c>
      <c r="Z179" s="302">
        <f t="shared" si="81"/>
        <v>6.4999999999999982</v>
      </c>
      <c r="AA179" s="302">
        <f t="shared" si="81"/>
        <v>6.4999999999999982</v>
      </c>
      <c r="AB179" s="302">
        <f t="shared" si="81"/>
        <v>6.4999999999999982</v>
      </c>
      <c r="AC179" s="302">
        <f t="shared" si="81"/>
        <v>6.4999999999999982</v>
      </c>
      <c r="AD179" s="302">
        <f t="shared" si="81"/>
        <v>6.4999999999999982</v>
      </c>
      <c r="AE179" s="302">
        <f t="shared" si="81"/>
        <v>0</v>
      </c>
      <c r="AF179" s="302">
        <f t="shared" si="81"/>
        <v>0</v>
      </c>
      <c r="AG179" s="302">
        <f t="shared" si="81"/>
        <v>6.4999999999999982</v>
      </c>
      <c r="AH179" s="302">
        <f t="shared" si="81"/>
        <v>6.4999999999999982</v>
      </c>
      <c r="AI179" s="302">
        <f t="shared" si="81"/>
        <v>6.4999999999999982</v>
      </c>
      <c r="AJ179" s="302">
        <f t="shared" si="81"/>
        <v>6.4999999999999982</v>
      </c>
      <c r="AK179" s="302">
        <f t="shared" si="81"/>
        <v>0</v>
      </c>
      <c r="AL179" s="398">
        <f>SUM(G179:AK179)</f>
        <v>142.99999999999997</v>
      </c>
      <c r="AM179" s="399"/>
      <c r="AN179" s="399">
        <f t="shared" ref="AN179:AN186" si="82">(AL179/$S$42)*7</f>
        <v>33.36666666666666</v>
      </c>
      <c r="AO179" s="399"/>
      <c r="AP179" s="399">
        <f>AL179</f>
        <v>142.99999999999997</v>
      </c>
      <c r="AQ179" s="399"/>
      <c r="AR179" s="399"/>
      <c r="AS179" s="399"/>
    </row>
    <row r="180" spans="1:45" ht="18" customHeight="1" x14ac:dyDescent="0.15">
      <c r="A180" s="78"/>
      <c r="B180" s="385" t="s">
        <v>107</v>
      </c>
      <c r="C180" s="386"/>
      <c r="D180" s="386"/>
      <c r="E180" s="386"/>
      <c r="F180" s="303" t="s">
        <v>102</v>
      </c>
      <c r="G180" s="304">
        <f>SUM(G130,G133,G136,G139,G142,G145,G148,G151,G154)</f>
        <v>9.7499999999999964</v>
      </c>
      <c r="H180" s="305">
        <f t="shared" ref="H180:AK181" si="83">SUM(H130,H133,H136,H139,H142,H145,H148,H151,H154)</f>
        <v>9.7499999999999964</v>
      </c>
      <c r="I180" s="305">
        <f t="shared" si="83"/>
        <v>6.4999999999999982</v>
      </c>
      <c r="J180" s="305">
        <f t="shared" si="83"/>
        <v>0</v>
      </c>
      <c r="K180" s="305">
        <f t="shared" si="83"/>
        <v>0</v>
      </c>
      <c r="L180" s="305">
        <f t="shared" si="83"/>
        <v>9.7499999999999964</v>
      </c>
      <c r="M180" s="305">
        <f t="shared" si="83"/>
        <v>9.7499999999999964</v>
      </c>
      <c r="N180" s="305">
        <f t="shared" si="83"/>
        <v>9.7499999999999964</v>
      </c>
      <c r="O180" s="305">
        <f t="shared" si="83"/>
        <v>9.7499999999999964</v>
      </c>
      <c r="P180" s="305">
        <f t="shared" si="83"/>
        <v>6.4999999999999982</v>
      </c>
      <c r="Q180" s="305">
        <f t="shared" si="83"/>
        <v>0</v>
      </c>
      <c r="R180" s="305">
        <f t="shared" si="83"/>
        <v>0</v>
      </c>
      <c r="S180" s="305">
        <f t="shared" si="83"/>
        <v>9.7499999999999964</v>
      </c>
      <c r="T180" s="305">
        <f t="shared" si="83"/>
        <v>9.7499999999999964</v>
      </c>
      <c r="U180" s="305">
        <f t="shared" si="83"/>
        <v>9.7499999999999964</v>
      </c>
      <c r="V180" s="305">
        <f t="shared" si="83"/>
        <v>9.7499999999999964</v>
      </c>
      <c r="W180" s="305">
        <f t="shared" si="83"/>
        <v>6.4999999999999982</v>
      </c>
      <c r="X180" s="305">
        <f t="shared" si="83"/>
        <v>0</v>
      </c>
      <c r="Y180" s="305">
        <f t="shared" si="83"/>
        <v>0</v>
      </c>
      <c r="Z180" s="305">
        <f t="shared" si="83"/>
        <v>9.7499999999999964</v>
      </c>
      <c r="AA180" s="305">
        <f t="shared" si="83"/>
        <v>9.7499999999999964</v>
      </c>
      <c r="AB180" s="305">
        <f t="shared" si="83"/>
        <v>9.7499999999999964</v>
      </c>
      <c r="AC180" s="305">
        <f t="shared" si="83"/>
        <v>9.7499999999999964</v>
      </c>
      <c r="AD180" s="305">
        <f t="shared" si="83"/>
        <v>6.4999999999999982</v>
      </c>
      <c r="AE180" s="305">
        <f t="shared" si="83"/>
        <v>0</v>
      </c>
      <c r="AF180" s="305">
        <f t="shared" si="83"/>
        <v>0</v>
      </c>
      <c r="AG180" s="305">
        <f t="shared" si="83"/>
        <v>9.7499999999999964</v>
      </c>
      <c r="AH180" s="305">
        <f t="shared" si="83"/>
        <v>9.7499999999999964</v>
      </c>
      <c r="AI180" s="305">
        <f t="shared" si="83"/>
        <v>9.7499999999999964</v>
      </c>
      <c r="AJ180" s="305">
        <f t="shared" si="83"/>
        <v>9.7499999999999964</v>
      </c>
      <c r="AK180" s="306">
        <f t="shared" si="83"/>
        <v>0</v>
      </c>
      <c r="AL180" s="377">
        <f t="shared" ref="AL180:AL185" si="84">SUM(G180:AK180)</f>
        <v>201.49999999999997</v>
      </c>
      <c r="AM180" s="378"/>
      <c r="AN180" s="378">
        <f t="shared" si="82"/>
        <v>47.016666666666659</v>
      </c>
      <c r="AO180" s="378"/>
      <c r="AP180" s="378">
        <f>AL180+AL181</f>
        <v>402.99999999999994</v>
      </c>
      <c r="AQ180" s="378"/>
      <c r="AR180" s="378"/>
      <c r="AS180" s="378"/>
    </row>
    <row r="181" spans="1:45" ht="18" customHeight="1" thickBot="1" x14ac:dyDescent="0.2">
      <c r="A181" s="78"/>
      <c r="B181" s="387"/>
      <c r="C181" s="388"/>
      <c r="D181" s="388"/>
      <c r="E181" s="388"/>
      <c r="F181" s="307" t="s">
        <v>103</v>
      </c>
      <c r="G181" s="308">
        <f>SUM(G131,G134,G137,G140,G143,G146,G149,G152,G155)</f>
        <v>9.7499999999999964</v>
      </c>
      <c r="H181" s="309">
        <f t="shared" si="83"/>
        <v>9.7499999999999964</v>
      </c>
      <c r="I181" s="309">
        <f t="shared" si="83"/>
        <v>6.4999999999999982</v>
      </c>
      <c r="J181" s="309">
        <f t="shared" si="83"/>
        <v>0</v>
      </c>
      <c r="K181" s="309">
        <f t="shared" si="83"/>
        <v>0</v>
      </c>
      <c r="L181" s="309">
        <f t="shared" si="83"/>
        <v>9.7499999999999964</v>
      </c>
      <c r="M181" s="309">
        <f t="shared" si="83"/>
        <v>9.7499999999999964</v>
      </c>
      <c r="N181" s="309">
        <f t="shared" si="83"/>
        <v>9.7499999999999964</v>
      </c>
      <c r="O181" s="309">
        <f t="shared" si="83"/>
        <v>9.7499999999999964</v>
      </c>
      <c r="P181" s="309">
        <f t="shared" si="83"/>
        <v>6.4999999999999982</v>
      </c>
      <c r="Q181" s="309">
        <f t="shared" si="83"/>
        <v>0</v>
      </c>
      <c r="R181" s="309">
        <f t="shared" si="83"/>
        <v>0</v>
      </c>
      <c r="S181" s="309">
        <f t="shared" si="83"/>
        <v>9.7499999999999964</v>
      </c>
      <c r="T181" s="309">
        <f t="shared" si="83"/>
        <v>9.7499999999999964</v>
      </c>
      <c r="U181" s="309">
        <f t="shared" si="83"/>
        <v>9.7499999999999964</v>
      </c>
      <c r="V181" s="309">
        <f t="shared" si="83"/>
        <v>9.7499999999999964</v>
      </c>
      <c r="W181" s="309">
        <f t="shared" si="83"/>
        <v>6.4999999999999982</v>
      </c>
      <c r="X181" s="309">
        <f t="shared" si="83"/>
        <v>0</v>
      </c>
      <c r="Y181" s="309">
        <f t="shared" si="83"/>
        <v>0</v>
      </c>
      <c r="Z181" s="309">
        <f t="shared" si="83"/>
        <v>9.7499999999999964</v>
      </c>
      <c r="AA181" s="309">
        <f t="shared" si="83"/>
        <v>9.7499999999999964</v>
      </c>
      <c r="AB181" s="309">
        <f t="shared" si="83"/>
        <v>9.7499999999999964</v>
      </c>
      <c r="AC181" s="309">
        <f t="shared" si="83"/>
        <v>9.7499999999999964</v>
      </c>
      <c r="AD181" s="309">
        <f t="shared" si="83"/>
        <v>6.4999999999999982</v>
      </c>
      <c r="AE181" s="309">
        <f t="shared" si="83"/>
        <v>0</v>
      </c>
      <c r="AF181" s="309">
        <f t="shared" si="83"/>
        <v>0</v>
      </c>
      <c r="AG181" s="309">
        <f t="shared" si="83"/>
        <v>9.7499999999999964</v>
      </c>
      <c r="AH181" s="309">
        <f t="shared" si="83"/>
        <v>9.7499999999999964</v>
      </c>
      <c r="AI181" s="309">
        <f t="shared" si="83"/>
        <v>9.7499999999999964</v>
      </c>
      <c r="AJ181" s="309">
        <f t="shared" si="83"/>
        <v>9.7499999999999964</v>
      </c>
      <c r="AK181" s="310">
        <f t="shared" si="83"/>
        <v>0</v>
      </c>
      <c r="AL181" s="380">
        <f t="shared" si="84"/>
        <v>201.49999999999997</v>
      </c>
      <c r="AM181" s="379"/>
      <c r="AN181" s="379">
        <f t="shared" si="82"/>
        <v>47.016666666666659</v>
      </c>
      <c r="AO181" s="379"/>
      <c r="AP181" s="379"/>
      <c r="AQ181" s="379"/>
      <c r="AR181" s="379"/>
      <c r="AS181" s="379"/>
    </row>
    <row r="182" spans="1:45" ht="18" customHeight="1" x14ac:dyDescent="0.15">
      <c r="A182" s="78"/>
      <c r="B182" s="381" t="s">
        <v>108</v>
      </c>
      <c r="C182" s="382"/>
      <c r="D182" s="382"/>
      <c r="E182" s="382"/>
      <c r="F182" s="303" t="s">
        <v>102</v>
      </c>
      <c r="G182" s="304">
        <f>SUM(G157,G160,G163)</f>
        <v>3.2499999999999991</v>
      </c>
      <c r="H182" s="305">
        <f t="shared" ref="H182:AK183" si="85">SUM(H157,H160,H163)</f>
        <v>3.2499999999999991</v>
      </c>
      <c r="I182" s="305">
        <f t="shared" si="85"/>
        <v>4.7499999999999991</v>
      </c>
      <c r="J182" s="305">
        <f t="shared" si="85"/>
        <v>0</v>
      </c>
      <c r="K182" s="305">
        <f t="shared" si="85"/>
        <v>0</v>
      </c>
      <c r="L182" s="305">
        <f t="shared" si="85"/>
        <v>3.2499999999999991</v>
      </c>
      <c r="M182" s="305">
        <f t="shared" si="85"/>
        <v>3.2499999999999991</v>
      </c>
      <c r="N182" s="305">
        <f t="shared" si="85"/>
        <v>3.2499999999999991</v>
      </c>
      <c r="O182" s="305">
        <f t="shared" si="85"/>
        <v>3.2499999999999991</v>
      </c>
      <c r="P182" s="305">
        <f t="shared" si="85"/>
        <v>4.7499999999999991</v>
      </c>
      <c r="Q182" s="305">
        <f t="shared" si="85"/>
        <v>0</v>
      </c>
      <c r="R182" s="305">
        <f t="shared" si="85"/>
        <v>0</v>
      </c>
      <c r="S182" s="305">
        <f t="shared" si="85"/>
        <v>3.2499999999999991</v>
      </c>
      <c r="T182" s="305">
        <f t="shared" si="85"/>
        <v>3.2499999999999991</v>
      </c>
      <c r="U182" s="305">
        <f t="shared" si="85"/>
        <v>3.2499999999999991</v>
      </c>
      <c r="V182" s="305">
        <f t="shared" si="85"/>
        <v>3.2499999999999991</v>
      </c>
      <c r="W182" s="305">
        <f t="shared" si="85"/>
        <v>4.7499999999999991</v>
      </c>
      <c r="X182" s="305">
        <f t="shared" si="85"/>
        <v>0</v>
      </c>
      <c r="Y182" s="305">
        <f t="shared" si="85"/>
        <v>0</v>
      </c>
      <c r="Z182" s="305">
        <f t="shared" si="85"/>
        <v>3.2499999999999991</v>
      </c>
      <c r="AA182" s="305">
        <f t="shared" si="85"/>
        <v>3.2499999999999991</v>
      </c>
      <c r="AB182" s="305">
        <f t="shared" si="85"/>
        <v>3.2499999999999991</v>
      </c>
      <c r="AC182" s="305">
        <f t="shared" si="85"/>
        <v>3.2499999999999991</v>
      </c>
      <c r="AD182" s="305">
        <f t="shared" si="85"/>
        <v>4.7499999999999991</v>
      </c>
      <c r="AE182" s="305">
        <f t="shared" si="85"/>
        <v>0</v>
      </c>
      <c r="AF182" s="305">
        <f t="shared" si="85"/>
        <v>0</v>
      </c>
      <c r="AG182" s="305">
        <f t="shared" si="85"/>
        <v>3.2499999999999991</v>
      </c>
      <c r="AH182" s="305">
        <f t="shared" si="85"/>
        <v>3.2499999999999991</v>
      </c>
      <c r="AI182" s="305">
        <f t="shared" si="85"/>
        <v>3.2499999999999991</v>
      </c>
      <c r="AJ182" s="305">
        <f t="shared" si="85"/>
        <v>3.2499999999999991</v>
      </c>
      <c r="AK182" s="306">
        <f t="shared" si="85"/>
        <v>0</v>
      </c>
      <c r="AL182" s="377">
        <f t="shared" si="84"/>
        <v>77.499999999999986</v>
      </c>
      <c r="AM182" s="378"/>
      <c r="AN182" s="378">
        <f t="shared" si="82"/>
        <v>18.083333333333332</v>
      </c>
      <c r="AO182" s="378"/>
      <c r="AP182" s="378">
        <f>AL182+AL183</f>
        <v>154.99999999999997</v>
      </c>
      <c r="AQ182" s="378"/>
      <c r="AR182" s="378"/>
      <c r="AS182" s="378"/>
    </row>
    <row r="183" spans="1:45" ht="18" customHeight="1" thickBot="1" x14ac:dyDescent="0.2">
      <c r="A183" s="78"/>
      <c r="B183" s="383"/>
      <c r="C183" s="384"/>
      <c r="D183" s="384"/>
      <c r="E183" s="384"/>
      <c r="F183" s="307" t="s">
        <v>103</v>
      </c>
      <c r="G183" s="308">
        <f>SUM(G158,G161,G164)</f>
        <v>3.2499999999999991</v>
      </c>
      <c r="H183" s="309">
        <f t="shared" si="85"/>
        <v>3.2499999999999991</v>
      </c>
      <c r="I183" s="309">
        <f t="shared" si="85"/>
        <v>4.7499999999999991</v>
      </c>
      <c r="J183" s="309">
        <f t="shared" si="85"/>
        <v>0</v>
      </c>
      <c r="K183" s="309">
        <f t="shared" si="85"/>
        <v>0</v>
      </c>
      <c r="L183" s="309">
        <f t="shared" si="85"/>
        <v>3.2499999999999991</v>
      </c>
      <c r="M183" s="309">
        <f t="shared" si="85"/>
        <v>3.2499999999999991</v>
      </c>
      <c r="N183" s="309">
        <f t="shared" si="85"/>
        <v>3.2499999999999991</v>
      </c>
      <c r="O183" s="309">
        <f t="shared" si="85"/>
        <v>3.2499999999999991</v>
      </c>
      <c r="P183" s="309">
        <f t="shared" si="85"/>
        <v>4.7499999999999991</v>
      </c>
      <c r="Q183" s="309">
        <f t="shared" si="85"/>
        <v>0</v>
      </c>
      <c r="R183" s="309">
        <f t="shared" si="85"/>
        <v>0</v>
      </c>
      <c r="S183" s="309">
        <f t="shared" si="85"/>
        <v>3.2499999999999991</v>
      </c>
      <c r="T183" s="309">
        <f t="shared" si="85"/>
        <v>3.2499999999999991</v>
      </c>
      <c r="U183" s="309">
        <f t="shared" si="85"/>
        <v>3.2499999999999991</v>
      </c>
      <c r="V183" s="309">
        <f t="shared" si="85"/>
        <v>3.2499999999999991</v>
      </c>
      <c r="W183" s="309">
        <f t="shared" si="85"/>
        <v>4.7499999999999991</v>
      </c>
      <c r="X183" s="309">
        <f t="shared" si="85"/>
        <v>0</v>
      </c>
      <c r="Y183" s="309">
        <f t="shared" si="85"/>
        <v>0</v>
      </c>
      <c r="Z183" s="309">
        <f t="shared" si="85"/>
        <v>3.2499999999999991</v>
      </c>
      <c r="AA183" s="309">
        <f t="shared" si="85"/>
        <v>3.2499999999999991</v>
      </c>
      <c r="AB183" s="309">
        <f t="shared" si="85"/>
        <v>3.2499999999999991</v>
      </c>
      <c r="AC183" s="309">
        <f t="shared" si="85"/>
        <v>3.2499999999999991</v>
      </c>
      <c r="AD183" s="309">
        <f t="shared" si="85"/>
        <v>4.7499999999999991</v>
      </c>
      <c r="AE183" s="309">
        <f t="shared" si="85"/>
        <v>0</v>
      </c>
      <c r="AF183" s="309">
        <f t="shared" si="85"/>
        <v>0</v>
      </c>
      <c r="AG183" s="309">
        <f t="shared" si="85"/>
        <v>3.2499999999999991</v>
      </c>
      <c r="AH183" s="309">
        <f t="shared" si="85"/>
        <v>3.2499999999999991</v>
      </c>
      <c r="AI183" s="309">
        <f t="shared" si="85"/>
        <v>3.2499999999999991</v>
      </c>
      <c r="AJ183" s="309">
        <f t="shared" si="85"/>
        <v>3.2499999999999991</v>
      </c>
      <c r="AK183" s="310">
        <f t="shared" si="85"/>
        <v>0</v>
      </c>
      <c r="AL183" s="380">
        <f t="shared" si="84"/>
        <v>77.499999999999986</v>
      </c>
      <c r="AM183" s="379"/>
      <c r="AN183" s="379">
        <f t="shared" si="82"/>
        <v>18.083333333333332</v>
      </c>
      <c r="AO183" s="379"/>
      <c r="AP183" s="379"/>
      <c r="AQ183" s="379"/>
      <c r="AR183" s="379"/>
      <c r="AS183" s="379"/>
    </row>
    <row r="184" spans="1:45" ht="18" customHeight="1" x14ac:dyDescent="0.15">
      <c r="A184" s="78"/>
      <c r="B184" s="373" t="s">
        <v>109</v>
      </c>
      <c r="C184" s="374"/>
      <c r="D184" s="374"/>
      <c r="E184" s="374"/>
      <c r="F184" s="303" t="s">
        <v>102</v>
      </c>
      <c r="G184" s="304">
        <f>SUM(G130,G133,G136,G139,G142,G145,G148,G151,G154,G157,G160,G163)</f>
        <v>12.999999999999996</v>
      </c>
      <c r="H184" s="305">
        <f t="shared" ref="H184:AK185" si="86">SUM(H130,H133,H136,H139,H142,H145,H148,H151,H154,H157,H160,H163)</f>
        <v>12.999999999999996</v>
      </c>
      <c r="I184" s="305">
        <f t="shared" si="86"/>
        <v>11.249999999999996</v>
      </c>
      <c r="J184" s="305">
        <f t="shared" si="86"/>
        <v>0</v>
      </c>
      <c r="K184" s="305">
        <f t="shared" si="86"/>
        <v>0</v>
      </c>
      <c r="L184" s="305">
        <f t="shared" si="86"/>
        <v>12.999999999999996</v>
      </c>
      <c r="M184" s="305">
        <f t="shared" si="86"/>
        <v>12.999999999999996</v>
      </c>
      <c r="N184" s="305">
        <f t="shared" si="86"/>
        <v>12.999999999999996</v>
      </c>
      <c r="O184" s="305">
        <f t="shared" si="86"/>
        <v>12.999999999999996</v>
      </c>
      <c r="P184" s="305">
        <f t="shared" si="86"/>
        <v>11.249999999999996</v>
      </c>
      <c r="Q184" s="305">
        <f t="shared" si="86"/>
        <v>0</v>
      </c>
      <c r="R184" s="305">
        <f t="shared" si="86"/>
        <v>0</v>
      </c>
      <c r="S184" s="305">
        <f t="shared" si="86"/>
        <v>12.999999999999996</v>
      </c>
      <c r="T184" s="305">
        <f t="shared" si="86"/>
        <v>12.999999999999996</v>
      </c>
      <c r="U184" s="305">
        <f t="shared" si="86"/>
        <v>12.999999999999996</v>
      </c>
      <c r="V184" s="305">
        <f t="shared" si="86"/>
        <v>12.999999999999996</v>
      </c>
      <c r="W184" s="305">
        <f t="shared" si="86"/>
        <v>11.249999999999996</v>
      </c>
      <c r="X184" s="305">
        <f t="shared" si="86"/>
        <v>0</v>
      </c>
      <c r="Y184" s="305">
        <f t="shared" si="86"/>
        <v>0</v>
      </c>
      <c r="Z184" s="305">
        <f t="shared" si="86"/>
        <v>12.999999999999996</v>
      </c>
      <c r="AA184" s="305">
        <f t="shared" si="86"/>
        <v>12.999999999999996</v>
      </c>
      <c r="AB184" s="305">
        <f t="shared" si="86"/>
        <v>12.999999999999996</v>
      </c>
      <c r="AC184" s="305">
        <f t="shared" si="86"/>
        <v>12.999999999999996</v>
      </c>
      <c r="AD184" s="305">
        <f t="shared" si="86"/>
        <v>11.249999999999996</v>
      </c>
      <c r="AE184" s="305">
        <f t="shared" si="86"/>
        <v>0</v>
      </c>
      <c r="AF184" s="305">
        <f t="shared" si="86"/>
        <v>0</v>
      </c>
      <c r="AG184" s="305">
        <f t="shared" si="86"/>
        <v>12.999999999999996</v>
      </c>
      <c r="AH184" s="305">
        <f t="shared" si="86"/>
        <v>12.999999999999996</v>
      </c>
      <c r="AI184" s="305">
        <f t="shared" si="86"/>
        <v>12.999999999999996</v>
      </c>
      <c r="AJ184" s="305">
        <f t="shared" si="86"/>
        <v>12.999999999999996</v>
      </c>
      <c r="AK184" s="306">
        <f t="shared" si="86"/>
        <v>0</v>
      </c>
      <c r="AL184" s="377">
        <f t="shared" si="84"/>
        <v>278.99999999999994</v>
      </c>
      <c r="AM184" s="378"/>
      <c r="AN184" s="378">
        <f t="shared" si="82"/>
        <v>65.099999999999994</v>
      </c>
      <c r="AO184" s="378"/>
      <c r="AP184" s="378">
        <f>AL184+AL185</f>
        <v>557.99999999999989</v>
      </c>
      <c r="AQ184" s="378"/>
      <c r="AR184" s="378"/>
      <c r="AS184" s="378"/>
    </row>
    <row r="185" spans="1:45" ht="18" customHeight="1" thickBot="1" x14ac:dyDescent="0.2">
      <c r="A185" s="78"/>
      <c r="B185" s="375"/>
      <c r="C185" s="376"/>
      <c r="D185" s="376"/>
      <c r="E185" s="376"/>
      <c r="F185" s="307" t="s">
        <v>103</v>
      </c>
      <c r="G185" s="308">
        <f>SUM(G131,G134,G137,G140,G143,G146,G149,G152,G155,G158,G161,G164)</f>
        <v>12.999999999999996</v>
      </c>
      <c r="H185" s="309">
        <f t="shared" si="86"/>
        <v>12.999999999999996</v>
      </c>
      <c r="I185" s="309">
        <f t="shared" si="86"/>
        <v>11.249999999999996</v>
      </c>
      <c r="J185" s="309">
        <f t="shared" si="86"/>
        <v>0</v>
      </c>
      <c r="K185" s="309">
        <f t="shared" si="86"/>
        <v>0</v>
      </c>
      <c r="L185" s="309">
        <f t="shared" si="86"/>
        <v>12.999999999999996</v>
      </c>
      <c r="M185" s="309">
        <f t="shared" si="86"/>
        <v>12.999999999999996</v>
      </c>
      <c r="N185" s="309">
        <f t="shared" si="86"/>
        <v>12.999999999999996</v>
      </c>
      <c r="O185" s="309">
        <f t="shared" si="86"/>
        <v>12.999999999999996</v>
      </c>
      <c r="P185" s="309">
        <f t="shared" si="86"/>
        <v>11.249999999999996</v>
      </c>
      <c r="Q185" s="309">
        <f t="shared" si="86"/>
        <v>0</v>
      </c>
      <c r="R185" s="309">
        <f t="shared" si="86"/>
        <v>0</v>
      </c>
      <c r="S185" s="309">
        <f t="shared" si="86"/>
        <v>12.999999999999996</v>
      </c>
      <c r="T185" s="309">
        <f t="shared" si="86"/>
        <v>12.999999999999996</v>
      </c>
      <c r="U185" s="309">
        <f t="shared" si="86"/>
        <v>12.999999999999996</v>
      </c>
      <c r="V185" s="309">
        <f t="shared" si="86"/>
        <v>12.999999999999996</v>
      </c>
      <c r="W185" s="309">
        <f t="shared" si="86"/>
        <v>11.249999999999996</v>
      </c>
      <c r="X185" s="309">
        <f t="shared" si="86"/>
        <v>0</v>
      </c>
      <c r="Y185" s="309">
        <f t="shared" si="86"/>
        <v>0</v>
      </c>
      <c r="Z185" s="309">
        <f t="shared" si="86"/>
        <v>12.999999999999996</v>
      </c>
      <c r="AA185" s="309">
        <f t="shared" si="86"/>
        <v>12.999999999999996</v>
      </c>
      <c r="AB185" s="309">
        <f t="shared" si="86"/>
        <v>12.999999999999996</v>
      </c>
      <c r="AC185" s="309">
        <f t="shared" si="86"/>
        <v>12.999999999999996</v>
      </c>
      <c r="AD185" s="309">
        <f t="shared" si="86"/>
        <v>11.249999999999996</v>
      </c>
      <c r="AE185" s="309">
        <f t="shared" si="86"/>
        <v>0</v>
      </c>
      <c r="AF185" s="309">
        <f t="shared" si="86"/>
        <v>0</v>
      </c>
      <c r="AG185" s="309">
        <f t="shared" si="86"/>
        <v>12.999999999999996</v>
      </c>
      <c r="AH185" s="309">
        <f t="shared" si="86"/>
        <v>12.999999999999996</v>
      </c>
      <c r="AI185" s="309">
        <f t="shared" si="86"/>
        <v>12.999999999999996</v>
      </c>
      <c r="AJ185" s="309">
        <f t="shared" si="86"/>
        <v>12.999999999999996</v>
      </c>
      <c r="AK185" s="310">
        <f t="shared" si="86"/>
        <v>0</v>
      </c>
      <c r="AL185" s="380">
        <f t="shared" si="84"/>
        <v>278.99999999999994</v>
      </c>
      <c r="AM185" s="379"/>
      <c r="AN185" s="379">
        <f t="shared" si="82"/>
        <v>65.099999999999994</v>
      </c>
      <c r="AO185" s="379"/>
      <c r="AP185" s="379"/>
      <c r="AQ185" s="379"/>
      <c r="AR185" s="379"/>
      <c r="AS185" s="379"/>
    </row>
    <row r="186" spans="1:45" ht="18" customHeight="1" thickBot="1" x14ac:dyDescent="0.2">
      <c r="A186" s="78"/>
      <c r="B186" s="333" t="s">
        <v>110</v>
      </c>
      <c r="C186" s="334"/>
      <c r="D186" s="334"/>
      <c r="E186" s="334"/>
      <c r="F186" s="334"/>
      <c r="G186" s="335"/>
      <c r="H186" s="335"/>
      <c r="I186" s="335"/>
      <c r="J186" s="335"/>
      <c r="K186" s="335"/>
      <c r="L186" s="335"/>
      <c r="M186" s="335"/>
      <c r="N186" s="335"/>
      <c r="O186" s="335"/>
      <c r="P186" s="335"/>
      <c r="Q186" s="335"/>
      <c r="R186" s="335"/>
      <c r="S186" s="335"/>
      <c r="T186" s="335"/>
      <c r="U186" s="335"/>
      <c r="V186" s="335"/>
      <c r="W186" s="335"/>
      <c r="X186" s="335"/>
      <c r="Y186" s="335"/>
      <c r="Z186" s="335"/>
      <c r="AA186" s="335"/>
      <c r="AB186" s="335"/>
      <c r="AC186" s="335"/>
      <c r="AD186" s="335"/>
      <c r="AE186" s="335"/>
      <c r="AF186" s="335"/>
      <c r="AG186" s="335"/>
      <c r="AH186" s="335"/>
      <c r="AI186" s="335"/>
      <c r="AJ186" s="335"/>
      <c r="AK186" s="335"/>
      <c r="AL186" s="335"/>
      <c r="AM186" s="335"/>
      <c r="AN186" s="336">
        <f t="shared" si="82"/>
        <v>0</v>
      </c>
      <c r="AO186" s="336"/>
      <c r="AP186" s="335"/>
      <c r="AQ186" s="335"/>
      <c r="AR186" s="335"/>
      <c r="AS186" s="337"/>
    </row>
    <row r="187" spans="1:45" ht="18" customHeight="1" thickBot="1" x14ac:dyDescent="0.2">
      <c r="A187" s="78"/>
      <c r="B187" s="367" t="s">
        <v>111</v>
      </c>
      <c r="C187" s="368"/>
      <c r="D187" s="368"/>
      <c r="E187" s="368"/>
      <c r="F187" s="369"/>
      <c r="G187" s="314">
        <f>IF(G52="",,(($U$5+$U$7)*24))</f>
        <v>6.4999999999999982</v>
      </c>
      <c r="H187" s="315">
        <f t="shared" ref="H187:AK187" si="87">IF(H52="",,(($U$5+$U$7)*24))</f>
        <v>6.4999999999999982</v>
      </c>
      <c r="I187" s="315">
        <f t="shared" si="87"/>
        <v>6.4999999999999982</v>
      </c>
      <c r="J187" s="315">
        <f t="shared" si="87"/>
        <v>0</v>
      </c>
      <c r="K187" s="315">
        <f t="shared" si="87"/>
        <v>0</v>
      </c>
      <c r="L187" s="315">
        <f t="shared" si="87"/>
        <v>6.4999999999999982</v>
      </c>
      <c r="M187" s="315">
        <f t="shared" si="87"/>
        <v>6.4999999999999982</v>
      </c>
      <c r="N187" s="315">
        <f t="shared" si="87"/>
        <v>6.4999999999999982</v>
      </c>
      <c r="O187" s="315">
        <f t="shared" si="87"/>
        <v>6.4999999999999982</v>
      </c>
      <c r="P187" s="315">
        <f t="shared" si="87"/>
        <v>6.4999999999999982</v>
      </c>
      <c r="Q187" s="315">
        <f t="shared" si="87"/>
        <v>0</v>
      </c>
      <c r="R187" s="315">
        <f t="shared" si="87"/>
        <v>0</v>
      </c>
      <c r="S187" s="315">
        <f t="shared" si="87"/>
        <v>6.4999999999999982</v>
      </c>
      <c r="T187" s="315">
        <f t="shared" si="87"/>
        <v>6.4999999999999982</v>
      </c>
      <c r="U187" s="315">
        <f t="shared" si="87"/>
        <v>6.4999999999999982</v>
      </c>
      <c r="V187" s="315">
        <f t="shared" si="87"/>
        <v>6.4999999999999982</v>
      </c>
      <c r="W187" s="315">
        <f t="shared" si="87"/>
        <v>6.4999999999999982</v>
      </c>
      <c r="X187" s="315">
        <f t="shared" si="87"/>
        <v>0</v>
      </c>
      <c r="Y187" s="315">
        <f t="shared" si="87"/>
        <v>0</v>
      </c>
      <c r="Z187" s="315">
        <f t="shared" si="87"/>
        <v>6.4999999999999982</v>
      </c>
      <c r="AA187" s="315">
        <f t="shared" si="87"/>
        <v>6.4999999999999982</v>
      </c>
      <c r="AB187" s="315">
        <f t="shared" si="87"/>
        <v>6.4999999999999982</v>
      </c>
      <c r="AC187" s="315">
        <f t="shared" si="87"/>
        <v>6.4999999999999982</v>
      </c>
      <c r="AD187" s="315">
        <f t="shared" si="87"/>
        <v>6.4999999999999982</v>
      </c>
      <c r="AE187" s="315">
        <f t="shared" si="87"/>
        <v>0</v>
      </c>
      <c r="AF187" s="315">
        <f t="shared" si="87"/>
        <v>0</v>
      </c>
      <c r="AG187" s="315">
        <f t="shared" si="87"/>
        <v>6.4999999999999982</v>
      </c>
      <c r="AH187" s="315">
        <f t="shared" si="87"/>
        <v>6.4999999999999982</v>
      </c>
      <c r="AI187" s="315">
        <f t="shared" si="87"/>
        <v>6.4999999999999982</v>
      </c>
      <c r="AJ187" s="315">
        <f t="shared" si="87"/>
        <v>6.4999999999999982</v>
      </c>
      <c r="AK187" s="316">
        <f t="shared" si="87"/>
        <v>0</v>
      </c>
      <c r="AL187" s="370">
        <f>SUM(G187:AK187)</f>
        <v>142.99999999999997</v>
      </c>
      <c r="AM187" s="371"/>
      <c r="AN187" s="372">
        <f>(AL187/$S$42)*7</f>
        <v>33.36666666666666</v>
      </c>
      <c r="AO187" s="354"/>
      <c r="AP187" s="354">
        <f>AL187</f>
        <v>142.99999999999997</v>
      </c>
      <c r="AQ187" s="354"/>
      <c r="AR187" s="354"/>
      <c r="AS187" s="355"/>
    </row>
    <row r="188" spans="1:45" ht="18" customHeight="1" x14ac:dyDescent="0.15">
      <c r="A188" s="78"/>
      <c r="B188" s="356" t="s">
        <v>112</v>
      </c>
      <c r="C188" s="357"/>
      <c r="D188" s="357"/>
      <c r="E188" s="357"/>
      <c r="F188" s="317" t="s">
        <v>102</v>
      </c>
      <c r="G188" s="318">
        <f>IF(G52&lt;16, ((IF(G52="",,(1))*$U$5)*24), ((IF(G52="",,((G52-15)/5)+1)*$U$5)*24))</f>
        <v>3.2499999999999991</v>
      </c>
      <c r="H188" s="319">
        <f t="shared" ref="H188:AK188" si="88">IF(H52&lt;16, ((IF(H52="",,(1))*$U$5)*24), ((IF(H52="",,((H52-15)/5)+1)*$U$5)*24))</f>
        <v>3.2499999999999991</v>
      </c>
      <c r="I188" s="319">
        <f t="shared" si="88"/>
        <v>3.8999999999999986</v>
      </c>
      <c r="J188" s="319">
        <f t="shared" si="88"/>
        <v>0</v>
      </c>
      <c r="K188" s="319">
        <f t="shared" si="88"/>
        <v>0</v>
      </c>
      <c r="L188" s="319">
        <f t="shared" si="88"/>
        <v>3.2499999999999991</v>
      </c>
      <c r="M188" s="319">
        <f t="shared" si="88"/>
        <v>3.2499999999999991</v>
      </c>
      <c r="N188" s="319">
        <f t="shared" si="88"/>
        <v>3.2499999999999991</v>
      </c>
      <c r="O188" s="319">
        <f t="shared" si="88"/>
        <v>3.2499999999999991</v>
      </c>
      <c r="P188" s="319">
        <f t="shared" si="88"/>
        <v>3.8999999999999986</v>
      </c>
      <c r="Q188" s="319">
        <f t="shared" si="88"/>
        <v>0</v>
      </c>
      <c r="R188" s="319">
        <f t="shared" si="88"/>
        <v>0</v>
      </c>
      <c r="S188" s="319">
        <f t="shared" si="88"/>
        <v>3.2499999999999991</v>
      </c>
      <c r="T188" s="319">
        <f t="shared" si="88"/>
        <v>3.2499999999999991</v>
      </c>
      <c r="U188" s="319">
        <f t="shared" si="88"/>
        <v>3.2499999999999991</v>
      </c>
      <c r="V188" s="319">
        <f t="shared" si="88"/>
        <v>3.2499999999999991</v>
      </c>
      <c r="W188" s="319">
        <f t="shared" si="88"/>
        <v>3.2499999999999991</v>
      </c>
      <c r="X188" s="319">
        <f t="shared" si="88"/>
        <v>0</v>
      </c>
      <c r="Y188" s="319">
        <f t="shared" si="88"/>
        <v>0</v>
      </c>
      <c r="Z188" s="319">
        <f t="shared" si="88"/>
        <v>3.2499999999999991</v>
      </c>
      <c r="AA188" s="319">
        <f t="shared" si="88"/>
        <v>3.2499999999999991</v>
      </c>
      <c r="AB188" s="319">
        <f t="shared" si="88"/>
        <v>3.8999999999999986</v>
      </c>
      <c r="AC188" s="319">
        <f t="shared" si="88"/>
        <v>3.2499999999999991</v>
      </c>
      <c r="AD188" s="319">
        <f t="shared" si="88"/>
        <v>4.5499999999999989</v>
      </c>
      <c r="AE188" s="319">
        <f t="shared" si="88"/>
        <v>0</v>
      </c>
      <c r="AF188" s="319">
        <f t="shared" si="88"/>
        <v>0</v>
      </c>
      <c r="AG188" s="319">
        <f t="shared" si="88"/>
        <v>3.2499999999999991</v>
      </c>
      <c r="AH188" s="319">
        <f t="shared" si="88"/>
        <v>3.2499999999999991</v>
      </c>
      <c r="AI188" s="319">
        <f t="shared" si="88"/>
        <v>3.2499999999999991</v>
      </c>
      <c r="AJ188" s="319">
        <f t="shared" si="88"/>
        <v>3.2499999999999991</v>
      </c>
      <c r="AK188" s="320">
        <f t="shared" si="88"/>
        <v>0</v>
      </c>
      <c r="AL188" s="360">
        <f>SUM(G188:AK188)</f>
        <v>74.749999999999986</v>
      </c>
      <c r="AM188" s="361"/>
      <c r="AN188" s="362">
        <f>(AL188/$S$42)*7</f>
        <v>17.441666666666663</v>
      </c>
      <c r="AO188" s="363"/>
      <c r="AP188" s="363">
        <f>AL188+AL189</f>
        <v>149.49999999999997</v>
      </c>
      <c r="AQ188" s="363"/>
      <c r="AR188" s="363"/>
      <c r="AS188" s="364"/>
    </row>
    <row r="189" spans="1:45" s="326" customFormat="1" ht="20.100000000000001" customHeight="1" thickBot="1" x14ac:dyDescent="0.2">
      <c r="A189" s="321"/>
      <c r="B189" s="358"/>
      <c r="C189" s="359"/>
      <c r="D189" s="359"/>
      <c r="E189" s="359"/>
      <c r="F189" s="322" t="s">
        <v>103</v>
      </c>
      <c r="G189" s="323">
        <f>IF(G52&lt;16, ((IF(G52="",,(1))*$U$7)*24), ((IF(G52="",,((G52-15)/5)+1)*$U$7)*24))</f>
        <v>3.2499999999999991</v>
      </c>
      <c r="H189" s="324">
        <f t="shared" ref="H189:AK189" si="89">IF(H52&lt;16, ((IF(H52="",,(1))*$U$7)*24), ((IF(H52="",,((H52-15)/5)+1)*$U$7)*24))</f>
        <v>3.2499999999999991</v>
      </c>
      <c r="I189" s="324">
        <f t="shared" si="89"/>
        <v>3.8999999999999986</v>
      </c>
      <c r="J189" s="324">
        <f t="shared" si="89"/>
        <v>0</v>
      </c>
      <c r="K189" s="324">
        <f t="shared" si="89"/>
        <v>0</v>
      </c>
      <c r="L189" s="324">
        <f t="shared" si="89"/>
        <v>3.2499999999999991</v>
      </c>
      <c r="M189" s="324">
        <f t="shared" si="89"/>
        <v>3.2499999999999991</v>
      </c>
      <c r="N189" s="324">
        <f t="shared" si="89"/>
        <v>3.2499999999999991</v>
      </c>
      <c r="O189" s="324">
        <f t="shared" si="89"/>
        <v>3.2499999999999991</v>
      </c>
      <c r="P189" s="324">
        <f t="shared" si="89"/>
        <v>3.8999999999999986</v>
      </c>
      <c r="Q189" s="324">
        <f t="shared" si="89"/>
        <v>0</v>
      </c>
      <c r="R189" s="324">
        <f t="shared" si="89"/>
        <v>0</v>
      </c>
      <c r="S189" s="324">
        <f t="shared" si="89"/>
        <v>3.2499999999999991</v>
      </c>
      <c r="T189" s="324">
        <f t="shared" si="89"/>
        <v>3.2499999999999991</v>
      </c>
      <c r="U189" s="324">
        <f t="shared" si="89"/>
        <v>3.2499999999999991</v>
      </c>
      <c r="V189" s="324">
        <f t="shared" si="89"/>
        <v>3.2499999999999991</v>
      </c>
      <c r="W189" s="324">
        <f t="shared" si="89"/>
        <v>3.2499999999999991</v>
      </c>
      <c r="X189" s="324">
        <f t="shared" si="89"/>
        <v>0</v>
      </c>
      <c r="Y189" s="324">
        <f t="shared" si="89"/>
        <v>0</v>
      </c>
      <c r="Z189" s="324">
        <f t="shared" si="89"/>
        <v>3.2499999999999991</v>
      </c>
      <c r="AA189" s="324">
        <f t="shared" si="89"/>
        <v>3.2499999999999991</v>
      </c>
      <c r="AB189" s="324">
        <f t="shared" si="89"/>
        <v>3.8999999999999986</v>
      </c>
      <c r="AC189" s="324">
        <f t="shared" si="89"/>
        <v>3.2499999999999991</v>
      </c>
      <c r="AD189" s="324">
        <f t="shared" si="89"/>
        <v>4.5499999999999989</v>
      </c>
      <c r="AE189" s="324">
        <f t="shared" si="89"/>
        <v>0</v>
      </c>
      <c r="AF189" s="324">
        <f t="shared" si="89"/>
        <v>0</v>
      </c>
      <c r="AG189" s="324">
        <f t="shared" si="89"/>
        <v>3.2499999999999991</v>
      </c>
      <c r="AH189" s="324">
        <f t="shared" si="89"/>
        <v>3.2499999999999991</v>
      </c>
      <c r="AI189" s="324">
        <f t="shared" si="89"/>
        <v>3.2499999999999991</v>
      </c>
      <c r="AJ189" s="324">
        <f t="shared" si="89"/>
        <v>3.2499999999999991</v>
      </c>
      <c r="AK189" s="325">
        <f t="shared" si="89"/>
        <v>0</v>
      </c>
      <c r="AL189" s="351">
        <f>SUM(G189:AK189)</f>
        <v>74.749999999999986</v>
      </c>
      <c r="AM189" s="352"/>
      <c r="AN189" s="353">
        <f>(AL189/$S$42)*7</f>
        <v>17.441666666666663</v>
      </c>
      <c r="AO189" s="349"/>
      <c r="AP189" s="349"/>
      <c r="AQ189" s="349"/>
      <c r="AR189" s="349"/>
      <c r="AS189" s="350"/>
    </row>
    <row r="190" spans="1:45" s="326" customFormat="1" ht="20.100000000000001" customHeight="1" x14ac:dyDescent="0.15">
      <c r="A190" s="321"/>
      <c r="B190" s="338" t="s">
        <v>113</v>
      </c>
      <c r="C190" s="339"/>
      <c r="D190" s="339"/>
      <c r="E190" s="339"/>
      <c r="F190" s="327" t="s">
        <v>102</v>
      </c>
      <c r="G190" s="328">
        <f>IF(G52&lt;16, ((IF(G52="",,(1))*$U$5)*24), ((IF(G52="",,(1))*$U$5)*24))</f>
        <v>3.2499999999999991</v>
      </c>
      <c r="H190" s="329">
        <f t="shared" ref="H190:AJ190" si="90">IF(H52&lt;16, ((IF(H52="",,(1))*$U$5)*24), ((IF(H52="",,(1))*$U$5)*24))</f>
        <v>3.2499999999999991</v>
      </c>
      <c r="I190" s="329">
        <f t="shared" si="90"/>
        <v>3.2499999999999991</v>
      </c>
      <c r="J190" s="329">
        <f t="shared" si="90"/>
        <v>0</v>
      </c>
      <c r="K190" s="329">
        <f t="shared" si="90"/>
        <v>0</v>
      </c>
      <c r="L190" s="329">
        <f t="shared" si="90"/>
        <v>3.2499999999999991</v>
      </c>
      <c r="M190" s="329">
        <f t="shared" si="90"/>
        <v>3.2499999999999991</v>
      </c>
      <c r="N190" s="329">
        <f t="shared" si="90"/>
        <v>3.2499999999999991</v>
      </c>
      <c r="O190" s="329">
        <f t="shared" si="90"/>
        <v>3.2499999999999991</v>
      </c>
      <c r="P190" s="329">
        <f t="shared" si="90"/>
        <v>3.2499999999999991</v>
      </c>
      <c r="Q190" s="329">
        <f t="shared" si="90"/>
        <v>0</v>
      </c>
      <c r="R190" s="329">
        <f t="shared" si="90"/>
        <v>0</v>
      </c>
      <c r="S190" s="329">
        <f t="shared" si="90"/>
        <v>3.2499999999999991</v>
      </c>
      <c r="T190" s="329">
        <f t="shared" si="90"/>
        <v>3.2499999999999991</v>
      </c>
      <c r="U190" s="329">
        <f t="shared" si="90"/>
        <v>3.2499999999999991</v>
      </c>
      <c r="V190" s="329">
        <f t="shared" si="90"/>
        <v>3.2499999999999991</v>
      </c>
      <c r="W190" s="329">
        <f t="shared" si="90"/>
        <v>3.2499999999999991</v>
      </c>
      <c r="X190" s="329">
        <f t="shared" si="90"/>
        <v>0</v>
      </c>
      <c r="Y190" s="329">
        <f t="shared" si="90"/>
        <v>0</v>
      </c>
      <c r="Z190" s="329">
        <f t="shared" si="90"/>
        <v>3.2499999999999991</v>
      </c>
      <c r="AA190" s="329">
        <f t="shared" si="90"/>
        <v>3.2499999999999991</v>
      </c>
      <c r="AB190" s="329">
        <f t="shared" si="90"/>
        <v>3.2499999999999991</v>
      </c>
      <c r="AC190" s="329">
        <f t="shared" si="90"/>
        <v>3.2499999999999991</v>
      </c>
      <c r="AD190" s="329">
        <f t="shared" si="90"/>
        <v>3.2499999999999991</v>
      </c>
      <c r="AE190" s="329">
        <f t="shared" si="90"/>
        <v>0</v>
      </c>
      <c r="AF190" s="329">
        <f t="shared" si="90"/>
        <v>0</v>
      </c>
      <c r="AG190" s="329">
        <f t="shared" si="90"/>
        <v>3.2499999999999991</v>
      </c>
      <c r="AH190" s="329">
        <f t="shared" si="90"/>
        <v>3.2499999999999991</v>
      </c>
      <c r="AI190" s="329">
        <f t="shared" si="90"/>
        <v>3.2499999999999991</v>
      </c>
      <c r="AJ190" s="329">
        <f t="shared" si="90"/>
        <v>3.2499999999999991</v>
      </c>
      <c r="AK190" s="330">
        <f>IF(AK52&lt;16, ((IF(AK52="",,(1))*$U$5)*24), ((IF(AK52="",,((AK52-15)/5)+1)*$U$5)*24))</f>
        <v>0</v>
      </c>
      <c r="AL190" s="342">
        <f>SUM(G190:AK190)</f>
        <v>71.499999999999986</v>
      </c>
      <c r="AM190" s="343"/>
      <c r="AN190" s="344">
        <f>(AL190/$S$42)*7</f>
        <v>16.68333333333333</v>
      </c>
      <c r="AO190" s="345"/>
      <c r="AP190" s="346">
        <f>AL190+AL191</f>
        <v>142.99999999999997</v>
      </c>
      <c r="AQ190" s="346"/>
      <c r="AR190" s="345"/>
      <c r="AS190" s="348"/>
    </row>
    <row r="191" spans="1:45" s="326" customFormat="1" ht="20.100000000000001" customHeight="1" thickBot="1" x14ac:dyDescent="0.2">
      <c r="A191" s="321"/>
      <c r="B191" s="340"/>
      <c r="C191" s="341"/>
      <c r="D191" s="341"/>
      <c r="E191" s="341"/>
      <c r="F191" s="322" t="s">
        <v>103</v>
      </c>
      <c r="G191" s="323">
        <f>IF(G52&lt;16, ((IF(G52="",,(1))*$U$7)*24), ((IF(G52="",,(1))*$U$7)*24))</f>
        <v>3.2499999999999991</v>
      </c>
      <c r="H191" s="324">
        <f t="shared" ref="H191:AJ191" si="91">IF(H52&lt;16, ((IF(H52="",,(1))*$U$7)*24), ((IF(H52="",,(1))*$U$7)*24))</f>
        <v>3.2499999999999991</v>
      </c>
      <c r="I191" s="324">
        <f t="shared" si="91"/>
        <v>3.2499999999999991</v>
      </c>
      <c r="J191" s="324">
        <f t="shared" si="91"/>
        <v>0</v>
      </c>
      <c r="K191" s="324">
        <f t="shared" si="91"/>
        <v>0</v>
      </c>
      <c r="L191" s="324">
        <f t="shared" si="91"/>
        <v>3.2499999999999991</v>
      </c>
      <c r="M191" s="324">
        <f t="shared" si="91"/>
        <v>3.2499999999999991</v>
      </c>
      <c r="N191" s="324">
        <f t="shared" si="91"/>
        <v>3.2499999999999991</v>
      </c>
      <c r="O191" s="324">
        <f t="shared" si="91"/>
        <v>3.2499999999999991</v>
      </c>
      <c r="P191" s="324">
        <f t="shared" si="91"/>
        <v>3.2499999999999991</v>
      </c>
      <c r="Q191" s="324">
        <f t="shared" si="91"/>
        <v>0</v>
      </c>
      <c r="R191" s="324">
        <f t="shared" si="91"/>
        <v>0</v>
      </c>
      <c r="S191" s="324">
        <f t="shared" si="91"/>
        <v>3.2499999999999991</v>
      </c>
      <c r="T191" s="324">
        <f t="shared" si="91"/>
        <v>3.2499999999999991</v>
      </c>
      <c r="U191" s="324">
        <f t="shared" si="91"/>
        <v>3.2499999999999991</v>
      </c>
      <c r="V191" s="324">
        <f t="shared" si="91"/>
        <v>3.2499999999999991</v>
      </c>
      <c r="W191" s="324">
        <f t="shared" si="91"/>
        <v>3.2499999999999991</v>
      </c>
      <c r="X191" s="324">
        <f t="shared" si="91"/>
        <v>0</v>
      </c>
      <c r="Y191" s="324">
        <f t="shared" si="91"/>
        <v>0</v>
      </c>
      <c r="Z191" s="324">
        <f t="shared" si="91"/>
        <v>3.2499999999999991</v>
      </c>
      <c r="AA191" s="324">
        <f t="shared" si="91"/>
        <v>3.2499999999999991</v>
      </c>
      <c r="AB191" s="324">
        <f t="shared" si="91"/>
        <v>3.2499999999999991</v>
      </c>
      <c r="AC191" s="324">
        <f t="shared" si="91"/>
        <v>3.2499999999999991</v>
      </c>
      <c r="AD191" s="324">
        <f t="shared" si="91"/>
        <v>3.2499999999999991</v>
      </c>
      <c r="AE191" s="324">
        <f t="shared" si="91"/>
        <v>0</v>
      </c>
      <c r="AF191" s="324">
        <f t="shared" si="91"/>
        <v>0</v>
      </c>
      <c r="AG191" s="324">
        <f t="shared" si="91"/>
        <v>3.2499999999999991</v>
      </c>
      <c r="AH191" s="324">
        <f t="shared" si="91"/>
        <v>3.2499999999999991</v>
      </c>
      <c r="AI191" s="324">
        <f t="shared" si="91"/>
        <v>3.2499999999999991</v>
      </c>
      <c r="AJ191" s="324">
        <f t="shared" si="91"/>
        <v>3.2499999999999991</v>
      </c>
      <c r="AK191" s="325">
        <f>IF(AK52&lt;16, ((IF(AK52="",,(1))*$U$7)*24), ((IF(AK52="",,((AK52-15)/5)+1)*$U$7)*24))</f>
        <v>0</v>
      </c>
      <c r="AL191" s="351">
        <f>SUM(G191:AK191)</f>
        <v>71.499999999999986</v>
      </c>
      <c r="AM191" s="352"/>
      <c r="AN191" s="353">
        <f>(AL191/$S$42)*7</f>
        <v>16.68333333333333</v>
      </c>
      <c r="AO191" s="349"/>
      <c r="AP191" s="347"/>
      <c r="AQ191" s="347"/>
      <c r="AR191" s="349"/>
      <c r="AS191" s="350"/>
    </row>
  </sheetData>
  <mergeCells count="813">
    <mergeCell ref="AQ1:AS1"/>
    <mergeCell ref="B2:T2"/>
    <mergeCell ref="V2:W2"/>
    <mergeCell ref="Z2:AA2"/>
    <mergeCell ref="AJ2:AK2"/>
    <mergeCell ref="B3:T3"/>
    <mergeCell ref="V3:W3"/>
    <mergeCell ref="Z3:AA3"/>
    <mergeCell ref="AJ3:AK3"/>
    <mergeCell ref="B7:E7"/>
    <mergeCell ref="G7:K7"/>
    <mergeCell ref="L7:M7"/>
    <mergeCell ref="N7:R7"/>
    <mergeCell ref="U7:W7"/>
    <mergeCell ref="AJ7:AL7"/>
    <mergeCell ref="B5:E5"/>
    <mergeCell ref="G5:K5"/>
    <mergeCell ref="L5:M5"/>
    <mergeCell ref="N5:R5"/>
    <mergeCell ref="U5:W5"/>
    <mergeCell ref="AJ5:AL5"/>
    <mergeCell ref="D10:E10"/>
    <mergeCell ref="G10:H10"/>
    <mergeCell ref="J10:K10"/>
    <mergeCell ref="L10:M10"/>
    <mergeCell ref="O10:P10"/>
    <mergeCell ref="Q10:R10"/>
    <mergeCell ref="T10:U10"/>
    <mergeCell ref="D9:E9"/>
    <mergeCell ref="G9:K9"/>
    <mergeCell ref="L9:P9"/>
    <mergeCell ref="Q9:U9"/>
    <mergeCell ref="V10:W10"/>
    <mergeCell ref="Y10:Z10"/>
    <mergeCell ref="AA10:AD10"/>
    <mergeCell ref="AE10:AF10"/>
    <mergeCell ref="AH10:AI10"/>
    <mergeCell ref="AK10:AL10"/>
    <mergeCell ref="AE9:AG9"/>
    <mergeCell ref="AH9:AJ9"/>
    <mergeCell ref="AK9:AM9"/>
    <mergeCell ref="V9:Z9"/>
    <mergeCell ref="AA9:AD9"/>
    <mergeCell ref="AK11:AL11"/>
    <mergeCell ref="D12:E12"/>
    <mergeCell ref="G12:H12"/>
    <mergeCell ref="J12:K12"/>
    <mergeCell ref="L12:M12"/>
    <mergeCell ref="O12:P12"/>
    <mergeCell ref="Q12:R12"/>
    <mergeCell ref="T12:U12"/>
    <mergeCell ref="V12:W12"/>
    <mergeCell ref="Y12:Z12"/>
    <mergeCell ref="T11:U11"/>
    <mergeCell ref="V11:W11"/>
    <mergeCell ref="Y11:Z11"/>
    <mergeCell ref="AA11:AD11"/>
    <mergeCell ref="AE11:AF11"/>
    <mergeCell ref="AH11:AI11"/>
    <mergeCell ref="D11:E11"/>
    <mergeCell ref="G11:H11"/>
    <mergeCell ref="J11:K11"/>
    <mergeCell ref="L11:M11"/>
    <mergeCell ref="O11:P11"/>
    <mergeCell ref="Q11:R11"/>
    <mergeCell ref="AA12:AD12"/>
    <mergeCell ref="AE12:AF12"/>
    <mergeCell ref="AH12:AI12"/>
    <mergeCell ref="AK12:AL12"/>
    <mergeCell ref="D13:E13"/>
    <mergeCell ref="G13:H13"/>
    <mergeCell ref="J13:K13"/>
    <mergeCell ref="L13:M13"/>
    <mergeCell ref="O13:P13"/>
    <mergeCell ref="Q13:R13"/>
    <mergeCell ref="AK13:AL13"/>
    <mergeCell ref="D14:E14"/>
    <mergeCell ref="G14:H14"/>
    <mergeCell ref="J14:K14"/>
    <mergeCell ref="L14:M14"/>
    <mergeCell ref="O14:P14"/>
    <mergeCell ref="Q14:R14"/>
    <mergeCell ref="T14:U14"/>
    <mergeCell ref="V14:W14"/>
    <mergeCell ref="Y14:Z14"/>
    <mergeCell ref="T13:U13"/>
    <mergeCell ref="V13:W13"/>
    <mergeCell ref="Y13:Z13"/>
    <mergeCell ref="AA13:AD13"/>
    <mergeCell ref="AE13:AF13"/>
    <mergeCell ref="AH13:AI13"/>
    <mergeCell ref="AA14:AD14"/>
    <mergeCell ref="AE14:AF14"/>
    <mergeCell ref="AH14:AI14"/>
    <mergeCell ref="AK14:AL14"/>
    <mergeCell ref="D15:E15"/>
    <mergeCell ref="G15:H15"/>
    <mergeCell ref="J15:K15"/>
    <mergeCell ref="L15:M15"/>
    <mergeCell ref="O15:P15"/>
    <mergeCell ref="Q15:R15"/>
    <mergeCell ref="AK15:AL15"/>
    <mergeCell ref="D16:E16"/>
    <mergeCell ref="G16:H16"/>
    <mergeCell ref="J16:K16"/>
    <mergeCell ref="L16:M16"/>
    <mergeCell ref="O16:P16"/>
    <mergeCell ref="Q16:R16"/>
    <mergeCell ref="T16:U16"/>
    <mergeCell ref="V16:W16"/>
    <mergeCell ref="Y16:Z16"/>
    <mergeCell ref="T15:U15"/>
    <mergeCell ref="V15:W15"/>
    <mergeCell ref="Y15:Z15"/>
    <mergeCell ref="AA15:AD15"/>
    <mergeCell ref="AE15:AF15"/>
    <mergeCell ref="AH15:AI15"/>
    <mergeCell ref="AA16:AD16"/>
    <mergeCell ref="AE16:AF16"/>
    <mergeCell ref="AH16:AI16"/>
    <mergeCell ref="AK16:AL16"/>
    <mergeCell ref="D17:E17"/>
    <mergeCell ref="G17:H17"/>
    <mergeCell ref="J17:K17"/>
    <mergeCell ref="L17:M17"/>
    <mergeCell ref="O17:P17"/>
    <mergeCell ref="Q17:R17"/>
    <mergeCell ref="AK17:AL17"/>
    <mergeCell ref="D18:E18"/>
    <mergeCell ref="G18:H18"/>
    <mergeCell ref="J18:K18"/>
    <mergeCell ref="L18:M18"/>
    <mergeCell ref="O18:P18"/>
    <mergeCell ref="Q18:R18"/>
    <mergeCell ref="T18:U18"/>
    <mergeCell ref="V18:W18"/>
    <mergeCell ref="Y18:Z18"/>
    <mergeCell ref="T17:U17"/>
    <mergeCell ref="V17:W17"/>
    <mergeCell ref="Y17:Z17"/>
    <mergeCell ref="AA17:AD17"/>
    <mergeCell ref="AE17:AF17"/>
    <mergeCell ref="AH17:AI17"/>
    <mergeCell ref="AA18:AD18"/>
    <mergeCell ref="AE18:AF18"/>
    <mergeCell ref="AH18:AI18"/>
    <mergeCell ref="AK18:AL18"/>
    <mergeCell ref="D19:E19"/>
    <mergeCell ref="G19:H19"/>
    <mergeCell ref="J19:K19"/>
    <mergeCell ref="L19:M19"/>
    <mergeCell ref="O19:P19"/>
    <mergeCell ref="Q19:R19"/>
    <mergeCell ref="AK19:AL19"/>
    <mergeCell ref="D20:E20"/>
    <mergeCell ref="G20:H20"/>
    <mergeCell ref="J20:K20"/>
    <mergeCell ref="L20:M20"/>
    <mergeCell ref="O20:P20"/>
    <mergeCell ref="Q20:R20"/>
    <mergeCell ref="T20:U20"/>
    <mergeCell ref="V20:W20"/>
    <mergeCell ref="Y20:Z20"/>
    <mergeCell ref="T19:U19"/>
    <mergeCell ref="V19:W19"/>
    <mergeCell ref="Y19:Z19"/>
    <mergeCell ref="AA19:AD19"/>
    <mergeCell ref="AE19:AF19"/>
    <mergeCell ref="AH19:AI19"/>
    <mergeCell ref="AA20:AD20"/>
    <mergeCell ref="AE20:AF20"/>
    <mergeCell ref="AH20:AI20"/>
    <mergeCell ref="AK20:AL20"/>
    <mergeCell ref="D21:E21"/>
    <mergeCell ref="G21:H21"/>
    <mergeCell ref="J21:K21"/>
    <mergeCell ref="L21:M21"/>
    <mergeCell ref="O21:P21"/>
    <mergeCell ref="Q21:R21"/>
    <mergeCell ref="AK21:AL21"/>
    <mergeCell ref="D22:E22"/>
    <mergeCell ref="G22:H22"/>
    <mergeCell ref="J22:K22"/>
    <mergeCell ref="L22:M22"/>
    <mergeCell ref="O22:P22"/>
    <mergeCell ref="Q22:R22"/>
    <mergeCell ref="T22:U22"/>
    <mergeCell ref="V22:W22"/>
    <mergeCell ref="Y22:Z22"/>
    <mergeCell ref="T21:U21"/>
    <mergeCell ref="V21:W21"/>
    <mergeCell ref="Y21:Z21"/>
    <mergeCell ref="AA21:AD21"/>
    <mergeCell ref="AE21:AF21"/>
    <mergeCell ref="AH21:AI21"/>
    <mergeCell ref="AA22:AD22"/>
    <mergeCell ref="AE22:AF22"/>
    <mergeCell ref="AH22:AI22"/>
    <mergeCell ref="AK22:AL22"/>
    <mergeCell ref="D23:E23"/>
    <mergeCell ref="G23:H23"/>
    <mergeCell ref="J23:K23"/>
    <mergeCell ref="L23:M23"/>
    <mergeCell ref="O23:P23"/>
    <mergeCell ref="Q23:R23"/>
    <mergeCell ref="AK23:AL23"/>
    <mergeCell ref="D24:E24"/>
    <mergeCell ref="G24:H24"/>
    <mergeCell ref="J24:K24"/>
    <mergeCell ref="L24:M24"/>
    <mergeCell ref="O24:P24"/>
    <mergeCell ref="Q24:R24"/>
    <mergeCell ref="T24:U24"/>
    <mergeCell ref="V24:W24"/>
    <mergeCell ref="Y24:Z24"/>
    <mergeCell ref="T23:U23"/>
    <mergeCell ref="V23:W23"/>
    <mergeCell ref="Y23:Z23"/>
    <mergeCell ref="AA23:AD23"/>
    <mergeCell ref="AE23:AF23"/>
    <mergeCell ref="AH23:AI23"/>
    <mergeCell ref="AA24:AD24"/>
    <mergeCell ref="AE24:AF24"/>
    <mergeCell ref="AH24:AI24"/>
    <mergeCell ref="AK24:AL24"/>
    <mergeCell ref="D25:E25"/>
    <mergeCell ref="G25:H25"/>
    <mergeCell ref="J25:K25"/>
    <mergeCell ref="L25:M25"/>
    <mergeCell ref="O25:P25"/>
    <mergeCell ref="Q25:R25"/>
    <mergeCell ref="AK25:AL25"/>
    <mergeCell ref="D26:E26"/>
    <mergeCell ref="G26:H26"/>
    <mergeCell ref="J26:K26"/>
    <mergeCell ref="L26:M26"/>
    <mergeCell ref="O26:P26"/>
    <mergeCell ref="Q26:R26"/>
    <mergeCell ref="T26:U26"/>
    <mergeCell ref="V26:W26"/>
    <mergeCell ref="Y26:Z26"/>
    <mergeCell ref="T25:U25"/>
    <mergeCell ref="V25:W25"/>
    <mergeCell ref="Y25:Z25"/>
    <mergeCell ref="AA25:AD25"/>
    <mergeCell ref="AE25:AF25"/>
    <mergeCell ref="AH25:AI25"/>
    <mergeCell ref="AA26:AD26"/>
    <mergeCell ref="AE26:AF26"/>
    <mergeCell ref="AH26:AI26"/>
    <mergeCell ref="AK26:AL26"/>
    <mergeCell ref="D27:E27"/>
    <mergeCell ref="G27:H27"/>
    <mergeCell ref="J27:K27"/>
    <mergeCell ref="L27:M27"/>
    <mergeCell ref="O27:P27"/>
    <mergeCell ref="Q27:R27"/>
    <mergeCell ref="AK27:AL27"/>
    <mergeCell ref="D28:E28"/>
    <mergeCell ref="G28:H28"/>
    <mergeCell ref="J28:K28"/>
    <mergeCell ref="L28:M28"/>
    <mergeCell ref="O28:P28"/>
    <mergeCell ref="Q28:R28"/>
    <mergeCell ref="T28:U28"/>
    <mergeCell ref="V28:W28"/>
    <mergeCell ref="Y28:Z28"/>
    <mergeCell ref="T27:U27"/>
    <mergeCell ref="V27:W27"/>
    <mergeCell ref="Y27:Z27"/>
    <mergeCell ref="AA27:AD27"/>
    <mergeCell ref="AE27:AF27"/>
    <mergeCell ref="AH27:AI27"/>
    <mergeCell ref="AA28:AD28"/>
    <mergeCell ref="AE28:AF28"/>
    <mergeCell ref="AH28:AI28"/>
    <mergeCell ref="AK28:AL28"/>
    <mergeCell ref="D29:E29"/>
    <mergeCell ref="G29:H29"/>
    <mergeCell ref="J29:K29"/>
    <mergeCell ref="L29:M29"/>
    <mergeCell ref="O29:P29"/>
    <mergeCell ref="Q29:R29"/>
    <mergeCell ref="AK29:AL29"/>
    <mergeCell ref="D30:E30"/>
    <mergeCell ref="G30:H30"/>
    <mergeCell ref="J30:K30"/>
    <mergeCell ref="L30:M30"/>
    <mergeCell ref="O30:P30"/>
    <mergeCell ref="Q30:R30"/>
    <mergeCell ref="T30:U30"/>
    <mergeCell ref="V30:W30"/>
    <mergeCell ref="Y30:Z30"/>
    <mergeCell ref="T29:U29"/>
    <mergeCell ref="V29:W29"/>
    <mergeCell ref="Y29:Z29"/>
    <mergeCell ref="AA29:AD29"/>
    <mergeCell ref="AE29:AF29"/>
    <mergeCell ref="AH29:AI29"/>
    <mergeCell ref="AA30:AD30"/>
    <mergeCell ref="AE30:AF30"/>
    <mergeCell ref="AH30:AI30"/>
    <mergeCell ref="AK30:AL30"/>
    <mergeCell ref="D31:E31"/>
    <mergeCell ref="G31:H31"/>
    <mergeCell ref="J31:K31"/>
    <mergeCell ref="L31:M31"/>
    <mergeCell ref="O31:P31"/>
    <mergeCell ref="Q31:R31"/>
    <mergeCell ref="AK31:AL31"/>
    <mergeCell ref="D32:E32"/>
    <mergeCell ref="G32:H32"/>
    <mergeCell ref="J32:K32"/>
    <mergeCell ref="L32:M32"/>
    <mergeCell ref="O32:P32"/>
    <mergeCell ref="Q32:R32"/>
    <mergeCell ref="T32:U32"/>
    <mergeCell ref="V32:W32"/>
    <mergeCell ref="Y32:Z32"/>
    <mergeCell ref="T31:U31"/>
    <mergeCell ref="V31:W31"/>
    <mergeCell ref="Y31:Z31"/>
    <mergeCell ref="AA31:AD31"/>
    <mergeCell ref="AE31:AF31"/>
    <mergeCell ref="AH31:AI31"/>
    <mergeCell ref="AA32:AD32"/>
    <mergeCell ref="AE32:AF32"/>
    <mergeCell ref="AH32:AI32"/>
    <mergeCell ref="AK32:AL32"/>
    <mergeCell ref="D33:E33"/>
    <mergeCell ref="G33:H33"/>
    <mergeCell ref="J33:K33"/>
    <mergeCell ref="L33:M33"/>
    <mergeCell ref="O33:P33"/>
    <mergeCell ref="Q33:R33"/>
    <mergeCell ref="AA34:AD34"/>
    <mergeCell ref="AE34:AF34"/>
    <mergeCell ref="AH34:AI34"/>
    <mergeCell ref="AK34:AL34"/>
    <mergeCell ref="M42:P42"/>
    <mergeCell ref="Q42:R42"/>
    <mergeCell ref="S42:T42"/>
    <mergeCell ref="AK33:AL33"/>
    <mergeCell ref="D34:E34"/>
    <mergeCell ref="G34:H34"/>
    <mergeCell ref="J34:K34"/>
    <mergeCell ref="L34:M34"/>
    <mergeCell ref="O34:P34"/>
    <mergeCell ref="Q34:R34"/>
    <mergeCell ref="T34:U34"/>
    <mergeCell ref="V34:W34"/>
    <mergeCell ref="Y34:Z34"/>
    <mergeCell ref="T33:U33"/>
    <mergeCell ref="V33:W33"/>
    <mergeCell ref="Y33:Z33"/>
    <mergeCell ref="AA33:AD33"/>
    <mergeCell ref="AE33:AF33"/>
    <mergeCell ref="AH33:AI33"/>
    <mergeCell ref="AD45:AE45"/>
    <mergeCell ref="W46:AH46"/>
    <mergeCell ref="B47:I47"/>
    <mergeCell ref="J47:S47"/>
    <mergeCell ref="T47:AA47"/>
    <mergeCell ref="AB47:AJ47"/>
    <mergeCell ref="AQ42:AS42"/>
    <mergeCell ref="L43:M43"/>
    <mergeCell ref="Z43:AH43"/>
    <mergeCell ref="B44:K44"/>
    <mergeCell ref="W44:AH44"/>
    <mergeCell ref="B45:E45"/>
    <mergeCell ref="H45:J45"/>
    <mergeCell ref="L45:N45"/>
    <mergeCell ref="O45:Q45"/>
    <mergeCell ref="S45:U45"/>
    <mergeCell ref="B54:C54"/>
    <mergeCell ref="AL54:AN54"/>
    <mergeCell ref="B55:C55"/>
    <mergeCell ref="AL55:AN55"/>
    <mergeCell ref="B56:C56"/>
    <mergeCell ref="AL56:AN56"/>
    <mergeCell ref="U49:AA49"/>
    <mergeCell ref="AB49:AH49"/>
    <mergeCell ref="AI49:AK49"/>
    <mergeCell ref="AL49:AN51"/>
    <mergeCell ref="B52:F52"/>
    <mergeCell ref="B53:C53"/>
    <mergeCell ref="AL53:AN53"/>
    <mergeCell ref="B49:C51"/>
    <mergeCell ref="D49:D51"/>
    <mergeCell ref="E49:E51"/>
    <mergeCell ref="F49:F51"/>
    <mergeCell ref="G49:M49"/>
    <mergeCell ref="N49:T49"/>
    <mergeCell ref="B60:C60"/>
    <mergeCell ref="AL60:AN60"/>
    <mergeCell ref="B61:C61"/>
    <mergeCell ref="AL61:AN61"/>
    <mergeCell ref="B62:C62"/>
    <mergeCell ref="AL62:AN62"/>
    <mergeCell ref="B57:C57"/>
    <mergeCell ref="AL57:AN57"/>
    <mergeCell ref="B58:C58"/>
    <mergeCell ref="AL58:AN58"/>
    <mergeCell ref="B59:C59"/>
    <mergeCell ref="AL59:AN59"/>
    <mergeCell ref="B66:C66"/>
    <mergeCell ref="AL66:AN66"/>
    <mergeCell ref="B67:C67"/>
    <mergeCell ref="AL67:AN67"/>
    <mergeCell ref="B68:C68"/>
    <mergeCell ref="AL68:AN68"/>
    <mergeCell ref="B63:C63"/>
    <mergeCell ref="AL63:AN63"/>
    <mergeCell ref="B64:C64"/>
    <mergeCell ref="AL64:AN64"/>
    <mergeCell ref="B65:C65"/>
    <mergeCell ref="AL65:AN65"/>
    <mergeCell ref="B72:C72"/>
    <mergeCell ref="AL72:AN72"/>
    <mergeCell ref="B73:C73"/>
    <mergeCell ref="AL73:AN73"/>
    <mergeCell ref="M76:P76"/>
    <mergeCell ref="Q76:R76"/>
    <mergeCell ref="S76:T76"/>
    <mergeCell ref="B69:C69"/>
    <mergeCell ref="AL69:AN69"/>
    <mergeCell ref="B70:C70"/>
    <mergeCell ref="AL70:AN70"/>
    <mergeCell ref="B71:C71"/>
    <mergeCell ref="AL71:AN71"/>
    <mergeCell ref="AQ76:AS76"/>
    <mergeCell ref="L77:M77"/>
    <mergeCell ref="Z77:AH77"/>
    <mergeCell ref="B78:K78"/>
    <mergeCell ref="W78:AH78"/>
    <mergeCell ref="B79:E79"/>
    <mergeCell ref="H79:J79"/>
    <mergeCell ref="L79:N79"/>
    <mergeCell ref="O79:Q79"/>
    <mergeCell ref="S79:U79"/>
    <mergeCell ref="AD79:AE79"/>
    <mergeCell ref="B80:I80"/>
    <mergeCell ref="J80:S80"/>
    <mergeCell ref="T80:AA80"/>
    <mergeCell ref="AB80:AJ80"/>
    <mergeCell ref="D82:D84"/>
    <mergeCell ref="G82:M82"/>
    <mergeCell ref="N82:T82"/>
    <mergeCell ref="U82:AA82"/>
    <mergeCell ref="AB82:AH82"/>
    <mergeCell ref="B87:C87"/>
    <mergeCell ref="AL87:AN87"/>
    <mergeCell ref="B88:C88"/>
    <mergeCell ref="AL88:AN88"/>
    <mergeCell ref="B89:C89"/>
    <mergeCell ref="AL89:AN89"/>
    <mergeCell ref="AI82:AK82"/>
    <mergeCell ref="AL82:AN84"/>
    <mergeCell ref="B85:C85"/>
    <mergeCell ref="AL85:AN85"/>
    <mergeCell ref="B86:C86"/>
    <mergeCell ref="AL86:AN86"/>
    <mergeCell ref="B93:C93"/>
    <mergeCell ref="AL93:AN93"/>
    <mergeCell ref="B94:C94"/>
    <mergeCell ref="AL94:AN94"/>
    <mergeCell ref="B95:C95"/>
    <mergeCell ref="AL95:AN95"/>
    <mergeCell ref="B90:C90"/>
    <mergeCell ref="AL90:AN90"/>
    <mergeCell ref="B91:C91"/>
    <mergeCell ref="AL91:AN91"/>
    <mergeCell ref="B92:C92"/>
    <mergeCell ref="AL92:AN92"/>
    <mergeCell ref="B99:C99"/>
    <mergeCell ref="AL99:AN99"/>
    <mergeCell ref="B100:C100"/>
    <mergeCell ref="AL100:AN100"/>
    <mergeCell ref="B101:C101"/>
    <mergeCell ref="AL101:AN101"/>
    <mergeCell ref="B96:C96"/>
    <mergeCell ref="AL96:AN96"/>
    <mergeCell ref="B97:C97"/>
    <mergeCell ref="AL97:AN97"/>
    <mergeCell ref="B98:C98"/>
    <mergeCell ref="AL98:AN98"/>
    <mergeCell ref="B105:C105"/>
    <mergeCell ref="AL105:AN105"/>
    <mergeCell ref="M108:P108"/>
    <mergeCell ref="Q108:R108"/>
    <mergeCell ref="S108:T108"/>
    <mergeCell ref="AQ108:AS108"/>
    <mergeCell ref="B102:C102"/>
    <mergeCell ref="AL102:AN102"/>
    <mergeCell ref="B103:C103"/>
    <mergeCell ref="AL103:AN103"/>
    <mergeCell ref="B104:C104"/>
    <mergeCell ref="AL104:AN104"/>
    <mergeCell ref="L109:M109"/>
    <mergeCell ref="Z109:AH109"/>
    <mergeCell ref="B110:K110"/>
    <mergeCell ref="T110:V110"/>
    <mergeCell ref="W110:AH110"/>
    <mergeCell ref="B111:E111"/>
    <mergeCell ref="H111:J111"/>
    <mergeCell ref="L111:N111"/>
    <mergeCell ref="O111:Q111"/>
    <mergeCell ref="S111:U111"/>
    <mergeCell ref="AD111:AE111"/>
    <mergeCell ref="Q113:S113"/>
    <mergeCell ref="Y113:AA113"/>
    <mergeCell ref="AG113:AM113"/>
    <mergeCell ref="AN113:AO113"/>
    <mergeCell ref="B114:I114"/>
    <mergeCell ref="J114:S114"/>
    <mergeCell ref="T114:AA114"/>
    <mergeCell ref="AB114:AJ114"/>
    <mergeCell ref="AP116:AQ118"/>
    <mergeCell ref="AR116:AS118"/>
    <mergeCell ref="AL119:AM119"/>
    <mergeCell ref="AN119:AO119"/>
    <mergeCell ref="AP119:AQ119"/>
    <mergeCell ref="AR119:AS119"/>
    <mergeCell ref="C116:C118"/>
    <mergeCell ref="F116:F117"/>
    <mergeCell ref="G116:M116"/>
    <mergeCell ref="N116:T116"/>
    <mergeCell ref="U116:AA116"/>
    <mergeCell ref="AB116:AH116"/>
    <mergeCell ref="B121:B123"/>
    <mergeCell ref="C121:C123"/>
    <mergeCell ref="D121:D123"/>
    <mergeCell ref="E121:E123"/>
    <mergeCell ref="AL121:AM121"/>
    <mergeCell ref="AN121:AO121"/>
    <mergeCell ref="AI116:AK116"/>
    <mergeCell ref="AL116:AM118"/>
    <mergeCell ref="AN116:AO118"/>
    <mergeCell ref="AP121:AQ123"/>
    <mergeCell ref="AR121:AS123"/>
    <mergeCell ref="AL122:AM122"/>
    <mergeCell ref="AN122:AO122"/>
    <mergeCell ref="AL123:AM123"/>
    <mergeCell ref="AN123:AO123"/>
    <mergeCell ref="AL120:AM120"/>
    <mergeCell ref="AN120:AO120"/>
    <mergeCell ref="AP120:AQ120"/>
    <mergeCell ref="AR120:AS120"/>
    <mergeCell ref="AP124:AQ126"/>
    <mergeCell ref="AR124:AS126"/>
    <mergeCell ref="AL125:AM125"/>
    <mergeCell ref="AN125:AO125"/>
    <mergeCell ref="AL126:AM126"/>
    <mergeCell ref="AN126:AO126"/>
    <mergeCell ref="B124:B126"/>
    <mergeCell ref="C124:C126"/>
    <mergeCell ref="D124:D126"/>
    <mergeCell ref="E124:E126"/>
    <mergeCell ref="AL124:AM124"/>
    <mergeCell ref="AN124:AO124"/>
    <mergeCell ref="AP127:AQ129"/>
    <mergeCell ref="AR127:AS129"/>
    <mergeCell ref="AL128:AM128"/>
    <mergeCell ref="AN128:AO128"/>
    <mergeCell ref="AL129:AM129"/>
    <mergeCell ref="AN129:AO129"/>
    <mergeCell ref="B127:B129"/>
    <mergeCell ref="C127:C129"/>
    <mergeCell ref="D127:D129"/>
    <mergeCell ref="E127:E129"/>
    <mergeCell ref="AL127:AM127"/>
    <mergeCell ref="AN127:AO127"/>
    <mergeCell ref="AP130:AQ132"/>
    <mergeCell ref="AR130:AS132"/>
    <mergeCell ref="AL131:AM131"/>
    <mergeCell ref="AN131:AO131"/>
    <mergeCell ref="AL132:AM132"/>
    <mergeCell ref="AN132:AO132"/>
    <mergeCell ref="B130:B132"/>
    <mergeCell ref="C130:C132"/>
    <mergeCell ref="D130:D132"/>
    <mergeCell ref="E130:E132"/>
    <mergeCell ref="AL130:AM130"/>
    <mergeCell ref="AN130:AO130"/>
    <mergeCell ref="AP133:AQ135"/>
    <mergeCell ref="AR133:AS135"/>
    <mergeCell ref="AL134:AM134"/>
    <mergeCell ref="AN134:AO134"/>
    <mergeCell ref="AL135:AM135"/>
    <mergeCell ref="AN135:AO135"/>
    <mergeCell ref="B133:B135"/>
    <mergeCell ref="C133:C135"/>
    <mergeCell ref="D133:D135"/>
    <mergeCell ref="E133:E135"/>
    <mergeCell ref="AL133:AM133"/>
    <mergeCell ref="AN133:AO133"/>
    <mergeCell ref="AP136:AQ138"/>
    <mergeCell ref="AR136:AS138"/>
    <mergeCell ref="AL137:AM137"/>
    <mergeCell ref="AN137:AO137"/>
    <mergeCell ref="AL138:AM138"/>
    <mergeCell ref="AN138:AO138"/>
    <mergeCell ref="B136:B138"/>
    <mergeCell ref="C136:C138"/>
    <mergeCell ref="D136:D138"/>
    <mergeCell ref="E136:E138"/>
    <mergeCell ref="AL136:AM136"/>
    <mergeCell ref="AN136:AO136"/>
    <mergeCell ref="AP139:AQ141"/>
    <mergeCell ref="AR139:AS141"/>
    <mergeCell ref="AL140:AM140"/>
    <mergeCell ref="AN140:AO140"/>
    <mergeCell ref="AL141:AM141"/>
    <mergeCell ref="AN141:AO141"/>
    <mergeCell ref="B139:B141"/>
    <mergeCell ref="C139:C141"/>
    <mergeCell ref="D139:D141"/>
    <mergeCell ref="E139:E141"/>
    <mergeCell ref="AL139:AM139"/>
    <mergeCell ref="AN139:AO139"/>
    <mergeCell ref="AP142:AQ144"/>
    <mergeCell ref="AR142:AS144"/>
    <mergeCell ref="AL143:AM143"/>
    <mergeCell ref="AN143:AO143"/>
    <mergeCell ref="AL144:AM144"/>
    <mergeCell ref="AN144:AO144"/>
    <mergeCell ref="B142:B144"/>
    <mergeCell ref="C142:C144"/>
    <mergeCell ref="D142:D144"/>
    <mergeCell ref="E142:E144"/>
    <mergeCell ref="AL142:AM142"/>
    <mergeCell ref="AN142:AO142"/>
    <mergeCell ref="AP145:AQ147"/>
    <mergeCell ref="AR145:AS147"/>
    <mergeCell ref="AL146:AM146"/>
    <mergeCell ref="AN146:AO146"/>
    <mergeCell ref="AL147:AM147"/>
    <mergeCell ref="AN147:AO147"/>
    <mergeCell ref="B145:B147"/>
    <mergeCell ref="C145:C147"/>
    <mergeCell ref="D145:D147"/>
    <mergeCell ref="E145:E147"/>
    <mergeCell ref="AL145:AM145"/>
    <mergeCell ref="AN145:AO145"/>
    <mergeCell ref="AP148:AQ150"/>
    <mergeCell ref="AR148:AS150"/>
    <mergeCell ref="AL149:AM149"/>
    <mergeCell ref="AN149:AO149"/>
    <mergeCell ref="AL150:AM150"/>
    <mergeCell ref="AN150:AO150"/>
    <mergeCell ref="B148:B150"/>
    <mergeCell ref="C148:C150"/>
    <mergeCell ref="D148:D150"/>
    <mergeCell ref="E148:E150"/>
    <mergeCell ref="AL148:AM148"/>
    <mergeCell ref="AN148:AO148"/>
    <mergeCell ref="AP151:AQ153"/>
    <mergeCell ref="AR151:AS153"/>
    <mergeCell ref="AL152:AM152"/>
    <mergeCell ref="AN152:AO152"/>
    <mergeCell ref="AL153:AM153"/>
    <mergeCell ref="AN153:AO153"/>
    <mergeCell ref="B151:B153"/>
    <mergeCell ref="C151:C153"/>
    <mergeCell ref="D151:D153"/>
    <mergeCell ref="E151:E153"/>
    <mergeCell ref="AL151:AM151"/>
    <mergeCell ref="AN151:AO151"/>
    <mergeCell ref="AP154:AQ156"/>
    <mergeCell ref="AR154:AS156"/>
    <mergeCell ref="AL155:AM155"/>
    <mergeCell ref="AN155:AO155"/>
    <mergeCell ref="AL156:AM156"/>
    <mergeCell ref="AN156:AO156"/>
    <mergeCell ref="B154:B156"/>
    <mergeCell ref="C154:C156"/>
    <mergeCell ref="D154:D156"/>
    <mergeCell ref="E154:E156"/>
    <mergeCell ref="AL154:AM154"/>
    <mergeCell ref="AN154:AO154"/>
    <mergeCell ref="AP157:AQ159"/>
    <mergeCell ref="AR157:AS159"/>
    <mergeCell ref="AL158:AM158"/>
    <mergeCell ref="AN158:AO158"/>
    <mergeCell ref="AL159:AM159"/>
    <mergeCell ref="AN159:AO159"/>
    <mergeCell ref="B157:B159"/>
    <mergeCell ref="C157:C159"/>
    <mergeCell ref="D157:D159"/>
    <mergeCell ref="E157:E159"/>
    <mergeCell ref="AL157:AM157"/>
    <mergeCell ref="AN157:AO157"/>
    <mergeCell ref="AP160:AQ162"/>
    <mergeCell ref="AR160:AS162"/>
    <mergeCell ref="AL161:AM161"/>
    <mergeCell ref="AN161:AO161"/>
    <mergeCell ref="AL162:AM162"/>
    <mergeCell ref="AN162:AO162"/>
    <mergeCell ref="B160:B162"/>
    <mergeCell ref="C160:C162"/>
    <mergeCell ref="D160:D162"/>
    <mergeCell ref="E160:E162"/>
    <mergeCell ref="AL160:AM160"/>
    <mergeCell ref="AN160:AO160"/>
    <mergeCell ref="AP163:AQ165"/>
    <mergeCell ref="AR163:AS165"/>
    <mergeCell ref="AL164:AM164"/>
    <mergeCell ref="AN164:AO164"/>
    <mergeCell ref="AL165:AM165"/>
    <mergeCell ref="AN165:AO165"/>
    <mergeCell ref="B163:B165"/>
    <mergeCell ref="C163:C165"/>
    <mergeCell ref="D163:D165"/>
    <mergeCell ref="E163:E165"/>
    <mergeCell ref="AL163:AM163"/>
    <mergeCell ref="AN163:AO163"/>
    <mergeCell ref="AP166:AQ168"/>
    <mergeCell ref="AR166:AS168"/>
    <mergeCell ref="AL167:AM167"/>
    <mergeCell ref="AN167:AO167"/>
    <mergeCell ref="AL168:AM168"/>
    <mergeCell ref="AN168:AO168"/>
    <mergeCell ref="B166:B168"/>
    <mergeCell ref="C166:C168"/>
    <mergeCell ref="D166:D168"/>
    <mergeCell ref="E166:E168"/>
    <mergeCell ref="AL166:AM166"/>
    <mergeCell ref="AN166:AO166"/>
    <mergeCell ref="AP169:AQ171"/>
    <mergeCell ref="AR169:AS171"/>
    <mergeCell ref="AL170:AM170"/>
    <mergeCell ref="AN170:AO170"/>
    <mergeCell ref="AL171:AM171"/>
    <mergeCell ref="AN171:AO171"/>
    <mergeCell ref="B169:B171"/>
    <mergeCell ref="C169:C171"/>
    <mergeCell ref="D169:D171"/>
    <mergeCell ref="E169:E171"/>
    <mergeCell ref="AL169:AM169"/>
    <mergeCell ref="AN169:AO169"/>
    <mergeCell ref="AP172:AQ174"/>
    <mergeCell ref="AR172:AS174"/>
    <mergeCell ref="AL173:AM173"/>
    <mergeCell ref="AN173:AO173"/>
    <mergeCell ref="AL174:AM174"/>
    <mergeCell ref="AN174:AO174"/>
    <mergeCell ref="B172:B174"/>
    <mergeCell ref="C172:C174"/>
    <mergeCell ref="D172:D174"/>
    <mergeCell ref="E172:E174"/>
    <mergeCell ref="AL172:AM172"/>
    <mergeCell ref="AN172:AO172"/>
    <mergeCell ref="AP175:AQ177"/>
    <mergeCell ref="AR175:AS177"/>
    <mergeCell ref="AL176:AM176"/>
    <mergeCell ref="AN176:AO176"/>
    <mergeCell ref="AL177:AM177"/>
    <mergeCell ref="AN177:AO177"/>
    <mergeCell ref="B175:B177"/>
    <mergeCell ref="C175:C177"/>
    <mergeCell ref="D175:D177"/>
    <mergeCell ref="E175:E177"/>
    <mergeCell ref="AL175:AM175"/>
    <mergeCell ref="AN175:AO175"/>
    <mergeCell ref="B180:E181"/>
    <mergeCell ref="AL180:AM180"/>
    <mergeCell ref="AN180:AO180"/>
    <mergeCell ref="AP180:AQ181"/>
    <mergeCell ref="AR180:AS181"/>
    <mergeCell ref="AL181:AM181"/>
    <mergeCell ref="AN181:AO181"/>
    <mergeCell ref="B178:F178"/>
    <mergeCell ref="AL178:AM178"/>
    <mergeCell ref="AN178:AP178"/>
    <mergeCell ref="AQ178:AS178"/>
    <mergeCell ref="B179:F179"/>
    <mergeCell ref="AL179:AM179"/>
    <mergeCell ref="AN179:AO179"/>
    <mergeCell ref="AP179:AQ179"/>
    <mergeCell ref="AR179:AS179"/>
    <mergeCell ref="B184:E185"/>
    <mergeCell ref="AL184:AM184"/>
    <mergeCell ref="AN184:AO184"/>
    <mergeCell ref="AP184:AQ185"/>
    <mergeCell ref="AR184:AS185"/>
    <mergeCell ref="AL185:AM185"/>
    <mergeCell ref="AN185:AO185"/>
    <mergeCell ref="B182:E183"/>
    <mergeCell ref="AL182:AM182"/>
    <mergeCell ref="AN182:AO182"/>
    <mergeCell ref="AP182:AQ183"/>
    <mergeCell ref="AR182:AS183"/>
    <mergeCell ref="AL183:AM183"/>
    <mergeCell ref="AN183:AO183"/>
    <mergeCell ref="B187:F187"/>
    <mergeCell ref="AL187:AM187"/>
    <mergeCell ref="AN187:AO187"/>
    <mergeCell ref="AP187:AQ187"/>
    <mergeCell ref="AR187:AS187"/>
    <mergeCell ref="B188:E189"/>
    <mergeCell ref="AL188:AM188"/>
    <mergeCell ref="AN188:AO188"/>
    <mergeCell ref="AP188:AQ189"/>
    <mergeCell ref="AR188:AS189"/>
    <mergeCell ref="AR190:AS191"/>
    <mergeCell ref="AL191:AM191"/>
    <mergeCell ref="AN191:AO191"/>
    <mergeCell ref="AL189:AM189"/>
    <mergeCell ref="AN189:AO189"/>
    <mergeCell ref="B190:E191"/>
    <mergeCell ref="AL190:AM190"/>
    <mergeCell ref="AN190:AO190"/>
    <mergeCell ref="AP190:AQ191"/>
  </mergeCells>
  <phoneticPr fontId="2"/>
  <printOptions horizontalCentered="1"/>
  <pageMargins left="0.59055118110236227" right="0.39370078740157483" top="0.62" bottom="0.21" header="0.37" footer="0.38"/>
  <pageSetup paperSize="9" scale="60" orientation="landscape" verticalDpi="4294967293" r:id="rId1"/>
  <headerFooter alignWithMargins="0"/>
  <rowBreaks count="4" manualBreakCount="4">
    <brk id="41" max="44" man="1"/>
    <brk id="74" max="16383" man="1"/>
    <brk id="106" max="16383" man="1"/>
    <brk id="156" max="4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1通</vt:lpstr>
      <vt:lpstr>1通例</vt:lpstr>
      <vt:lpstr>'1通例'!Print_Area</vt:lpstr>
      <vt:lpstr>'1通'!Print_Titles</vt:lpstr>
      <vt:lpstr>'1通例'!Print_Titles</vt:lpstr>
    </vt:vector>
  </TitlesOfParts>
  <Company>小樽市情報システム課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西條直輝</dc:creator>
  <cp:lastModifiedBy>西條直輝</cp:lastModifiedBy>
  <cp:lastPrinted>2018-02-14T08:12:21Z</cp:lastPrinted>
  <dcterms:created xsi:type="dcterms:W3CDTF">2018-01-26T05:55:04Z</dcterms:created>
  <dcterms:modified xsi:type="dcterms:W3CDTF">2018-02-14T08:12:48Z</dcterms:modified>
</cp:coreProperties>
</file>