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tbms001-a\otbmsa001aredirect001\kato-hr\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iterateDelta="0"/>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<sst xmlns="http://schemas.openxmlformats.org/spreadsheetml/2006/main" count="232" uniqueCount="120">
  <si>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</si>
  <si>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</si>
  <si>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</si>
  <si>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</si>
  <si>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</si>
  <si>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</si>
  <si>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</si>
  <si>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</si>
  <si>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</si>
  <si>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</si>
  <si>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</si>
  <si>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</si>
  <si>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</si>
  <si>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</si>
  <si>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</si>
  <si>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</si>
  <si>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</si>
  <si>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</si>
  <si>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</si>
  <si>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</si>
  <si>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</si>
  <si>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</si>
  <si>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</si>
  <si>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</si>
  <si>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</si>
  <si>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</si>
  <si>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</si>
  <si>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</si>
  <si>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</si>
  <si>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</si>
  <si>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</si>
  <si>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</si>
  <si>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</si>
  <si>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</si>
  <si>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</si>
  <si>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</si>
  <si>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</si>
  <si>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</si>
  <si>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</si>
  <si>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</si>
  <si>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</si>
  <si>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</si>
  <si>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</si>
  <si>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</si>
  <si>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</si>
  <si>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</si>
  <si>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</si>
  <si>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</si>
  <si>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</si>
  <si>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</si>
  <si>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</si>
  <si>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</si>
  <si>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</si>
  <si>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</si>
  <si>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</si>
  <si>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</si>
  <si>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</si>
  <si>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</si>
  <si>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</si>
  <si>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</si>
  <si>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</si>
  <si>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</si>
  <si>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</si>
  <si>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</si>
  <si>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</si>
  <si>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</si>
  <si>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</si>
  <si>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</si>
  <si>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</si>
  <si>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</si>
  <si>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</si>
  <si>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</si>
  <si>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</si>
  <si>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</si>
  <si>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</si>
  <si>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</si>
  <si>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</si>
  <si>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</si>
  <si>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</si>
  <si>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</si>
  <si>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</si>
  <si>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</si>
  <si>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</si>
  <si>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</si>
  <si>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</si>
  <si>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</si>
  <si>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</si>
  <si>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</si>
  <si>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</si>
  <si>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</si>
  <si>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</si>
  <si>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</si>
  <si>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</si>
  <si>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</si>
  <si>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</si>
  <si>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</si>
  <si>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</si>
  <si>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</si>
  <si>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</si>
  <si>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</si>
  <si>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</si>
  <si>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</si>
  <si>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</si>
  <si>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</si>
  <si>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</si>
  <si>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小樽市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</si>
  <si>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</si>
  <si>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</si>
  <si>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</si>
  <si>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</si>
  <si>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</si>
  <si>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</si>
  <si>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</si>
  <si>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</si>
  <si>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</si>
  <si>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</si>
  <si>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①有形固定資産減価償却率・②管路経年化率・③管路更新率
　有形固定資産減価償却率は平成28年度で46.90％、管路経年化率は22.78％、管路更新率は0.75％となっています。年々管路の老朽化が進み、また、今後においても耐用年数を経過する施設の増加が見込まれるため、施設の長寿命化を考慮した投資計画を策定し、計画的な更新に努めます。</t>
    <phoneticPr fontId="4"/>
  </si>
  <si>
    <t>　今後、人口減少に伴う収入の減少、施設の老朽化による維持管理費の増加が見込まれることから、厳しい経営状況になることが予想されます。そのような状況下で安定した経営を目指すためにも、経営戦略の策定により長期的な視点による収支のバランスのとれた計画的な施設の更新に努めます。</t>
    <rPh sb="89" eb="91">
      <t>ケイエイ</t>
    </rPh>
    <rPh sb="91" eb="93">
      <t>センリャク</t>
    </rPh>
    <rPh sb="94" eb="96">
      <t>サクテイ</t>
    </rPh>
    <rPh sb="99" eb="102">
      <t>チョウキテキ</t>
    </rPh>
    <rPh sb="103" eb="105">
      <t>シテン</t>
    </rPh>
    <rPh sb="108" eb="110">
      <t>シュウシ</t>
    </rPh>
    <rPh sb="119" eb="122">
      <t>ケイカクテキ</t>
    </rPh>
    <rPh sb="123" eb="125">
      <t>シセツ</t>
    </rPh>
    <rPh sb="126" eb="128">
      <t>コウシン</t>
    </rPh>
    <rPh sb="129" eb="130">
      <t>ツト</t>
    </rPh>
    <phoneticPr fontId="4"/>
  </si>
  <si>
    <t>①経常収支比率・②累積欠損金比率
　経常収支比率は１００％を上回り、累積欠損金についても解消された状態が続いており、当該指標においては健全な状況が維持されているといえます。昨年度との比較では、収益面で、人口減少や節水意識の向上などにより給水収益が減少している一方、費用面で、企業債利息の減少などにより経常収支比率は改善しました。今後の人口減少による給水収益の減少や施設等の老朽化に伴う維持管理費用の増加を見据えて、より一層適切な費用の計上に努めます。
③流動比率・④企業債残高対給水収益比率
　平成２６年度の地方公営企業会計制度改正以降流動比率は１００％未満となっており、類似団体との比較においても悪い数値となっています。これは、当市の地形的な特徴（東西に長く、山坂が多い）により、給水人口の割に浄水場やポンプ所の数が多く、多額の建設費用・更新費用を要することから、その財源として借り入れた企業債の残高の割合が給水収益に対して高くなっているためです。今後は、施設の長寿命化を考慮した投資計画の策定により、建設改良費の適正化に努め、企業債の借入を抑制し当該指標の改善に努めます。
⑤料金回収率・⑥給水原価
　料金回収率については、給水にかかる費用を水道料金で回収できているため１００％を上回っています。給水原価については、前述のとおり浄水場やポンプ所の整備に多額の建設費を要したことにより、減価償却費及び企業債利息が多額になっており、類似団体と比較し高くなっているものです。今後も、施設等の老朽化に伴う維持管理費用の増加や人口減少に伴う有収水量の減少が見込まれるため、施設の長寿命化を考慮した投資計画の策定により、建設改良費の適正化に努め、給水原価の低下に努めます。
⑦施設利用率
　当該指標については、類似団体との比較では高い水準を維持していますが、経年比較では節水意識の向上や人口減少等により水需要の減少の影響を受け悪化しております。今後もその傾向が続くことが見込まれることから、これまでに引き続き、施設の統合・廃止及び施設規模の見直しについて検討を行い、当該指標の改善に努めます。
⑧有収率
　配水管等の漏水が有収率低下の原因の一つと考えられるため、計画的に漏水調査等を実施しているところです。有収率の向上は給水原価の低下にも寄与するものであるため、今後対策を検討し当該指標の改善に努めます。</t>
    <rPh sb="49" eb="51">
      <t>ジョウタイ</t>
    </rPh>
    <rPh sb="52" eb="53">
      <t>ツヅ</t>
    </rPh>
    <rPh sb="129" eb="131">
      <t>イッポウ</t>
    </rPh>
    <rPh sb="137" eb="139">
      <t>キギョウ</t>
    </rPh>
    <rPh sb="139" eb="140">
      <t>サイ</t>
    </rPh>
    <rPh sb="140" eb="142">
      <t>リソク</t>
    </rPh>
    <rPh sb="143" eb="144">
      <t>ゲン</t>
    </rPh>
    <rPh sb="144" eb="145">
      <t>ショウ</t>
    </rPh>
    <rPh sb="157" eb="159">
      <t>カイゼン</t>
    </rPh>
    <rPh sb="452" eb="454">
      <t>ケンセツ</t>
    </rPh>
    <rPh sb="454" eb="456">
      <t>カイリョウ</t>
    </rPh>
    <rPh sb="456" eb="457">
      <t>ヒ</t>
    </rPh>
    <rPh sb="458" eb="461">
      <t>テキセイカ</t>
    </rPh>
    <rPh sb="462" eb="463">
      <t>ツト</t>
    </rPh>
    <rPh sb="560" eb="562">
      <t>ゼンジュツ</t>
    </rPh>
    <rPh sb="566" eb="569">
      <t>ジョウスイジョウ</t>
    </rPh>
    <rPh sb="573" eb="574">
      <t>ショ</t>
    </rPh>
    <rPh sb="575" eb="577">
      <t>セイビ</t>
    </rPh>
    <rPh sb="578" eb="580">
      <t>タガク</t>
    </rPh>
    <rPh sb="581" eb="584">
      <t>ケンセツヒ</t>
    </rPh>
    <rPh sb="585" eb="586">
      <t>ヨウ</t>
    </rPh>
    <rPh sb="757" eb="759">
      <t>ヒカク</t>
    </rPh>
    <rPh sb="761" eb="762">
      <t>タカ</t>
    </rPh>
    <rPh sb="763" eb="765">
      <t>スイジュン</t>
    </rPh>
    <rPh sb="775" eb="777">
      <t>ケイネン</t>
    </rPh>
    <rPh sb="777" eb="779">
      <t>ヒカク</t>
    </rPh>
    <rPh sb="781" eb="783">
      <t>セッスイ</t>
    </rPh>
    <rPh sb="783" eb="785">
      <t>イシキ</t>
    </rPh>
    <rPh sb="786" eb="788">
      <t>コウジョウ</t>
    </rPh>
    <rPh sb="789" eb="791">
      <t>ジンコウ</t>
    </rPh>
    <rPh sb="791" eb="793">
      <t>ゲンショウ</t>
    </rPh>
    <rPh sb="793" eb="794">
      <t>トウ</t>
    </rPh>
    <rPh sb="797" eb="798">
      <t>ミズ</t>
    </rPh>
    <rPh sb="798" eb="800">
      <t>ジュヨウ</t>
    </rPh>
    <rPh sb="801" eb="803">
      <t>ゲンショウ</t>
    </rPh>
    <rPh sb="804" eb="806">
      <t>エイキョウ</t>
    </rPh>
    <rPh sb="807" eb="808">
      <t>ウ</t>
    </rPh>
    <rPh sb="809" eb="811">
      <t>アッカ</t>
    </rPh>
    <rPh sb="823" eb="825">
      <t>ケイコウ</t>
    </rPh>
    <rPh sb="826" eb="827">
      <t>ツヅ</t>
    </rPh>
    <rPh sb="884" eb="886">
      <t>カイゼン</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</si>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</sst>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0.89</c:v>
                </c:pt>
                <c:pt idx="1">
                  <c:v>0.82</c:v>
                </c:pt>
                <c:pt idx="2">
                  <c:v>0.82</c:v>
                </c:pt>
                <c:pt idx="3">
                  <c:v>0.39</c:v>
                </c:pt>
                <c:pt idx="4">
                  <c:v>0.75</c:v>
                </c:pt>
              </c:numCache>
            </c:numRef>
          </c:val>
        </c:ser>
        <c:dLbls>
          <c:showLegendKey val="0"/>
          <c:showVal val="0"/>
          <c:showCatName val="0"/>
          <c:showSerName val="0"/>
          <c:showPercent val="0"/>
          <c:showBubbleSize val="0"/>
        </c:dLbls>
        <c:gapWidth val="150"/>
        <c:axId val="228608328"/>
        <c:axId val="22887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28608328"/>
        <c:axId val="228877168"/>
      </c:lineChart>
      <c:dateAx>
        <c:axId val="228608328"/>
        <c:scaling>
          <c:orientation val="minMax"/>
        </c:scaling>
        <c:delete val="1"/>
        <c:axPos val="b"/>
        <c:numFmt formatCode="ge" sourceLinked="1"/>
        <c:majorTickMark val="none"/>
        <c:minorTickMark val="none"/>
        <c:tickLblPos val="none"/>
        <c:crossAx val="228877168"/>
        <c:crosses val="autoZero"/>
        <c:auto val="1"/>
        <c:lblOffset val="100"/>
        <c:baseTimeUnit val="years"/>
      </c:dateAx>
      <c:valAx>
        <c:axId val="22887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72.599999999999994</c:v>
                </c:pt>
                <c:pt idx="1">
                  <c:v>69.34</c:v>
                </c:pt>
                <c:pt idx="2">
                  <c:v>67.63</c:v>
                </c:pt>
                <c:pt idx="3">
                  <c:v>66.16</c:v>
                </c:pt>
                <c:pt idx="4">
                  <c:v>65.61</c:v>
                </c:pt>
              </c:numCache>
            </c:numRef>
          </c:val>
        </c:ser>
        <c:dLbls>
          <c:showLegendKey val="0"/>
          <c:showVal val="0"/>
          <c:showCatName val="0"/>
          <c:showSerName val="0"/>
          <c:showPercent val="0"/>
          <c:showBubbleSize val="0"/>
        </c:dLbls>
        <c:gapWidth val="150"/>
        <c:axId val="229947104"/>
        <c:axId val="22994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29947104"/>
        <c:axId val="229947496"/>
      </c:lineChart>
      <c:dateAx>
        <c:axId val="229947104"/>
        <c:scaling>
          <c:orientation val="minMax"/>
        </c:scaling>
        <c:delete val="1"/>
        <c:axPos val="b"/>
        <c:numFmt formatCode="ge" sourceLinked="1"/>
        <c:majorTickMark val="none"/>
        <c:minorTickMark val="none"/>
        <c:tickLblPos val="none"/>
        <c:crossAx val="229947496"/>
        <c:crosses val="autoZero"/>
        <c:auto val="1"/>
        <c:lblOffset val="100"/>
        <c:baseTimeUnit val="years"/>
      </c:dateAx>
      <c:valAx>
        <c:axId val="22994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78.05</c:v>
                </c:pt>
                <c:pt idx="1">
                  <c:v>77.97</c:v>
                </c:pt>
                <c:pt idx="2">
                  <c:v>77.8</c:v>
                </c:pt>
                <c:pt idx="3">
                  <c:v>77.83</c:v>
                </c:pt>
                <c:pt idx="4">
                  <c:v>77.88</c:v>
                </c:pt>
              </c:numCache>
            </c:numRef>
          </c:val>
        </c:ser>
        <c:dLbls>
          <c:showLegendKey val="0"/>
          <c:showVal val="0"/>
          <c:showCatName val="0"/>
          <c:showSerName val="0"/>
          <c:showPercent val="0"/>
          <c:showBubbleSize val="0"/>
        </c:dLbls>
        <c:gapWidth val="150"/>
        <c:axId val="229948672"/>
        <c:axId val="22994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229948672"/>
        <c:axId val="229949064"/>
      </c:lineChart>
      <c:dateAx>
        <c:axId val="229948672"/>
        <c:scaling>
          <c:orientation val="minMax"/>
        </c:scaling>
        <c:delete val="1"/>
        <c:axPos val="b"/>
        <c:numFmt formatCode="ge" sourceLinked="1"/>
        <c:majorTickMark val="none"/>
        <c:minorTickMark val="none"/>
        <c:tickLblPos val="none"/>
        <c:crossAx val="229949064"/>
        <c:crosses val="autoZero"/>
        <c:auto val="1"/>
        <c:lblOffset val="100"/>
        <c:baseTimeUnit val="years"/>
      </c:dateAx>
      <c:valAx>
        <c:axId val="2299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9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122.49</c:v>
                </c:pt>
                <c:pt idx="1">
                  <c:v>118.98</c:v>
                </c:pt>
                <c:pt idx="2">
                  <c:v>120.45</c:v>
                </c:pt>
                <c:pt idx="3">
                  <c:v>117.34</c:v>
                </c:pt>
                <c:pt idx="4">
                  <c:v>120.59</c:v>
                </c:pt>
              </c:numCache>
            </c:numRef>
          </c:val>
        </c:ser>
        <c:dLbls>
          <c:showLegendKey val="0"/>
          <c:showVal val="0"/>
          <c:showCatName val="0"/>
          <c:showSerName val="0"/>
          <c:showPercent val="0"/>
          <c:showBubbleSize val="0"/>
        </c:dLbls>
        <c:gapWidth val="150"/>
        <c:axId val="229706768"/>
        <c:axId val="22970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29706768"/>
        <c:axId val="229707152"/>
      </c:lineChart>
      <c:dateAx>
        <c:axId val="229706768"/>
        <c:scaling>
          <c:orientation val="minMax"/>
        </c:scaling>
        <c:delete val="1"/>
        <c:axPos val="b"/>
        <c:numFmt formatCode="ge" sourceLinked="1"/>
        <c:majorTickMark val="none"/>
        <c:minorTickMark val="none"/>
        <c:tickLblPos val="none"/>
        <c:crossAx val="229707152"/>
        <c:crosses val="autoZero"/>
        <c:auto val="1"/>
        <c:lblOffset val="100"/>
        <c:baseTimeUnit val="years"/>
      </c:dateAx>
      <c:valAx>
        <c:axId val="22970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7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40.22</c:v>
                </c:pt>
                <c:pt idx="1">
                  <c:v>40.97</c:v>
                </c:pt>
                <c:pt idx="2">
                  <c:v>44.55</c:v>
                </c:pt>
                <c:pt idx="3">
                  <c:v>45.87</c:v>
                </c:pt>
                <c:pt idx="4">
                  <c:v>46.9</c:v>
                </c:pt>
              </c:numCache>
            </c:numRef>
          </c:val>
        </c:ser>
        <c:dLbls>
          <c:showLegendKey val="0"/>
          <c:showVal val="0"/>
          <c:showCatName val="0"/>
          <c:showSerName val="0"/>
          <c:showPercent val="0"/>
          <c:showBubbleSize val="0"/>
        </c:dLbls>
        <c:gapWidth val="150"/>
        <c:axId val="229479176"/>
        <c:axId val="22955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29479176"/>
        <c:axId val="229558776"/>
      </c:lineChart>
      <c:dateAx>
        <c:axId val="229479176"/>
        <c:scaling>
          <c:orientation val="minMax"/>
        </c:scaling>
        <c:delete val="1"/>
        <c:axPos val="b"/>
        <c:numFmt formatCode="ge" sourceLinked="1"/>
        <c:majorTickMark val="none"/>
        <c:minorTickMark val="none"/>
        <c:tickLblPos val="none"/>
        <c:crossAx val="229558776"/>
        <c:crosses val="autoZero"/>
        <c:auto val="1"/>
        <c:lblOffset val="100"/>
        <c:baseTimeUnit val="years"/>
      </c:dateAx>
      <c:valAx>
        <c:axId val="2295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7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15.18</c:v>
                </c:pt>
                <c:pt idx="1">
                  <c:v>17.8</c:v>
                </c:pt>
                <c:pt idx="2">
                  <c:v>20.32</c:v>
                </c:pt>
                <c:pt idx="3">
                  <c:v>21.81</c:v>
                </c:pt>
                <c:pt idx="4">
                  <c:v>22.78</c:v>
                </c:pt>
              </c:numCache>
            </c:numRef>
          </c:val>
        </c:ser>
        <c:dLbls>
          <c:showLegendKey val="0"/>
          <c:showVal val="0"/>
          <c:showCatName val="0"/>
          <c:showSerName val="0"/>
          <c:showPercent val="0"/>
          <c:showBubbleSize val="0"/>
        </c:dLbls>
        <c:gapWidth val="150"/>
        <c:axId val="229536360"/>
        <c:axId val="22953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29536360"/>
        <c:axId val="229536744"/>
      </c:lineChart>
      <c:dateAx>
        <c:axId val="229536360"/>
        <c:scaling>
          <c:orientation val="minMax"/>
        </c:scaling>
        <c:delete val="1"/>
        <c:axPos val="b"/>
        <c:numFmt formatCode="ge" sourceLinked="1"/>
        <c:majorTickMark val="none"/>
        <c:minorTickMark val="none"/>
        <c:tickLblPos val="none"/>
        <c:crossAx val="229536744"/>
        <c:crosses val="autoZero"/>
        <c:auto val="1"/>
        <c:lblOffset val="100"/>
        <c:baseTimeUnit val="years"/>
      </c:dateAx>
      <c:valAx>
        <c:axId val="22953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3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617712"/>
        <c:axId val="22961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29617712"/>
        <c:axId val="229618104"/>
      </c:lineChart>
      <c:dateAx>
        <c:axId val="229617712"/>
        <c:scaling>
          <c:orientation val="minMax"/>
        </c:scaling>
        <c:delete val="1"/>
        <c:axPos val="b"/>
        <c:numFmt formatCode="ge" sourceLinked="1"/>
        <c:majorTickMark val="none"/>
        <c:minorTickMark val="none"/>
        <c:tickLblPos val="none"/>
        <c:crossAx val="229618104"/>
        <c:crosses val="autoZero"/>
        <c:auto val="1"/>
        <c:lblOffset val="100"/>
        <c:baseTimeUnit val="years"/>
      </c:dateAx>
      <c:valAx>
        <c:axId val="22961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1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654.19000000000005</c:v>
                </c:pt>
                <c:pt idx="1">
                  <c:v>742.21</c:v>
                </c:pt>
                <c:pt idx="2">
                  <c:v>86.88</c:v>
                </c:pt>
                <c:pt idx="3">
                  <c:v>87.54</c:v>
                </c:pt>
                <c:pt idx="4">
                  <c:v>95.59</c:v>
                </c:pt>
              </c:numCache>
            </c:numRef>
          </c:val>
        </c:ser>
        <c:dLbls>
          <c:showLegendKey val="0"/>
          <c:showVal val="0"/>
          <c:showCatName val="0"/>
          <c:showSerName val="0"/>
          <c:showPercent val="0"/>
          <c:showBubbleSize val="0"/>
        </c:dLbls>
        <c:gapWidth val="150"/>
        <c:axId val="229619280"/>
        <c:axId val="22961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29619280"/>
        <c:axId val="229619672"/>
      </c:lineChart>
      <c:dateAx>
        <c:axId val="229619280"/>
        <c:scaling>
          <c:orientation val="minMax"/>
        </c:scaling>
        <c:delete val="1"/>
        <c:axPos val="b"/>
        <c:numFmt formatCode="ge" sourceLinked="1"/>
        <c:majorTickMark val="none"/>
        <c:minorTickMark val="none"/>
        <c:tickLblPos val="none"/>
        <c:crossAx val="229619672"/>
        <c:crosses val="autoZero"/>
        <c:auto val="1"/>
        <c:lblOffset val="100"/>
        <c:baseTimeUnit val="years"/>
      </c:dateAx>
      <c:valAx>
        <c:axId val="22961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653.25</c:v>
                </c:pt>
                <c:pt idx="1">
                  <c:v>643.97</c:v>
                </c:pt>
                <c:pt idx="2">
                  <c:v>628.62</c:v>
                </c:pt>
                <c:pt idx="3">
                  <c:v>614.21</c:v>
                </c:pt>
                <c:pt idx="4">
                  <c:v>591.91</c:v>
                </c:pt>
              </c:numCache>
            </c:numRef>
          </c:val>
        </c:ser>
        <c:dLbls>
          <c:showLegendKey val="0"/>
          <c:showVal val="0"/>
          <c:showCatName val="0"/>
          <c:showSerName val="0"/>
          <c:showPercent val="0"/>
          <c:showBubbleSize val="0"/>
        </c:dLbls>
        <c:gapWidth val="150"/>
        <c:axId val="229620848"/>
        <c:axId val="22962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229620848"/>
        <c:axId val="229621240"/>
      </c:lineChart>
      <c:dateAx>
        <c:axId val="229620848"/>
        <c:scaling>
          <c:orientation val="minMax"/>
        </c:scaling>
        <c:delete val="1"/>
        <c:axPos val="b"/>
        <c:numFmt formatCode="ge" sourceLinked="1"/>
        <c:majorTickMark val="none"/>
        <c:minorTickMark val="none"/>
        <c:tickLblPos val="none"/>
        <c:crossAx val="229621240"/>
        <c:crosses val="autoZero"/>
        <c:auto val="1"/>
        <c:lblOffset val="100"/>
        <c:baseTimeUnit val="years"/>
      </c:dateAx>
      <c:valAx>
        <c:axId val="229621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108.81</c:v>
                </c:pt>
                <c:pt idx="1">
                  <c:v>106.18</c:v>
                </c:pt>
                <c:pt idx="2">
                  <c:v>109.34</c:v>
                </c:pt>
                <c:pt idx="3">
                  <c:v>106.49</c:v>
                </c:pt>
                <c:pt idx="4">
                  <c:v>108.58</c:v>
                </c:pt>
              </c:numCache>
            </c:numRef>
          </c:val>
        </c:ser>
        <c:dLbls>
          <c:showLegendKey val="0"/>
          <c:showVal val="0"/>
          <c:showCatName val="0"/>
          <c:showSerName val="0"/>
          <c:showPercent val="0"/>
          <c:showBubbleSize val="0"/>
        </c:dLbls>
        <c:gapWidth val="150"/>
        <c:axId val="229622416"/>
        <c:axId val="22962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29622416"/>
        <c:axId val="229622808"/>
      </c:lineChart>
      <c:dateAx>
        <c:axId val="229622416"/>
        <c:scaling>
          <c:orientation val="minMax"/>
        </c:scaling>
        <c:delete val="1"/>
        <c:axPos val="b"/>
        <c:numFmt formatCode="ge" sourceLinked="1"/>
        <c:majorTickMark val="none"/>
        <c:minorTickMark val="none"/>
        <c:tickLblPos val="none"/>
        <c:crossAx val="229622808"/>
        <c:crosses val="autoZero"/>
        <c:auto val="1"/>
        <c:lblOffset val="100"/>
        <c:baseTimeUnit val="years"/>
      </c:dateAx>
      <c:valAx>
        <c:axId val="22962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172.5</c:v>
                </c:pt>
                <c:pt idx="1">
                  <c:v>180.9</c:v>
                </c:pt>
                <c:pt idx="2">
                  <c:v>176.74</c:v>
                </c:pt>
                <c:pt idx="3">
                  <c:v>182.72</c:v>
                </c:pt>
                <c:pt idx="4">
                  <c:v>179.87</c:v>
                </c:pt>
              </c:numCache>
            </c:numRef>
          </c:val>
        </c:ser>
        <c:dLbls>
          <c:showLegendKey val="0"/>
          <c:showVal val="0"/>
          <c:showCatName val="0"/>
          <c:showSerName val="0"/>
          <c:showPercent val="0"/>
          <c:showBubbleSize val="0"/>
        </c:dLbls>
        <c:gapWidth val="150"/>
        <c:axId val="229623984"/>
        <c:axId val="2296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29623984"/>
        <c:axId val="229624376"/>
      </c:lineChart>
      <c:dateAx>
        <c:axId val="229623984"/>
        <c:scaling>
          <c:orientation val="minMax"/>
        </c:scaling>
        <c:delete val="1"/>
        <c:axPos val="b"/>
        <c:numFmt formatCode="ge" sourceLinked="1"/>
        <c:majorTickMark val="none"/>
        <c:minorTickMark val="none"/>
        <c:tickLblPos val="none"/>
        <c:crossAx val="229624376"/>
        <c:crosses val="autoZero"/>
        <c:auto val="1"/>
        <c:lblOffset val="100"/>
        <c:baseTimeUnit val="years"/>
      </c:dateAx>
      <c:valAx>
        <c:axId val="2296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AG10" sqref="AG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北海道　小樽市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f>データ!$R$6</f>
        <v>120769</v>
      </c>
      <c r="AM8" s="61"/>
      <c r="AN8" s="61"/>
      <c r="AO8" s="61"/>
      <c r="AP8" s="61"/>
      <c r="AQ8" s="61"/>
      <c r="AR8" s="61"/>
      <c r="AS8" s="61"/>
      <c r="AT8" s="51">
        <f>データ!$S$6</f>
        <v>243.83</v>
      </c>
      <c r="AU8" s="52"/>
      <c r="AV8" s="52"/>
      <c r="AW8" s="52"/>
      <c r="AX8" s="52"/>
      <c r="AY8" s="52"/>
      <c r="AZ8" s="52"/>
      <c r="BA8" s="52"/>
      <c r="BB8" s="53">
        <f>データ!$T$6</f>
        <v>495.3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52.65</v>
      </c>
      <c r="J10" s="52"/>
      <c r="K10" s="52"/>
      <c r="L10" s="52"/>
      <c r="M10" s="52"/>
      <c r="N10" s="52"/>
      <c r="O10" s="64"/>
      <c r="P10" s="53">
        <f>データ!$P$6</f>
        <v>99.87</v>
      </c>
      <c r="Q10" s="53"/>
      <c r="R10" s="53"/>
      <c r="S10" s="53"/>
      <c r="T10" s="53"/>
      <c r="U10" s="53"/>
      <c r="V10" s="53"/>
      <c r="W10" s="61">
        <f>データ!$Q$6</f>
        <v>3369</v>
      </c>
      <c r="X10" s="61"/>
      <c r="Y10" s="61"/>
      <c r="Z10" s="61"/>
      <c r="AA10" s="61"/>
      <c r="AB10" s="61"/>
      <c r="AC10" s="61"/>
      <c r="AD10" s="2"/>
      <c r="AE10" s="2"/>
      <c r="AF10" s="2"/>
      <c r="AG10" s="2"/>
      <c r="AH10" s="5"/>
      <c r="AI10" s="5"/>
      <c r="AJ10" s="5"/>
      <c r="AK10" s="5"/>
      <c r="AL10" s="61">
        <f>データ!$U$6</f>
        <v>119884</v>
      </c>
      <c r="AM10" s="61"/>
      <c r="AN10" s="61"/>
      <c r="AO10" s="61"/>
      <c r="AP10" s="61"/>
      <c r="AQ10" s="61"/>
      <c r="AR10" s="61"/>
      <c r="AS10" s="61"/>
      <c r="AT10" s="51">
        <f>データ!$V$6</f>
        <v>46.62</v>
      </c>
      <c r="AU10" s="52"/>
      <c r="AV10" s="52"/>
      <c r="AW10" s="52"/>
      <c r="AX10" s="52"/>
      <c r="AY10" s="52"/>
      <c r="AZ10" s="52"/>
      <c r="BA10" s="52"/>
      <c r="BB10" s="53">
        <f>データ!$W$6</f>
        <v>2571.5100000000002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12033</v>
      </c>
      <c r="D6" s="34">
        <f t="shared" si="3"/>
        <v>46</v>
      </c>
      <c r="E6" s="34">
        <f t="shared" si="3"/>
        <v>1</v>
      </c>
      <c r="F6" s="34">
        <f t="shared" si="3"/>
        <v>0</v>
      </c>
      <c r="G6" s="34">
        <f t="shared" si="3"/>
        <v>1</v>
      </c>
      <c r="H6" s="34" t="str">
        <f t="shared" si="3"/>
        <v>北海道　小樽市</v>
      </c>
      <c r="I6" s="34" t="str">
        <f t="shared" si="3"/>
        <v>法適用</v>
      </c>
      <c r="J6" s="34" t="str">
        <f t="shared" si="3"/>
        <v>水道事業</v>
      </c>
      <c r="K6" s="34" t="str">
        <f t="shared" si="3"/>
        <v>末端給水事業</v>
      </c>
      <c r="L6" s="34" t="str">
        <f t="shared" si="3"/>
        <v>A3</v>
      </c>
      <c r="M6" s="34">
        <f t="shared" si="3"/>
        <v>0</v>
      </c>
      <c r="N6" s="35" t="str">
        <f t="shared" si="3"/>
        <v>-</v>
      </c>
      <c r="O6" s="35">
        <f t="shared" si="3"/>
        <v>52.65</v>
      </c>
      <c r="P6" s="35">
        <f t="shared" si="3"/>
        <v>99.87</v>
      </c>
      <c r="Q6" s="35">
        <f t="shared" si="3"/>
        <v>3369</v>
      </c>
      <c r="R6" s="35">
        <f t="shared" si="3"/>
        <v>120769</v>
      </c>
      <c r="S6" s="35">
        <f t="shared" si="3"/>
        <v>243.83</v>
      </c>
      <c r="T6" s="35">
        <f t="shared" si="3"/>
        <v>495.3</v>
      </c>
      <c r="U6" s="35">
        <f t="shared" si="3"/>
        <v>119884</v>
      </c>
      <c r="V6" s="35">
        <f t="shared" si="3"/>
        <v>46.62</v>
      </c>
      <c r="W6" s="35">
        <f t="shared" si="3"/>
        <v>2571.5100000000002</v>
      </c>
      <c r="X6" s="36">
        <f>IF(X7="",NA(),X7)</f>
        <v>122.49</v>
      </c>
      <c r="Y6" s="36">
        <f t="shared" ref="Y6:AG6" si="4">IF(Y7="",NA(),Y7)</f>
        <v>118.98</v>
      </c>
      <c r="Z6" s="36">
        <f t="shared" si="4"/>
        <v>120.45</v>
      </c>
      <c r="AA6" s="36">
        <f t="shared" si="4"/>
        <v>117.34</v>
      </c>
      <c r="AB6" s="36">
        <f t="shared" si="4"/>
        <v>120.59</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654.19000000000005</v>
      </c>
      <c r="AU6" s="36">
        <f t="shared" ref="AU6:BC6" si="6">IF(AU7="",NA(),AU7)</f>
        <v>742.21</v>
      </c>
      <c r="AV6" s="36">
        <f t="shared" si="6"/>
        <v>86.88</v>
      </c>
      <c r="AW6" s="36">
        <f t="shared" si="6"/>
        <v>87.54</v>
      </c>
      <c r="AX6" s="36">
        <f t="shared" si="6"/>
        <v>95.59</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653.25</v>
      </c>
      <c r="BF6" s="36">
        <f t="shared" ref="BF6:BN6" si="7">IF(BF7="",NA(),BF7)</f>
        <v>643.97</v>
      </c>
      <c r="BG6" s="36">
        <f t="shared" si="7"/>
        <v>628.62</v>
      </c>
      <c r="BH6" s="36">
        <f t="shared" si="7"/>
        <v>614.21</v>
      </c>
      <c r="BI6" s="36">
        <f t="shared" si="7"/>
        <v>591.91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108.81</v>
      </c>
      <c r="BQ6" s="36">
        <f t="shared" ref="BQ6:BY6" si="8">IF(BQ7="",NA(),BQ7)</f>
        <v>106.18</v>
      </c>
      <c r="BR6" s="36">
        <f t="shared" si="8"/>
        <v>109.34</v>
      </c>
      <c r="BS6" s="36">
        <f t="shared" si="8"/>
        <v>106.49</v>
      </c>
      <c r="BT6" s="36">
        <f t="shared" si="8"/>
        <v>108.58</v>
      </c>
      <c r="BU6" s="36">
        <f t="shared" si="8"/>
        <v>100.16</v>
      </c>
      <c r="BV6" s="36">
        <f t="shared" si="8"/>
        <v>100.07</v>
      </c>
      <c r="BW6" s="36">
        <f t="shared" si="8"/>
        <v>106.22</v>
      </c>
      <c r="BX6" s="36">
        <f t="shared" si="8"/>
        <v>106.69</v>
      </c>
      <c r="BY6" s="36">
        <f t="shared" si="8"/>
        <v>106.52</v>
      </c>
      <c r="BZ6" s="35" t="str">
        <f>IF(BZ7="","",IF(BZ7="-","【-】","【"&amp;SUBSTITUTE(TEXT(BZ7,"#,##0.00"),"-","△")&amp;"】"))</f>
        <v>【105.59】</v>
      </c>
      <c r="CA6" s="36">
        <f>IF(CA7="",NA(),CA7)</f>
        <v>172.5</v>
      </c>
      <c r="CB6" s="36">
        <f t="shared" ref="CB6:CJ6" si="9">IF(CB7="",NA(),CB7)</f>
        <v>180.9</v>
      </c>
      <c r="CC6" s="36">
        <f t="shared" si="9"/>
        <v>176.74</v>
      </c>
      <c r="CD6" s="36">
        <f t="shared" si="9"/>
        <v>182.72</v>
      </c>
      <c r="CE6" s="36">
        <f t="shared" si="9"/>
        <v>179.87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72.599999999999994</v>
      </c>
      <c r="CM6" s="36">
        <f t="shared" ref="CM6:CU6" si="10">IF(CM7="",NA(),CM7)</f>
        <v>69.34</v>
      </c>
      <c r="CN6" s="36">
        <f t="shared" si="10"/>
        <v>67.63</v>
      </c>
      <c r="CO6" s="36">
        <f t="shared" si="10"/>
        <v>66.16</v>
      </c>
      <c r="CP6" s="36">
        <f t="shared" si="10"/>
        <v>65.61</v>
      </c>
      <c r="CQ6" s="36">
        <f t="shared" si="10"/>
        <v>62.5</v>
      </c>
      <c r="CR6" s="36">
        <f t="shared" si="10"/>
        <v>62.45</v>
      </c>
      <c r="CS6" s="36">
        <f t="shared" si="10"/>
        <v>62.12</v>
      </c>
      <c r="CT6" s="36">
        <f t="shared" si="10"/>
        <v>62.26</v>
      </c>
      <c r="CU6" s="36">
        <f t="shared" si="10"/>
        <v>62.1</v>
      </c>
      <c r="CV6" s="35" t="str">
        <f>IF(CV7="","",IF(CV7="-","【-】","【"&amp;SUBSTITUTE(TEXT(CV7,"#,##0.00"),"-","△")&amp;"】"))</f>
        <v>【59.94】</v>
      </c>
      <c r="CW6" s="36">
        <f>IF(CW7="",NA(),CW7)</f>
        <v>78.05</v>
      </c>
      <c r="CX6" s="36">
        <f t="shared" ref="CX6:DF6" si="11">IF(CX7="",NA(),CX7)</f>
        <v>77.97</v>
      </c>
      <c r="CY6" s="36">
        <f t="shared" si="11"/>
        <v>77.8</v>
      </c>
      <c r="CZ6" s="36">
        <f t="shared" si="11"/>
        <v>77.83</v>
      </c>
      <c r="DA6" s="36">
        <f t="shared" si="11"/>
        <v>77.88</v>
      </c>
      <c r="DB6" s="36">
        <f t="shared" si="11"/>
        <v>89.62</v>
      </c>
      <c r="DC6" s="36">
        <f t="shared" si="11"/>
        <v>89.76</v>
      </c>
      <c r="DD6" s="36">
        <f t="shared" si="11"/>
        <v>89.45</v>
      </c>
      <c r="DE6" s="36">
        <f t="shared" si="11"/>
        <v>89.5</v>
      </c>
      <c r="DF6" s="36">
        <f t="shared" si="11"/>
        <v>89.52</v>
      </c>
      <c r="DG6" s="35" t="str">
        <f>IF(DG7="","",IF(DG7="-","【-】","【"&amp;SUBSTITUTE(TEXT(DG7,"#,##0.00"),"-","△")&amp;"】"))</f>
        <v>【90.22】</v>
      </c>
      <c r="DH6" s="36">
        <f>IF(DH7="",NA(),DH7)</f>
        <v>40.22</v>
      </c>
      <c r="DI6" s="36">
        <f t="shared" ref="DI6:DQ6" si="12">IF(DI7="",NA(),DI7)</f>
        <v>40.97</v>
      </c>
      <c r="DJ6" s="36">
        <f t="shared" si="12"/>
        <v>44.55</v>
      </c>
      <c r="DK6" s="36">
        <f t="shared" si="12"/>
        <v>45.87</v>
      </c>
      <c r="DL6" s="36">
        <f t="shared" si="12"/>
        <v>46.9</v>
      </c>
      <c r="DM6" s="36">
        <f t="shared" si="12"/>
        <v>40.21</v>
      </c>
      <c r="DN6" s="36">
        <f t="shared" si="12"/>
        <v>41.12</v>
      </c>
      <c r="DO6" s="36">
        <f t="shared" si="12"/>
        <v>44.91</v>
      </c>
      <c r="DP6" s="36">
        <f t="shared" si="12"/>
        <v>45.89</v>
      </c>
      <c r="DQ6" s="36">
        <f t="shared" si="12"/>
        <v>46.58</v>
      </c>
      <c r="DR6" s="35" t="str">
        <f>IF(DR7="","",IF(DR7="-","【-】","【"&amp;SUBSTITUTE(TEXT(DR7,"#,##0.00"),"-","△")&amp;"】"))</f>
        <v>【47.91】</v>
      </c>
      <c r="DS6" s="36">
        <f>IF(DS7="",NA(),DS7)</f>
        <v>15.18</v>
      </c>
      <c r="DT6" s="36">
        <f t="shared" ref="DT6:EB6" si="13">IF(DT7="",NA(),DT7)</f>
        <v>17.8</v>
      </c>
      <c r="DU6" s="36">
        <f t="shared" si="13"/>
        <v>20.32</v>
      </c>
      <c r="DV6" s="36">
        <f t="shared" si="13"/>
        <v>21.81</v>
      </c>
      <c r="DW6" s="36">
        <f t="shared" si="13"/>
        <v>22.78</v>
      </c>
      <c r="DX6" s="36">
        <f t="shared" si="13"/>
        <v>10.19</v>
      </c>
      <c r="DY6" s="36">
        <f t="shared" si="13"/>
        <v>10.9</v>
      </c>
      <c r="DZ6" s="36">
        <f t="shared" si="13"/>
        <v>12.03</v>
      </c>
      <c r="EA6" s="36">
        <f t="shared" si="13"/>
        <v>13.14</v>
      </c>
      <c r="EB6" s="36">
        <f t="shared" si="13"/>
        <v>14.45</v>
      </c>
      <c r="EC6" s="35" t="str">
        <f>IF(EC7="","",IF(EC7="-","【-】","【"&amp;SUBSTITUTE(TEXT(EC7,"#,##0.00"),"-","△")&amp;"】"))</f>
        <v>【15.00】</v>
      </c>
      <c r="ED6" s="36">
        <f>IF(ED7="",NA(),ED7)</f>
        <v>0.89</v>
      </c>
      <c r="EE6" s="36">
        <f t="shared" ref="EE6:EM6" si="14">IF(EE7="",NA(),EE7)</f>
        <v>0.82</v>
      </c>
      <c r="EF6" s="36">
        <f t="shared" si="14"/>
        <v>0.82</v>
      </c>
      <c r="EG6" s="36">
        <f t="shared" si="14"/>
        <v>0.39</v>
      </c>
      <c r="EH6" s="36">
        <f t="shared" si="14"/>
        <v>0.75</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12033</v>
      </c>
      <c r="D7" s="38">
        <v>46</v>
      </c>
      <c r="E7" s="38">
        <v>1</v>
      </c>
      <c r="F7" s="38">
        <v>0</v>
      </c>
      <c r="G7" s="38">
        <v>1</v>
      </c>
      <c r="H7" s="38" t="s">
        <v>105</v>
      </c>
      <c r="I7" s="38" t="s">
        <v>106</v>
      </c>
      <c r="J7" s="38" t="s">
        <v>107</v>
      </c>
      <c r="K7" s="38" t="s">
        <v>108</v>
      </c>
      <c r="L7" s="38" t="s">
        <v>109</v>
      </c>
      <c r="M7" s="38"/>
      <c r="N7" s="39" t="s">
        <v>110</v>
      </c>
      <c r="O7" s="39">
        <v>52.65</v>
      </c>
      <c r="P7" s="39">
        <v>99.87</v>
      </c>
      <c r="Q7" s="39">
        <v>3369</v>
      </c>
      <c r="R7" s="39">
        <v>120769</v>
      </c>
      <c r="S7" s="39">
        <v>243.83</v>
      </c>
      <c r="T7" s="39">
        <v>495.3</v>
      </c>
      <c r="U7" s="39">
        <v>119884</v>
      </c>
      <c r="V7" s="39">
        <v>46.62</v>
      </c>
      <c r="W7" s="39">
        <v>2571.5100000000002</v>
      </c>
      <c r="X7" s="39">
        <v>122.49</v>
      </c>
      <c r="Y7" s="39">
        <v>118.98</v>
      </c>
      <c r="Z7" s="39">
        <v>120.45</v>
      </c>
      <c r="AA7" s="39">
        <v>117.34</v>
      </c>
      <c r="AB7" s="39">
        <v>120.59</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654.19000000000005</v>
      </c>
      <c r="AU7" s="39">
        <v>742.21</v>
      </c>
      <c r="AV7" s="39">
        <v>86.88</v>
      </c>
      <c r="AW7" s="39">
        <v>87.54</v>
      </c>
      <c r="AX7" s="39">
        <v>95.59</v>
      </c>
      <c r="AY7" s="39">
        <v>633.30999999999995</v>
      </c>
      <c r="AZ7" s="39">
        <v>648.09</v>
      </c>
      <c r="BA7" s="39">
        <v>344.19</v>
      </c>
      <c r="BB7" s="39">
        <v>352.05</v>
      </c>
      <c r="BC7" s="39">
        <v>349.04</v>
      </c>
      <c r="BD7" s="39">
        <v>262.87</v>
      </c>
      <c r="BE7" s="39">
        <v>653.25</v>
      </c>
      <c r="BF7" s="39">
        <v>643.97</v>
      </c>
      <c r="BG7" s="39">
        <v>628.62</v>
      </c>
      <c r="BH7" s="39">
        <v>614.21</v>
      </c>
      <c r="BI7" s="39">
        <v>591.91</v>
      </c>
      <c r="BJ7" s="39">
        <v>257.41000000000003</v>
      </c>
      <c r="BK7" s="39">
        <v>253.86</v>
      </c>
      <c r="BL7" s="39">
        <v>252.09</v>
      </c>
      <c r="BM7" s="39">
        <v>250.76</v>
      </c>
      <c r="BN7" s="39">
        <v>254.54</v>
      </c>
      <c r="BO7" s="39">
        <v>270.87</v>
      </c>
      <c r="BP7" s="39">
        <v>108.81</v>
      </c>
      <c r="BQ7" s="39">
        <v>106.18</v>
      </c>
      <c r="BR7" s="39">
        <v>109.34</v>
      </c>
      <c r="BS7" s="39">
        <v>106.49</v>
      </c>
      <c r="BT7" s="39">
        <v>108.58</v>
      </c>
      <c r="BU7" s="39">
        <v>100.16</v>
      </c>
      <c r="BV7" s="39">
        <v>100.07</v>
      </c>
      <c r="BW7" s="39">
        <v>106.22</v>
      </c>
      <c r="BX7" s="39">
        <v>106.69</v>
      </c>
      <c r="BY7" s="39">
        <v>106.52</v>
      </c>
      <c r="BZ7" s="39">
        <v>105.59</v>
      </c>
      <c r="CA7" s="39">
        <v>172.5</v>
      </c>
      <c r="CB7" s="39">
        <v>180.9</v>
      </c>
      <c r="CC7" s="39">
        <v>176.74</v>
      </c>
      <c r="CD7" s="39">
        <v>182.72</v>
      </c>
      <c r="CE7" s="39">
        <v>179.87</v>
      </c>
      <c r="CF7" s="39">
        <v>166.17</v>
      </c>
      <c r="CG7" s="39">
        <v>164.93</v>
      </c>
      <c r="CH7" s="39">
        <v>155.22999999999999</v>
      </c>
      <c r="CI7" s="39">
        <v>154.91999999999999</v>
      </c>
      <c r="CJ7" s="39">
        <v>155.80000000000001</v>
      </c>
      <c r="CK7" s="39">
        <v>163.27000000000001</v>
      </c>
      <c r="CL7" s="39">
        <v>72.599999999999994</v>
      </c>
      <c r="CM7" s="39">
        <v>69.34</v>
      </c>
      <c r="CN7" s="39">
        <v>67.63</v>
      </c>
      <c r="CO7" s="39">
        <v>66.16</v>
      </c>
      <c r="CP7" s="39">
        <v>65.61</v>
      </c>
      <c r="CQ7" s="39">
        <v>62.5</v>
      </c>
      <c r="CR7" s="39">
        <v>62.45</v>
      </c>
      <c r="CS7" s="39">
        <v>62.12</v>
      </c>
      <c r="CT7" s="39">
        <v>62.26</v>
      </c>
      <c r="CU7" s="39">
        <v>62.1</v>
      </c>
      <c r="CV7" s="39">
        <v>59.94</v>
      </c>
      <c r="CW7" s="39">
        <v>78.05</v>
      </c>
      <c r="CX7" s="39">
        <v>77.97</v>
      </c>
      <c r="CY7" s="39">
        <v>77.8</v>
      </c>
      <c r="CZ7" s="39">
        <v>77.83</v>
      </c>
      <c r="DA7" s="39">
        <v>77.88</v>
      </c>
      <c r="DB7" s="39">
        <v>89.62</v>
      </c>
      <c r="DC7" s="39">
        <v>89.76</v>
      </c>
      <c r="DD7" s="39">
        <v>89.45</v>
      </c>
      <c r="DE7" s="39">
        <v>89.5</v>
      </c>
      <c r="DF7" s="39">
        <v>89.52</v>
      </c>
      <c r="DG7" s="39">
        <v>90.22</v>
      </c>
      <c r="DH7" s="39">
        <v>40.22</v>
      </c>
      <c r="DI7" s="39">
        <v>40.97</v>
      </c>
      <c r="DJ7" s="39">
        <v>44.55</v>
      </c>
      <c r="DK7" s="39">
        <v>45.87</v>
      </c>
      <c r="DL7" s="39">
        <v>46.9</v>
      </c>
      <c r="DM7" s="39">
        <v>40.21</v>
      </c>
      <c r="DN7" s="39">
        <v>41.12</v>
      </c>
      <c r="DO7" s="39">
        <v>44.91</v>
      </c>
      <c r="DP7" s="39">
        <v>45.89</v>
      </c>
      <c r="DQ7" s="39">
        <v>46.58</v>
      </c>
      <c r="DR7" s="39">
        <v>47.91</v>
      </c>
      <c r="DS7" s="39">
        <v>15.18</v>
      </c>
      <c r="DT7" s="39">
        <v>17.8</v>
      </c>
      <c r="DU7" s="39">
        <v>20.32</v>
      </c>
      <c r="DV7" s="39">
        <v>21.81</v>
      </c>
      <c r="DW7" s="39">
        <v>22.78</v>
      </c>
      <c r="DX7" s="39">
        <v>10.19</v>
      </c>
      <c r="DY7" s="39">
        <v>10.9</v>
      </c>
      <c r="DZ7" s="39">
        <v>12.03</v>
      </c>
      <c r="EA7" s="39">
        <v>13.14</v>
      </c>
      <c r="EB7" s="39">
        <v>14.45</v>
      </c>
      <c r="EC7" s="39">
        <v>15</v>
      </c>
      <c r="ED7" s="39">
        <v>0.89</v>
      </c>
      <c r="EE7" s="39">
        <v>0.82</v>
      </c>
      <c r="EF7" s="39">
        <v>0.82</v>
      </c>
      <c r="EG7" s="39">
        <v>0.39</v>
      </c>
      <c r="EH7" s="39">
        <v>0.75</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加藤弘康</cp:lastModifiedBy>
  <cp:lastPrinted>2018-02-13T13:46:36Z</cp:lastPrinted>
  <dcterms:created xsi:type="dcterms:W3CDTF">2017-12-25T01:19:11Z</dcterms:created>
  <dcterms:modified xsi:type="dcterms:W3CDTF">2018-02-14T00:05:23Z</dcterms:modified>
  <cp:category/>
</cp:coreProperties>
</file>