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4.250\総務課\経理係\上水道事業会計\経営比較分析表\R040111(火)【1月18日〆】【財政課より照会：1 18〆】公営企業に係る経営比較分析表（令和2年度決算）の分析等について\回答\"/>
    </mc:Choice>
  </mc:AlternateContent>
  <workbookProtection workbookAlgorithmName="SHA-512" workbookHashValue="CBwzKyqZF7SlqEpoLzBiS4dY/HiHXVJuLXjn8ITn3bv0IMdfX6U/Lzi/9ouegEEdh25f6cVjRUIIQvyh//DlNg==" workbookSaltValue="C58WRFoPQSk8CrzawLoVU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<sst xmlns="http://schemas.openxmlformats.org/spreadsheetml/2006/main" count="228" uniqueCount="115">
  <si>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</si>
  <si>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</si>
  <si>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</si>
  <si>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</si>
  <si>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</si>
  <si>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</si>
  <si>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</si>
  <si>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</si>
  <si>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</si>
  <si>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</si>
  <si>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</si>
  <si>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</si>
  <si>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</si>
  <si>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</si>
  <si>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</si>
  <si>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</si>
  <si>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</si>
  <si>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</si>
  <si>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</si>
  <si>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</si>
  <si>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</si>
  <si>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</si>
  <si>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</si>
  <si>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</si>
  <si>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</si>
  <si>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</si>
  <si>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</si>
  <si>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</si>
  <si>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</si>
  <si>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</si>
  <si>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</si>
  <si>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</si>
  <si>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</si>
  <si>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</si>
  <si>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</si>
  <si>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</si>
  <si>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</si>
  <si>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</si>
  <si>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</si>
  <si>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</si>
  <si>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</si>
  <si>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</si>
  <si>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</si>
  <si>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</si>
  <si>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</si>
  <si>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</si>
  <si>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</si>
  <si>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</si>
  <si>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</si>
  <si>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</si>
  <si>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</si>
  <si>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</si>
  <si>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</si>
  <si>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</si>
  <si>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</si>
  <si>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</si>
  <si>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</si>
  <si>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</si>
  <si>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</si>
  <si>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</si>
  <si>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</si>
  <si>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</si>
  <si>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</si>
  <si>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</si>
  <si>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</si>
  <si>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</si>
  <si>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</si>
  <si>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</si>
  <si>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</si>
  <si>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</si>
  <si>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</si>
  <si>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</si>
  <si>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</si>
  <si>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</si>
  <si>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</si>
  <si>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</si>
  <si>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</si>
  <si>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</si>
  <si>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</si>
  <si>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</si>
  <si>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</si>
  <si>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</si>
  <si>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</si>
  <si>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</si>
  <si>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</si>
  <si>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</si>
  <si>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</si>
  <si>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</si>
  <si>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</si>
  <si>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</si>
  <si>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</si>
  <si>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</si>
  <si>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</si>
  <si>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小樽市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</si>
  <si>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</si>
  <si>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</si>
  <si>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</si>
  <si>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</si>
  <si>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</si>
  <si>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</si>
  <si>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</si>
  <si>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</si>
  <si>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</si>
  <si>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</si>
  <si>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</si>
  <si>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</si>
  <si>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</si>
  <si>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</si>
  <si>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</si>
  <si>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</si>
  <si>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</si>
  <si>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</si>
  <si>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①有形固定資産減価償却率・②管路経年化率・③管路更新率
　有形固定資産減価償却率と管路経年化率は上昇傾向にあり、今後も老朽化が進み、耐用年数を経過する管路の増加が見込まれています。
　また、管路更新率は年度ごとの更新延長に増減があるため昨年度と比較して</t>
    </r>
    <r>
      <rPr>
        <sz val="11"/>
        <color rgb="FFFF0000"/>
        <rFont val="ＭＳ ゴシック"/>
        <family val="3"/>
        <charset val="128"/>
      </rPr>
      <t>高い</t>
    </r>
    <r>
      <rPr>
        <sz val="11"/>
        <color theme="1"/>
        <rFont val="ＭＳ ゴシック"/>
        <family val="3"/>
        <charset val="128"/>
      </rPr>
      <t>数値となっています。今後は老朽化資産を多く抱えることで、突発的な故障のリスクなども予見されることから、施設の長寿命化や更新費用の平準化を考慮した投資計画に基づき、適切な更新に努めます。</t>
    </r>
    <rPh sb="126" eb="127">
      <t>タカ</t>
    </rPh>
    <phoneticPr fontId="4"/>
  </si>
  <si>
    <r>
      <t>①経常収支比率・②累積欠損金比率
　経常収支比率は１００％を上回り、累積欠損金についても解消された状態が続いており、当該指標においては健全な状況が維持されているといえますが、主たる収入である給水収益</t>
    </r>
    <r>
      <rPr>
        <sz val="8"/>
        <color rgb="FFFF0000"/>
        <rFont val="ＭＳ ゴシック"/>
        <family val="3"/>
        <charset val="128"/>
      </rPr>
      <t>が新型コロナウイルス感染症拡大に伴い大幅に減少したことにより、経常収支比率が大幅に</t>
    </r>
    <r>
      <rPr>
        <sz val="8"/>
        <color theme="1"/>
        <rFont val="ＭＳ ゴシック"/>
        <family val="3"/>
        <charset val="128"/>
      </rPr>
      <t>押し下げられ、</t>
    </r>
    <r>
      <rPr>
        <sz val="8"/>
        <color rgb="FFFF0000"/>
        <rFont val="ＭＳ ゴシック"/>
        <family val="3"/>
        <charset val="128"/>
      </rPr>
      <t>類似団体との比較では低い数値となりました。</t>
    </r>
    <r>
      <rPr>
        <sz val="8"/>
        <color theme="1"/>
        <rFont val="ＭＳ ゴシック"/>
        <family val="3"/>
        <charset val="128"/>
      </rPr>
      <t>今後も</t>
    </r>
    <r>
      <rPr>
        <sz val="8"/>
        <color rgb="FFFF0000"/>
        <rFont val="ＭＳ ゴシック"/>
        <family val="3"/>
        <charset val="128"/>
      </rPr>
      <t>感染症拡大に伴う影響だけではなく、</t>
    </r>
    <r>
      <rPr>
        <sz val="8"/>
        <color theme="1"/>
        <rFont val="ＭＳ ゴシック"/>
        <family val="3"/>
        <charset val="128"/>
      </rPr>
      <t>人口減少に伴う給水収益の減少は</t>
    </r>
    <r>
      <rPr>
        <sz val="8"/>
        <color rgb="FFFF0000"/>
        <rFont val="ＭＳ ゴシック"/>
        <family val="3"/>
        <charset val="128"/>
      </rPr>
      <t>避けられない</t>
    </r>
    <r>
      <rPr>
        <sz val="8"/>
        <color theme="1"/>
        <rFont val="ＭＳ ゴシック"/>
        <family val="3"/>
        <charset val="128"/>
      </rPr>
      <t>ことから、収益の減少に見合った適切な支出を行うなど、健全な経営の安定化が図られるよう努めます。
③流動比率・④企業債残高対給水収益比率
　流動比率は１００％を上回っていますが、類似団体との比較では悪い数値が続いており、これは当市の地形的な特徴（東西に長く、山坂が多い）により、給水人口の割に浄水場やポンプ所の数が多く、多額の建設費用を要することから、その財源として借り入れた企業債の残高の割合が給水収益に対して高くなっているためです。今後は、老朽化に伴う施設の更新が増えるので、収益とのバランスを考慮しながら適切な規模の投資に努めます。
⑤料金回収率・⑥給水原価
　料金回収率は１００％</t>
    </r>
    <r>
      <rPr>
        <sz val="8"/>
        <color rgb="FFFF0000"/>
        <rFont val="ＭＳ ゴシック"/>
        <family val="3"/>
        <charset val="128"/>
      </rPr>
      <t>を下回り、前年度と比較して大幅に数値が下がりました。</t>
    </r>
    <r>
      <rPr>
        <sz val="8"/>
        <color theme="1"/>
        <rFont val="ＭＳ ゴシック"/>
        <family val="3"/>
        <charset val="128"/>
      </rPr>
      <t>この要因は、</t>
    </r>
    <r>
      <rPr>
        <sz val="8"/>
        <color rgb="FFFF0000"/>
        <rFont val="ＭＳ ゴシック"/>
        <family val="3"/>
        <charset val="128"/>
      </rPr>
      <t>新型コロナウイルス感染症拡大による給水収益の減少に</t>
    </r>
    <r>
      <rPr>
        <sz val="8"/>
        <color theme="1"/>
        <rFont val="ＭＳ ゴシック"/>
        <family val="3"/>
        <charset val="128"/>
      </rPr>
      <t>よるものです。
　給水原価については、前述のとおり施設の整備に建設費を要したことから減価償却費及び企業債利息が多額となり、類似団体と比較し高くなっています。今後も、施設等の老朽化に伴う維持管理費用の増加や人口減少に伴う有収水量の減少が見込まれることから、更新計画と維持管理計画の整合性を図り、ライフサイクルコストの縮減により、給水原価の低下に努めます。
⑦施設利用率
　施設利用率は</t>
    </r>
    <r>
      <rPr>
        <sz val="8"/>
        <color rgb="FFFF0000"/>
        <rFont val="ＭＳ ゴシック"/>
        <family val="3"/>
        <charset val="128"/>
      </rPr>
      <t>人口減少などにより年々減少傾向にあるほか、新型コロナウイルス感染症拡大により配水量が減少したため、類似団体との比較では低い数値となりました。</t>
    </r>
    <r>
      <rPr>
        <sz val="8"/>
        <color theme="1"/>
        <rFont val="ＭＳ ゴシック"/>
        <family val="3"/>
        <charset val="128"/>
      </rPr>
      <t>今後も節水意識の向上や人口減少等により水需要の減少が見込まれることから、引き続き施設の統合・廃止及び施設規模の見直しについて効率化の検討を行います。
⑧有収率
　有収率は類似団体と比べて低い数値となっていますが、配水管等の漏水の調査を計画的に実施しています。有収率の向上は給水原価の低下にもつながることから、今後も対策を検討し、引き続き改善に努めます。</t>
    </r>
    <rPh sb="100" eb="102">
      <t>シンガタ</t>
    </rPh>
    <rPh sb="109" eb="112">
      <t>カンセンショウ</t>
    </rPh>
    <rPh sb="112" eb="114">
      <t>カクダイ</t>
    </rPh>
    <rPh sb="115" eb="116">
      <t>トモナ</t>
    </rPh>
    <rPh sb="117" eb="119">
      <t>オオハバ</t>
    </rPh>
    <rPh sb="120" eb="122">
      <t>ゲンショウ</t>
    </rPh>
    <rPh sb="137" eb="139">
      <t>オオハバ</t>
    </rPh>
    <rPh sb="147" eb="149">
      <t>ルイジ</t>
    </rPh>
    <rPh sb="149" eb="151">
      <t>ダンタイ</t>
    </rPh>
    <rPh sb="153" eb="155">
      <t>ヒカク</t>
    </rPh>
    <rPh sb="157" eb="158">
      <t>ヒク</t>
    </rPh>
    <rPh sb="159" eb="161">
      <t>スウチ</t>
    </rPh>
    <rPh sb="168" eb="170">
      <t>コンゴ</t>
    </rPh>
    <rPh sb="171" eb="174">
      <t>カンセンショウ</t>
    </rPh>
    <rPh sb="174" eb="176">
      <t>カクダイ</t>
    </rPh>
    <rPh sb="177" eb="178">
      <t>トモナ</t>
    </rPh>
    <rPh sb="179" eb="181">
      <t>エイキョウ</t>
    </rPh>
    <rPh sb="203" eb="204">
      <t>サ</t>
    </rPh>
    <rPh sb="503" eb="505">
      <t>シタマワ</t>
    </rPh>
    <rPh sb="507" eb="510">
      <t>ゼンネンド</t>
    </rPh>
    <rPh sb="515" eb="517">
      <t>オオハバ</t>
    </rPh>
    <rPh sb="521" eb="522">
      <t>サ</t>
    </rPh>
    <rPh sb="534" eb="536">
      <t>シンガタ</t>
    </rPh>
    <rPh sb="543" eb="546">
      <t>カンセンショウ</t>
    </rPh>
    <rPh sb="546" eb="548">
      <t>カクダイ</t>
    </rPh>
    <rPh sb="771" eb="773">
      <t>シンガタ</t>
    </rPh>
    <rPh sb="780" eb="783">
      <t>カンセンショウ</t>
    </rPh>
    <rPh sb="783" eb="785">
      <t>カクダイ</t>
    </rPh>
    <rPh sb="788" eb="790">
      <t>ハイスイ</t>
    </rPh>
    <rPh sb="790" eb="791">
      <t>リョウ</t>
    </rPh>
    <rPh sb="792" eb="794">
      <t>ゲンショウ</t>
    </rPh>
    <rPh sb="809" eb="810">
      <t>ヒク</t>
    </rPh>
    <rPh sb="811" eb="813">
      <t>スウチ</t>
    </rPh>
    <phoneticPr fontId="4"/>
  </si>
  <si>
    <r>
      <t>小樽市の水道事業は、経常収支比率が100％を超え、累積欠損金比率も0％と健全な経営状況が維持されています。しかし、人口減少に伴う収入の減少、施設の老朽化による維持管理費用の増加など多くの課題を抱え</t>
    </r>
    <r>
      <rPr>
        <sz val="11"/>
        <color rgb="FFFF0000"/>
        <rFont val="ＭＳ ゴシック"/>
        <family val="3"/>
        <charset val="128"/>
      </rPr>
      <t>ています。また、新型コロナウイルス感染症の拡大は、本市の基幹産業である観光産業に大きな影響を及ぼし、給水収益の大幅な減少をもたらしました。</t>
    </r>
    <r>
      <rPr>
        <sz val="11"/>
        <color theme="1"/>
        <rFont val="ＭＳ ゴシック"/>
        <family val="3"/>
        <charset val="128"/>
      </rPr>
      <t>そのような状況下で安定した経営を目指すためにも、経営戦略に基づき、水道施設の計画的な更新や耐震化を図ることで、中長期的な視点に立った事業経営に努めるだけでなく、社会情勢の変化などに柔軟に対応できるよう、実態に即した取組を進めていきます。</t>
    </r>
    <rPh sb="106" eb="108">
      <t>シンガタ</t>
    </rPh>
    <rPh sb="115" eb="118">
      <t>カンセンショウ</t>
    </rPh>
    <rPh sb="119" eb="121">
      <t>カクダイ</t>
    </rPh>
    <rPh sb="123" eb="125">
      <t>ホンシ</t>
    </rPh>
    <rPh sb="126" eb="128">
      <t>キカン</t>
    </rPh>
    <rPh sb="128" eb="130">
      <t>サンギョウ</t>
    </rPh>
    <rPh sb="133" eb="135">
      <t>カンコウ</t>
    </rPh>
    <rPh sb="135" eb="137">
      <t>サンギョウ</t>
    </rPh>
    <rPh sb="138" eb="139">
      <t>オオ</t>
    </rPh>
    <rPh sb="141" eb="143">
      <t>エイキョウ</t>
    </rPh>
    <rPh sb="144" eb="145">
      <t>オヨ</t>
    </rPh>
    <rPh sb="148" eb="150">
      <t>キュウスイ</t>
    </rPh>
    <rPh sb="150" eb="152">
      <t>シュウエキ</t>
    </rPh>
    <rPh sb="153" eb="155">
      <t>オオハバ</t>
    </rPh>
    <rPh sb="156" eb="158">
      <t>ゲンショウ</t>
    </rPh>
    <rPh sb="196" eb="197">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</si>
</sst>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8"/>
      <color rgb="FFFF000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0.75</c:v>
                </c:pt>
                <c:pt idx="1">
                  <c:v>0.45</c:v>
                </c:pt>
                <c:pt idx="2">
                  <c:v>0.46</c:v>
                </c:pt>
                <c:pt idx="3">
                  <c:v>0.19</c:v>
                </c:pt>
                <c:pt idx="4">
                  <c:v>0.36</c:v>
                </c:pt>
              </c:numCache>
            </c:numRef>
          </c:val>
          <c:extLst>
            <c:ext xmlns:c16="http://schemas.microsoft.com/office/drawing/2014/chart" uri="{C3380CC4-5D6E-409C-BE32-E72D297353CC}">
              <c16:uniqueId val="{00000000-93C2-4EEE-BFA2-9E5F51F9277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93C2-4EEE-BFA2-9E5F51F9277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65.61</c:v>
                </c:pt>
                <c:pt idx="1">
                  <c:v>65.239999999999995</c:v>
                </c:pt>
                <c:pt idx="2">
                  <c:v>63.99</c:v>
                </c:pt>
                <c:pt idx="3">
                  <c:v>62.1</c:v>
                </c:pt>
                <c:pt idx="4">
                  <c:v>60.36</c:v>
                </c:pt>
              </c:numCache>
            </c:numRef>
          </c:val>
          <c:extLst>
            <c:ext xmlns:c16="http://schemas.microsoft.com/office/drawing/2014/chart" uri="{C3380CC4-5D6E-409C-BE32-E72D297353CC}">
              <c16:uniqueId val="{00000000-26B8-4715-ABB0-7324DEDA324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26B8-4715-ABB0-7324DEDA324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77.88</c:v>
                </c:pt>
                <c:pt idx="1">
                  <c:v>77.87</c:v>
                </c:pt>
                <c:pt idx="2">
                  <c:v>77.760000000000005</c:v>
                </c:pt>
                <c:pt idx="3">
                  <c:v>78.84</c:v>
                </c:pt>
                <c:pt idx="4">
                  <c:v>78.09</c:v>
                </c:pt>
              </c:numCache>
            </c:numRef>
          </c:val>
          <c:extLst>
            <c:ext xmlns:c16="http://schemas.microsoft.com/office/drawing/2014/chart" uri="{C3380CC4-5D6E-409C-BE32-E72D297353CC}">
              <c16:uniqueId val="{00000000-AEDD-4BAC-96A4-13AD8B835A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AEDD-4BAC-96A4-13AD8B835A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120.59</c:v>
                </c:pt>
                <c:pt idx="1">
                  <c:v>121.52</c:v>
                </c:pt>
                <c:pt idx="2">
                  <c:v>119.2</c:v>
                </c:pt>
                <c:pt idx="3">
                  <c:v>118.39</c:v>
                </c:pt>
                <c:pt idx="4">
                  <c:v>110.25</c:v>
                </c:pt>
              </c:numCache>
            </c:numRef>
          </c:val>
          <c:extLst>
            <c:ext xmlns:c16="http://schemas.microsoft.com/office/drawing/2014/chart" uri="{C3380CC4-5D6E-409C-BE32-E72D297353CC}">
              <c16:uniqueId val="{00000000-5BF7-4BA6-ABD3-91F862C4516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5BF7-4BA6-ABD3-91F862C4516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46.9</c:v>
                </c:pt>
                <c:pt idx="1">
                  <c:v>47.9</c:v>
                </c:pt>
                <c:pt idx="2">
                  <c:v>48.7</c:v>
                </c:pt>
                <c:pt idx="3">
                  <c:v>49.96</c:v>
                </c:pt>
                <c:pt idx="4">
                  <c:v>50.34</c:v>
                </c:pt>
              </c:numCache>
            </c:numRef>
          </c:val>
          <c:extLst>
            <c:ext xmlns:c16="http://schemas.microsoft.com/office/drawing/2014/chart" uri="{C3380CC4-5D6E-409C-BE32-E72D297353CC}">
              <c16:uniqueId val="{00000000-75A0-4BCA-84CF-0AE3F974F59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75A0-4BCA-84CF-0AE3F974F59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22.78</c:v>
                </c:pt>
                <c:pt idx="1">
                  <c:v>23.47</c:v>
                </c:pt>
                <c:pt idx="2">
                  <c:v>24.86</c:v>
                </c:pt>
                <c:pt idx="3">
                  <c:v>27.59</c:v>
                </c:pt>
                <c:pt idx="4">
                  <c:v>30.49</c:v>
                </c:pt>
              </c:numCache>
            </c:numRef>
          </c:val>
          <c:extLst>
            <c:ext xmlns:c16="http://schemas.microsoft.com/office/drawing/2014/chart" uri="{C3380CC4-5D6E-409C-BE32-E72D297353CC}">
              <c16:uniqueId val="{00000000-DF61-49C6-A9AC-214465FF44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DF61-49C6-A9AC-214465FF44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FA-4371-92D3-6C2A7F6BAD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BFA-4371-92D3-6C2A7F6BAD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95.59</c:v>
                </c:pt>
                <c:pt idx="1">
                  <c:v>104.98</c:v>
                </c:pt>
                <c:pt idx="2">
                  <c:v>104.61</c:v>
                </c:pt>
                <c:pt idx="3">
                  <c:v>108.54</c:v>
                </c:pt>
                <c:pt idx="4">
                  <c:v>110.87</c:v>
                </c:pt>
              </c:numCache>
            </c:numRef>
          </c:val>
          <c:extLst>
            <c:ext xmlns:c16="http://schemas.microsoft.com/office/drawing/2014/chart" uri="{C3380CC4-5D6E-409C-BE32-E72D297353CC}">
              <c16:uniqueId val="{00000000-E368-4954-8045-ADBBFE0A78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E368-4954-8045-ADBBFE0A78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591.91</c:v>
                </c:pt>
                <c:pt idx="1">
                  <c:v>589.29</c:v>
                </c:pt>
                <c:pt idx="2">
                  <c:v>576.38</c:v>
                </c:pt>
                <c:pt idx="3">
                  <c:v>561.05999999999995</c:v>
                </c:pt>
                <c:pt idx="4">
                  <c:v>581.38</c:v>
                </c:pt>
              </c:numCache>
            </c:numRef>
          </c:val>
          <c:extLst>
            <c:ext xmlns:c16="http://schemas.microsoft.com/office/drawing/2014/chart" uri="{C3380CC4-5D6E-409C-BE32-E72D297353CC}">
              <c16:uniqueId val="{00000000-348A-4944-9F81-06A6C03C49C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348A-4944-9F81-06A6C03C49C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108.58</c:v>
                </c:pt>
                <c:pt idx="1">
                  <c:v>109.62</c:v>
                </c:pt>
                <c:pt idx="2">
                  <c:v>106.09</c:v>
                </c:pt>
                <c:pt idx="3">
                  <c:v>104.54</c:v>
                </c:pt>
                <c:pt idx="4">
                  <c:v>96.63</c:v>
                </c:pt>
              </c:numCache>
            </c:numRef>
          </c:val>
          <c:extLst>
            <c:ext xmlns:c16="http://schemas.microsoft.com/office/drawing/2014/chart" uri="{C3380CC4-5D6E-409C-BE32-E72D297353CC}">
              <c16:uniqueId val="{00000000-82F2-4E1E-BC6B-36E19D0DA8F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82F2-4E1E-BC6B-36E19D0DA8F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179.87</c:v>
                </c:pt>
                <c:pt idx="1">
                  <c:v>178.56</c:v>
                </c:pt>
                <c:pt idx="2">
                  <c:v>185.26</c:v>
                </c:pt>
                <c:pt idx="3">
                  <c:v>187.94</c:v>
                </c:pt>
                <c:pt idx="4">
                  <c:v>199.4</c:v>
                </c:pt>
              </c:numCache>
            </c:numRef>
          </c:val>
          <c:extLst>
            <c:ext xmlns:c16="http://schemas.microsoft.com/office/drawing/2014/chart" uri="{C3380CC4-5D6E-409C-BE32-E72D297353CC}">
              <c16:uniqueId val="{00000000-6E1E-4C30-9F6F-3B4F4E323B9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6E1E-4C30-9F6F-3B4F4E323B9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小樽市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v>
      </c>
      <c r="AE8" s="60"/>
      <c r="AF8" s="60"/>
      <c r="AG8" s="60"/>
      <c r="AH8" s="60"/>
      <c r="AI8" s="60"/>
      <c r="AJ8" s="60"/>
      <c r="AK8" s="4"/>
      <c r="AL8" s="61">
        <f>データ!$R$6</f>
        <v>112450</v>
      </c>
      <c r="AM8" s="61"/>
      <c r="AN8" s="61"/>
      <c r="AO8" s="61"/>
      <c r="AP8" s="61"/>
      <c r="AQ8" s="61"/>
      <c r="AR8" s="61"/>
      <c r="AS8" s="61"/>
      <c r="AT8" s="52">
        <f>データ!$S$6</f>
        <v>243.83</v>
      </c>
      <c r="AU8" s="53"/>
      <c r="AV8" s="53"/>
      <c r="AW8" s="53"/>
      <c r="AX8" s="53"/>
      <c r="AY8" s="53"/>
      <c r="AZ8" s="53"/>
      <c r="BA8" s="53"/>
      <c r="BB8" s="54">
        <f>データ!$T$6</f>
        <v>461.18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57.36</v>
      </c>
      <c r="J10" s="53"/>
      <c r="K10" s="53"/>
      <c r="L10" s="53"/>
      <c r="M10" s="53"/>
      <c r="N10" s="53"/>
      <c r="O10" s="64"/>
      <c r="P10" s="54">
        <f>データ!$P$6</f>
        <v>99.89</v>
      </c>
      <c r="Q10" s="54"/>
      <c r="R10" s="54"/>
      <c r="S10" s="54"/>
      <c r="T10" s="54"/>
      <c r="U10" s="54"/>
      <c r="V10" s="54"/>
      <c r="W10" s="61">
        <f>データ!$Q$6</f>
        <v>3432</v>
      </c>
      <c r="X10" s="61"/>
      <c r="Y10" s="61"/>
      <c r="Z10" s="61"/>
      <c r="AA10" s="61"/>
      <c r="AB10" s="61"/>
      <c r="AC10" s="61"/>
      <c r="AD10" s="2"/>
      <c r="AE10" s="2"/>
      <c r="AF10" s="2"/>
      <c r="AG10" s="2"/>
      <c r="AH10" s="4"/>
      <c r="AI10" s="4"/>
      <c r="AJ10" s="4"/>
      <c r="AK10" s="4"/>
      <c r="AL10" s="61">
        <f>データ!$U$6</f>
        <v>111511</v>
      </c>
      <c r="AM10" s="61"/>
      <c r="AN10" s="61"/>
      <c r="AO10" s="61"/>
      <c r="AP10" s="61"/>
      <c r="AQ10" s="61"/>
      <c r="AR10" s="61"/>
      <c r="AS10" s="61"/>
      <c r="AT10" s="52">
        <f>データ!$V$6</f>
        <v>46.62</v>
      </c>
      <c r="AU10" s="53"/>
      <c r="AV10" s="53"/>
      <c r="AW10" s="53"/>
      <c r="AX10" s="53"/>
      <c r="AY10" s="53"/>
      <c r="AZ10" s="53"/>
      <c r="BA10" s="53"/>
      <c r="BB10" s="54">
        <f>データ!$W$6</f>
        <v>2391.91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aWm0zECcGebwhxl5hJzKBVcbSNQrCPrWffGoidtMz50rXiy5BBHG2PLCOD8oOosNBxBtcs0p8R4TwSLw3XbFg==" saltValue="msDjpupjKk3iGHLDjYBz8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12033</v>
      </c>
      <c r="D6" s="34">
        <f t="shared" si="3"/>
        <v>46</v>
      </c>
      <c r="E6" s="34">
        <f t="shared" si="3"/>
        <v>1</v>
      </c>
      <c r="F6" s="34">
        <f t="shared" si="3"/>
        <v>0</v>
      </c>
      <c r="G6" s="34">
        <f t="shared" si="3"/>
        <v>1</v>
      </c>
      <c r="H6" s="34" t="str">
        <f t="shared" si="3"/>
        <v>北海道　小樽市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57.36</v>
      </c>
      <c r="P6" s="35">
        <f t="shared" si="3"/>
        <v>99.89</v>
      </c>
      <c r="Q6" s="35">
        <f t="shared" si="3"/>
        <v>3432</v>
      </c>
      <c r="R6" s="35">
        <f t="shared" si="3"/>
        <v>112450</v>
      </c>
      <c r="S6" s="35">
        <f t="shared" si="3"/>
        <v>243.83</v>
      </c>
      <c r="T6" s="35">
        <f t="shared" si="3"/>
        <v>461.18</v>
      </c>
      <c r="U6" s="35">
        <f t="shared" si="3"/>
        <v>111511</v>
      </c>
      <c r="V6" s="35">
        <f t="shared" si="3"/>
        <v>46.62</v>
      </c>
      <c r="W6" s="35">
        <f t="shared" si="3"/>
        <v>2391.91</v>
      </c>
      <c r="X6" s="36">
        <f>IF(X7="",NA(),X7)</f>
        <v>120.59</v>
      </c>
      <c r="Y6" s="36">
        <f t="shared" ref="Y6:AG6" si="4">IF(Y7="",NA(),Y7)</f>
        <v>121.52</v>
      </c>
      <c r="Z6" s="36">
        <f t="shared" si="4"/>
        <v>119.2</v>
      </c>
      <c r="AA6" s="36">
        <f t="shared" si="4"/>
        <v>118.39</v>
      </c>
      <c r="AB6" s="36">
        <f t="shared" si="4"/>
        <v>110.25</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95.59</v>
      </c>
      <c r="AU6" s="36">
        <f t="shared" ref="AU6:BC6" si="6">IF(AU7="",NA(),AU7)</f>
        <v>104.98</v>
      </c>
      <c r="AV6" s="36">
        <f t="shared" si="6"/>
        <v>104.61</v>
      </c>
      <c r="AW6" s="36">
        <f t="shared" si="6"/>
        <v>108.54</v>
      </c>
      <c r="AX6" s="36">
        <f t="shared" si="6"/>
        <v>110.87</v>
      </c>
      <c r="AY6" s="36">
        <f t="shared" si="6"/>
        <v>349.04</v>
      </c>
      <c r="AZ6" s="36">
        <f t="shared" si="6"/>
        <v>337.49</v>
      </c>
      <c r="BA6" s="36">
        <f t="shared" si="6"/>
        <v>335.6</v>
      </c>
      <c r="BB6" s="36">
        <f t="shared" si="6"/>
        <v>358.91</v>
      </c>
      <c r="BC6" s="36">
        <f t="shared" si="6"/>
        <v>360.96</v>
      </c>
      <c r="BD6" s="35" t="str">
        <f>IF(BD7="","",IF(BD7="-","【-】","【"&amp;SUBSTITUTE(TEXT(BD7,"#,##0.00"),"-","△")&amp;"】"))</f>
        <v>【260.31】</v>
      </c>
      <c r="BE6" s="36">
        <f>IF(BE7="",NA(),BE7)</f>
        <v>591.91</v>
      </c>
      <c r="BF6" s="36">
        <f t="shared" ref="BF6:BN6" si="7">IF(BF7="",NA(),BF7)</f>
        <v>589.29</v>
      </c>
      <c r="BG6" s="36">
        <f t="shared" si="7"/>
        <v>576.38</v>
      </c>
      <c r="BH6" s="36">
        <f t="shared" si="7"/>
        <v>561.05999999999995</v>
      </c>
      <c r="BI6" s="36">
        <f t="shared" si="7"/>
        <v>581.38</v>
      </c>
      <c r="BJ6" s="36">
        <f t="shared" si="7"/>
        <v>254.54</v>
      </c>
      <c r="BK6" s="36">
        <f t="shared" si="7"/>
        <v>265.92</v>
      </c>
      <c r="BL6" s="36">
        <f t="shared" si="7"/>
        <v>258.26</v>
      </c>
      <c r="BM6" s="36">
        <f t="shared" si="7"/>
        <v>247.27</v>
      </c>
      <c r="BN6" s="36">
        <f t="shared" si="7"/>
        <v>239.18</v>
      </c>
      <c r="BO6" s="35" t="str">
        <f>IF(BO7="","",IF(BO7="-","【-】","【"&amp;SUBSTITUTE(TEXT(BO7,"#,##0.00"),"-","△")&amp;"】"))</f>
        <v>【275.67】</v>
      </c>
      <c r="BP6" s="36">
        <f>IF(BP7="",NA(),BP7)</f>
        <v>108.58</v>
      </c>
      <c r="BQ6" s="36">
        <f t="shared" ref="BQ6:BY6" si="8">IF(BQ7="",NA(),BQ7)</f>
        <v>109.62</v>
      </c>
      <c r="BR6" s="36">
        <f t="shared" si="8"/>
        <v>106.09</v>
      </c>
      <c r="BS6" s="36">
        <f t="shared" si="8"/>
        <v>104.54</v>
      </c>
      <c r="BT6" s="36">
        <f t="shared" si="8"/>
        <v>96.63</v>
      </c>
      <c r="BU6" s="36">
        <f t="shared" si="8"/>
        <v>106.52</v>
      </c>
      <c r="BV6" s="36">
        <f t="shared" si="8"/>
        <v>105.86</v>
      </c>
      <c r="BW6" s="36">
        <f t="shared" si="8"/>
        <v>106.07</v>
      </c>
      <c r="BX6" s="36">
        <f t="shared" si="8"/>
        <v>105.34</v>
      </c>
      <c r="BY6" s="36">
        <f t="shared" si="8"/>
        <v>101.89</v>
      </c>
      <c r="BZ6" s="35" t="str">
        <f>IF(BZ7="","",IF(BZ7="-","【-】","【"&amp;SUBSTITUTE(TEXT(BZ7,"#,##0.00"),"-","△")&amp;"】"))</f>
        <v>【100.05】</v>
      </c>
      <c r="CA6" s="36">
        <f>IF(CA7="",NA(),CA7)</f>
        <v>179.87</v>
      </c>
      <c r="CB6" s="36">
        <f t="shared" ref="CB6:CJ6" si="9">IF(CB7="",NA(),CB7)</f>
        <v>178.56</v>
      </c>
      <c r="CC6" s="36">
        <f t="shared" si="9"/>
        <v>185.26</v>
      </c>
      <c r="CD6" s="36">
        <f t="shared" si="9"/>
        <v>187.94</v>
      </c>
      <c r="CE6" s="36">
        <f t="shared" si="9"/>
        <v>199.4</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65.61</v>
      </c>
      <c r="CM6" s="36">
        <f t="shared" ref="CM6:CU6" si="10">IF(CM7="",NA(),CM7)</f>
        <v>65.239999999999995</v>
      </c>
      <c r="CN6" s="36">
        <f t="shared" si="10"/>
        <v>63.99</v>
      </c>
      <c r="CO6" s="36">
        <f t="shared" si="10"/>
        <v>62.1</v>
      </c>
      <c r="CP6" s="36">
        <f t="shared" si="10"/>
        <v>60.36</v>
      </c>
      <c r="CQ6" s="36">
        <f t="shared" si="10"/>
        <v>62.1</v>
      </c>
      <c r="CR6" s="36">
        <f t="shared" si="10"/>
        <v>62.38</v>
      </c>
      <c r="CS6" s="36">
        <f t="shared" si="10"/>
        <v>62.83</v>
      </c>
      <c r="CT6" s="36">
        <f t="shared" si="10"/>
        <v>62.05</v>
      </c>
      <c r="CU6" s="36">
        <f t="shared" si="10"/>
        <v>63.23</v>
      </c>
      <c r="CV6" s="35" t="str">
        <f>IF(CV7="","",IF(CV7="-","【-】","【"&amp;SUBSTITUTE(TEXT(CV7,"#,##0.00"),"-","△")&amp;"】"))</f>
        <v>【60.69】</v>
      </c>
      <c r="CW6" s="36">
        <f>IF(CW7="",NA(),CW7)</f>
        <v>77.88</v>
      </c>
      <c r="CX6" s="36">
        <f t="shared" ref="CX6:DF6" si="11">IF(CX7="",NA(),CX7)</f>
        <v>77.87</v>
      </c>
      <c r="CY6" s="36">
        <f t="shared" si="11"/>
        <v>77.760000000000005</v>
      </c>
      <c r="CZ6" s="36">
        <f t="shared" si="11"/>
        <v>78.84</v>
      </c>
      <c r="DA6" s="36">
        <f t="shared" si="11"/>
        <v>78.09</v>
      </c>
      <c r="DB6" s="36">
        <f t="shared" si="11"/>
        <v>89.52</v>
      </c>
      <c r="DC6" s="36">
        <f t="shared" si="11"/>
        <v>89.17</v>
      </c>
      <c r="DD6" s="36">
        <f t="shared" si="11"/>
        <v>88.86</v>
      </c>
      <c r="DE6" s="36">
        <f t="shared" si="11"/>
        <v>89.11</v>
      </c>
      <c r="DF6" s="36">
        <f t="shared" si="11"/>
        <v>89.35</v>
      </c>
      <c r="DG6" s="35" t="str">
        <f>IF(DG7="","",IF(DG7="-","【-】","【"&amp;SUBSTITUTE(TEXT(DG7,"#,##0.00"),"-","△")&amp;"】"))</f>
        <v>【89.82】</v>
      </c>
      <c r="DH6" s="36">
        <f>IF(DH7="",NA(),DH7)</f>
        <v>46.9</v>
      </c>
      <c r="DI6" s="36">
        <f t="shared" ref="DI6:DQ6" si="12">IF(DI7="",NA(),DI7)</f>
        <v>47.9</v>
      </c>
      <c r="DJ6" s="36">
        <f t="shared" si="12"/>
        <v>48.7</v>
      </c>
      <c r="DK6" s="36">
        <f t="shared" si="12"/>
        <v>49.96</v>
      </c>
      <c r="DL6" s="36">
        <f t="shared" si="12"/>
        <v>50.34</v>
      </c>
      <c r="DM6" s="36">
        <f t="shared" si="12"/>
        <v>46.58</v>
      </c>
      <c r="DN6" s="36">
        <f t="shared" si="12"/>
        <v>46.99</v>
      </c>
      <c r="DO6" s="36">
        <f t="shared" si="12"/>
        <v>47.89</v>
      </c>
      <c r="DP6" s="36">
        <f t="shared" si="12"/>
        <v>48.69</v>
      </c>
      <c r="DQ6" s="36">
        <f t="shared" si="12"/>
        <v>49.62</v>
      </c>
      <c r="DR6" s="35" t="str">
        <f>IF(DR7="","",IF(DR7="-","【-】","【"&amp;SUBSTITUTE(TEXT(DR7,"#,##0.00"),"-","△")&amp;"】"))</f>
        <v>【50.19】</v>
      </c>
      <c r="DS6" s="36">
        <f>IF(DS7="",NA(),DS7)</f>
        <v>22.78</v>
      </c>
      <c r="DT6" s="36">
        <f t="shared" ref="DT6:EB6" si="13">IF(DT7="",NA(),DT7)</f>
        <v>23.47</v>
      </c>
      <c r="DU6" s="36">
        <f t="shared" si="13"/>
        <v>24.86</v>
      </c>
      <c r="DV6" s="36">
        <f t="shared" si="13"/>
        <v>27.59</v>
      </c>
      <c r="DW6" s="36">
        <f t="shared" si="13"/>
        <v>30.49</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0.75</v>
      </c>
      <c r="EE6" s="36">
        <f t="shared" ref="EE6:EM6" si="14">IF(EE7="",NA(),EE7)</f>
        <v>0.45</v>
      </c>
      <c r="EF6" s="36">
        <f t="shared" si="14"/>
        <v>0.46</v>
      </c>
      <c r="EG6" s="36">
        <f t="shared" si="14"/>
        <v>0.19</v>
      </c>
      <c r="EH6" s="36">
        <f t="shared" si="14"/>
        <v>0.36</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12033</v>
      </c>
      <c r="D7" s="38">
        <v>46</v>
      </c>
      <c r="E7" s="38">
        <v>1</v>
      </c>
      <c r="F7" s="38">
        <v>0</v>
      </c>
      <c r="G7" s="38">
        <v>1</v>
      </c>
      <c r="H7" s="38" t="s">
        <v>93</v>
      </c>
      <c r="I7" s="38" t="s">
        <v>94</v>
      </c>
      <c r="J7" s="38" t="s">
        <v>95</v>
      </c>
      <c r="K7" s="38" t="s">
        <v>96</v>
      </c>
      <c r="L7" s="38" t="s">
        <v>97</v>
      </c>
      <c r="M7" s="38" t="s">
        <v>98</v>
      </c>
      <c r="N7" s="39" t="s">
        <v>99</v>
      </c>
      <c r="O7" s="39">
        <v>57.36</v>
      </c>
      <c r="P7" s="39">
        <v>99.89</v>
      </c>
      <c r="Q7" s="39">
        <v>3432</v>
      </c>
      <c r="R7" s="39">
        <v>112450</v>
      </c>
      <c r="S7" s="39">
        <v>243.83</v>
      </c>
      <c r="T7" s="39">
        <v>461.18</v>
      </c>
      <c r="U7" s="39">
        <v>111511</v>
      </c>
      <c r="V7" s="39">
        <v>46.62</v>
      </c>
      <c r="W7" s="39">
        <v>2391.91</v>
      </c>
      <c r="X7" s="39">
        <v>120.59</v>
      </c>
      <c r="Y7" s="39">
        <v>121.52</v>
      </c>
      <c r="Z7" s="39">
        <v>119.2</v>
      </c>
      <c r="AA7" s="39">
        <v>118.39</v>
      </c>
      <c r="AB7" s="39">
        <v>110.25</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95.59</v>
      </c>
      <c r="AU7" s="39">
        <v>104.98</v>
      </c>
      <c r="AV7" s="39">
        <v>104.61</v>
      </c>
      <c r="AW7" s="39">
        <v>108.54</v>
      </c>
      <c r="AX7" s="39">
        <v>110.87</v>
      </c>
      <c r="AY7" s="39">
        <v>349.04</v>
      </c>
      <c r="AZ7" s="39">
        <v>337.49</v>
      </c>
      <c r="BA7" s="39">
        <v>335.6</v>
      </c>
      <c r="BB7" s="39">
        <v>358.91</v>
      </c>
      <c r="BC7" s="39">
        <v>360.96</v>
      </c>
      <c r="BD7" s="39">
        <v>260.31</v>
      </c>
      <c r="BE7" s="39">
        <v>591.91</v>
      </c>
      <c r="BF7" s="39">
        <v>589.29</v>
      </c>
      <c r="BG7" s="39">
        <v>576.38</v>
      </c>
      <c r="BH7" s="39">
        <v>561.05999999999995</v>
      </c>
      <c r="BI7" s="39">
        <v>581.38</v>
      </c>
      <c r="BJ7" s="39">
        <v>254.54</v>
      </c>
      <c r="BK7" s="39">
        <v>265.92</v>
      </c>
      <c r="BL7" s="39">
        <v>258.26</v>
      </c>
      <c r="BM7" s="39">
        <v>247.27</v>
      </c>
      <c r="BN7" s="39">
        <v>239.18</v>
      </c>
      <c r="BO7" s="39">
        <v>275.67</v>
      </c>
      <c r="BP7" s="39">
        <v>108.58</v>
      </c>
      <c r="BQ7" s="39">
        <v>109.62</v>
      </c>
      <c r="BR7" s="39">
        <v>106.09</v>
      </c>
      <c r="BS7" s="39">
        <v>104.54</v>
      </c>
      <c r="BT7" s="39">
        <v>96.63</v>
      </c>
      <c r="BU7" s="39">
        <v>106.52</v>
      </c>
      <c r="BV7" s="39">
        <v>105.86</v>
      </c>
      <c r="BW7" s="39">
        <v>106.07</v>
      </c>
      <c r="BX7" s="39">
        <v>105.34</v>
      </c>
      <c r="BY7" s="39">
        <v>101.89</v>
      </c>
      <c r="BZ7" s="39">
        <v>100.05</v>
      </c>
      <c r="CA7" s="39">
        <v>179.87</v>
      </c>
      <c r="CB7" s="39">
        <v>178.56</v>
      </c>
      <c r="CC7" s="39">
        <v>185.26</v>
      </c>
      <c r="CD7" s="39">
        <v>187.94</v>
      </c>
      <c r="CE7" s="39">
        <v>199.4</v>
      </c>
      <c r="CF7" s="39">
        <v>155.80000000000001</v>
      </c>
      <c r="CG7" s="39">
        <v>158.58000000000001</v>
      </c>
      <c r="CH7" s="39">
        <v>159.22</v>
      </c>
      <c r="CI7" s="39">
        <v>159.6</v>
      </c>
      <c r="CJ7" s="39">
        <v>156.32</v>
      </c>
      <c r="CK7" s="39">
        <v>166.4</v>
      </c>
      <c r="CL7" s="39">
        <v>65.61</v>
      </c>
      <c r="CM7" s="39">
        <v>65.239999999999995</v>
      </c>
      <c r="CN7" s="39">
        <v>63.99</v>
      </c>
      <c r="CO7" s="39">
        <v>62.1</v>
      </c>
      <c r="CP7" s="39">
        <v>60.36</v>
      </c>
      <c r="CQ7" s="39">
        <v>62.1</v>
      </c>
      <c r="CR7" s="39">
        <v>62.38</v>
      </c>
      <c r="CS7" s="39">
        <v>62.83</v>
      </c>
      <c r="CT7" s="39">
        <v>62.05</v>
      </c>
      <c r="CU7" s="39">
        <v>63.23</v>
      </c>
      <c r="CV7" s="39">
        <v>60.69</v>
      </c>
      <c r="CW7" s="39">
        <v>77.88</v>
      </c>
      <c r="CX7" s="39">
        <v>77.87</v>
      </c>
      <c r="CY7" s="39">
        <v>77.760000000000005</v>
      </c>
      <c r="CZ7" s="39">
        <v>78.84</v>
      </c>
      <c r="DA7" s="39">
        <v>78.09</v>
      </c>
      <c r="DB7" s="39">
        <v>89.52</v>
      </c>
      <c r="DC7" s="39">
        <v>89.17</v>
      </c>
      <c r="DD7" s="39">
        <v>88.86</v>
      </c>
      <c r="DE7" s="39">
        <v>89.11</v>
      </c>
      <c r="DF7" s="39">
        <v>89.35</v>
      </c>
      <c r="DG7" s="39">
        <v>89.82</v>
      </c>
      <c r="DH7" s="39">
        <v>46.9</v>
      </c>
      <c r="DI7" s="39">
        <v>47.9</v>
      </c>
      <c r="DJ7" s="39">
        <v>48.7</v>
      </c>
      <c r="DK7" s="39">
        <v>49.96</v>
      </c>
      <c r="DL7" s="39">
        <v>50.34</v>
      </c>
      <c r="DM7" s="39">
        <v>46.58</v>
      </c>
      <c r="DN7" s="39">
        <v>46.99</v>
      </c>
      <c r="DO7" s="39">
        <v>47.89</v>
      </c>
      <c r="DP7" s="39">
        <v>48.69</v>
      </c>
      <c r="DQ7" s="39">
        <v>49.62</v>
      </c>
      <c r="DR7" s="39">
        <v>50.19</v>
      </c>
      <c r="DS7" s="39">
        <v>22.78</v>
      </c>
      <c r="DT7" s="39">
        <v>23.47</v>
      </c>
      <c r="DU7" s="39">
        <v>24.86</v>
      </c>
      <c r="DV7" s="39">
        <v>27.59</v>
      </c>
      <c r="DW7" s="39">
        <v>30.49</v>
      </c>
      <c r="DX7" s="39">
        <v>14.45</v>
      </c>
      <c r="DY7" s="39">
        <v>15.83</v>
      </c>
      <c r="DZ7" s="39">
        <v>16.899999999999999</v>
      </c>
      <c r="EA7" s="39">
        <v>18.260000000000002</v>
      </c>
      <c r="EB7" s="39">
        <v>19.510000000000002</v>
      </c>
      <c r="EC7" s="39">
        <v>20.63</v>
      </c>
      <c r="ED7" s="39">
        <v>0.75</v>
      </c>
      <c r="EE7" s="39">
        <v>0.45</v>
      </c>
      <c r="EF7" s="39">
        <v>0.46</v>
      </c>
      <c r="EG7" s="39">
        <v>0.19</v>
      </c>
      <c r="EH7" s="39">
        <v>0.36</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北岡尚</cp:lastModifiedBy>
  <cp:lastPrinted>2022-01-14T00:44:49Z</cp:lastPrinted>
  <dcterms:created xsi:type="dcterms:W3CDTF">2021-12-03T06:41:03Z</dcterms:created>
  <dcterms:modified xsi:type="dcterms:W3CDTF">2022-01-14T00:44:50Z</dcterms:modified>
  <cp:category/>
</cp:coreProperties>
</file>