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上水道事業会計\経営比較分析表\R050112(木)【1月19日〆】【財政課より照会：1 19〆】公営企業に係る経営比較分析表（令和３年度決算）の分析等について\回答\"/>
    </mc:Choice>
  </mc:AlternateContent>
  <workbookProtection workbookAlgorithmName="SHA-512" workbookHashValue="ByIE0j4i8gIk7ptXHqvEluprX9DvE7/ghbCxTRDqkt+8NTAq3mxfWjLxNm7Wq0WyzDoz2RdzaqaDRZUnzJhkBQ==" workbookSaltValue="D2cRNU5KW7krUUm55MhM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<sst xmlns="http://schemas.openxmlformats.org/spreadsheetml/2006/main" count="228" uniqueCount="113">
  <si>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</si>
  <si>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</si>
  <si>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</si>
  <si>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</si>
  <si>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</si>
  <si>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</si>
  <si>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</si>
  <si>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</si>
  <si>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</si>
  <si>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</si>
  <si>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</si>
  <si>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</si>
  <si>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</si>
  <si>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</si>
  <si>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</si>
  <si>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</si>
  <si>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</si>
  <si>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</si>
  <si>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</si>
  <si>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</si>
  <si>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</si>
  <si>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</si>
  <si>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</si>
  <si>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</si>
  <si>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</si>
  <si>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</si>
  <si>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</si>
  <si>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</si>
  <si>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</si>
  <si>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</si>
  <si>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</si>
  <si>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</si>
  <si>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</si>
  <si>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</si>
  <si>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</si>
  <si>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</si>
  <si>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</si>
  <si>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</si>
  <si>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</si>
  <si>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</si>
  <si>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</si>
  <si>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</si>
  <si>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</si>
  <si>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</si>
  <si>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</si>
  <si>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</si>
  <si>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</si>
  <si>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</si>
  <si>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</si>
  <si>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</si>
  <si>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</si>
  <si>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</si>
  <si>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</si>
  <si>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</si>
  <si>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</si>
  <si>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</si>
  <si>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</si>
  <si>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</si>
  <si>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</si>
  <si>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</si>
  <si>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</si>
  <si>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</si>
  <si>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</si>
  <si>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</si>
  <si>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</si>
  <si>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</si>
  <si>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</si>
  <si>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</si>
  <si>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</si>
  <si>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</si>
  <si>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</si>
  <si>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</si>
  <si>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</si>
  <si>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</si>
  <si>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</si>
  <si>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</si>
  <si>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</si>
  <si>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</si>
  <si>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</si>
  <si>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</si>
  <si>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</si>
  <si>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</si>
  <si>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</si>
  <si>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</si>
  <si>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</si>
  <si>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</si>
  <si>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</si>
  <si>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</si>
  <si>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</si>
  <si>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</si>
  <si>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</si>
  <si>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</si>
  <si>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</si>
  <si>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</si>
  <si>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</si>
  <si>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</si>
  <si>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</si>
  <si>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</si>
  <si>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</si>
  <si>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</si>
  <si>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</si>
  <si>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</si>
  <si>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</si>
  <si>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</si>
  <si>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</si>
  <si>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</si>
  <si>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</si>
  <si>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</si>
  <si>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</si>
  <si>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</si>
  <si>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樽市の水道事業は、経常収支比率が100％を超え、累積欠損金比率も0％と健全な経営状況が維持されています。しかし、人口減少に伴う収入の減少、施設の老朽化による維持管理費用の増加など多くの課題を抱えています。また、新型コロナウイルス感染症の拡大は、依然として本市の基幹産業である観光産業に大きな影響を及ぼし、給水収益にも影響を与えている状態が続いています。そのような状況下で安定した経営を目指すためにも、経営戦略に基づき、水道施設の計画的な更新や耐震化を図ることで、中長期的な視点に立った事業経営に努めるだけでなく、社会情勢の変化などに柔軟に対応できるよう、実態に即した取組を進めていきます。</t>
    <phoneticPr fontId="4"/>
  </si>
  <si>
    <t>①有形固定資産減価償却率・②管路経年化率・③管路更新率
　有形固定資産減価償却率と管路経年化率は上昇傾向にあり、今後も老朽化が進み、耐用年数を経過する管路の増加が見込まれています。
　また、管路更新率は年度ごとの更新延長に増減がありますが、前年度と比較して高い数値となっています。今後は老朽化資産を多く抱えることで、突発的な故障のリスクなども予見されることから、施設の長寿命化や更新費用の平準化を考慮した投資計画に基づき、適切な更新に努めます。</t>
    <rPh sb="120" eb="121">
      <t>ゼン</t>
    </rPh>
    <rPh sb="128" eb="129">
      <t>タカ</t>
    </rPh>
    <phoneticPr fontId="4"/>
  </si>
  <si>
    <t>①経常収支比率・②累積欠損金比率
　経常収支比率は１００％を上回り、累積欠損金についても解消された状態が続いており、当該指標においては健全な状況が維持されているといえますが、５年間推移は低下の傾向を示しています。令和３年度は、機構改正に伴い職員給与費が減少し、支出が減少となったため、経常収支比率が押し上げられ、類似団体との比較では高い数値となりました。新型コロナウイルス感染症の影響下からの回復を見込む一方で、今後も人口減少に伴う給水収益の減少は避けられないことから、収益の減少に見合った適切な支出を行うなど、健全な経営の安定化が図られるよう努めます。
③流動比率・④企業債残高対給水収益比率
　流動比率は１００％を上回っていますが、類似団体との比較では悪い数値が続いており、これは当市の地形的な特徴（東西に長く、山坂が多い）により、給水人口の割に浄水場やポンプ所の数が多く、多額の建設費用を要することから、その財源として借り入れた企業債の残高の割合が給水収益に対して高くなっているためです。今後は、老朽化に伴う施設の更新が増えるので、収益とのバランスを考慮しながら適切な規模の投資に努めます。
⑤料金回収率・⑥給水原価
　料金回収率は１００％を上回り、前年度と比較して改善しました。この要因は、機構改正に伴い職員給与費が減少し、経常費用が減少したことによるものです。
　給水原価は、前述のとおり施設の整備に建設費を要したことから減価償却費及び企業債利息が多額となり、類似団体と比較し高くなっています。今後も、施設等の老朽化に伴う維持管理費用の増加や人口減少に伴う有収水量の減少が見込まれることから、更新計画と維持管理計画の整合性を図り、ライフサイクルコストの縮減により、給水原価の低下に努めます。
⑦施設利用率
　施設利用率は上昇しましたが、これは漏水量の増加によるものです。５年間推移は低下の傾向を示しており、配水量の多くを占める有収水量が前年度と同様に新型コロナウイルス感染症拡大の影響を受けていることから、類似団体との比較では低い数値となりました。漏水量の増加については後述する有収率の向上対策に努めていく一方で、今後も人口減少等により水需要の減少が見込まれることから、引き続き施設の統合・廃止及び施設規模の見直しについて効率化の検討を行います。
⑧有収率
　有収率は類似団体との比較では低い数値が続いており、漏水量が増加したことによって前年度と比較して低下しました。有収率の向上対策として、配水管等の漏水の調査を計画的に実施していますが、今後も対策を検討し、改善に努めます。</t>
    <rPh sb="133" eb="135">
      <t>ゲンショウ</t>
    </rPh>
    <rPh sb="177" eb="179">
      <t>シンガタ</t>
    </rPh>
    <rPh sb="186" eb="189">
      <t>カンセンショウ</t>
    </rPh>
    <rPh sb="190" eb="192">
      <t>エイキョウ</t>
    </rPh>
    <rPh sb="192" eb="193">
      <t>カ</t>
    </rPh>
    <rPh sb="196" eb="198">
      <t>カイフク</t>
    </rPh>
    <rPh sb="199" eb="201">
      <t>ミコ</t>
    </rPh>
    <rPh sb="202" eb="204">
      <t>イッポウ</t>
    </rPh>
    <rPh sb="206" eb="208">
      <t>コンゴ</t>
    </rPh>
    <rPh sb="528" eb="531">
      <t>ゼンネンド</t>
    </rPh>
    <rPh sb="532" eb="534">
      <t>ヒカク</t>
    </rPh>
    <rPh sb="776" eb="778">
      <t>ロウスイ</t>
    </rPh>
    <rPh sb="778" eb="779">
      <t>リョウ</t>
    </rPh>
    <rPh sb="908" eb="910">
      <t>イッポウ</t>
    </rPh>
    <rPh sb="919" eb="920">
      <t>トウ</t>
    </rPh>
    <rPh sb="1024" eb="1027">
      <t>ゼンネンド</t>
    </rPh>
    <rPh sb="1028" eb="1030">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</si>
</sst>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0.45</c:v>
                </c:pt>
                <c:pt idx="1">
                  <c:v>0.46</c:v>
                </c:pt>
                <c:pt idx="2">
                  <c:v>0.19</c:v>
                </c:pt>
                <c:pt idx="3">
                  <c:v>0.36</c:v>
                </c:pt>
                <c:pt idx="4">
                  <c:v>0.41</c:v>
                </c:pt>
              </c:numCache>
            </c:numRef>
          </c:val>
          <c:extLst>
            <c:ext xmlns:c16="http://schemas.microsoft.com/office/drawing/2014/chart" uri="{C3380CC4-5D6E-409C-BE32-E72D297353CC}">
              <c16:uniqueId val="{00000000-64DA-4715-B27C-19FBF4A717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64DA-4715-B27C-19FBF4A717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65.239999999999995</c:v>
                </c:pt>
                <c:pt idx="1">
                  <c:v>63.99</c:v>
                </c:pt>
                <c:pt idx="2">
                  <c:v>62.1</c:v>
                </c:pt>
                <c:pt idx="3">
                  <c:v>60.36</c:v>
                </c:pt>
                <c:pt idx="4">
                  <c:v>61.3</c:v>
                </c:pt>
              </c:numCache>
            </c:numRef>
          </c:val>
          <c:extLst>
            <c:ext xmlns:c16="http://schemas.microsoft.com/office/drawing/2014/chart" uri="{C3380CC4-5D6E-409C-BE32-E72D297353CC}">
              <c16:uniqueId val="{00000000-FEBC-4ABF-B506-E4CD4FB0FA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EBC-4ABF-B506-E4CD4FB0FA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77.87</c:v>
                </c:pt>
                <c:pt idx="1">
                  <c:v>77.760000000000005</c:v>
                </c:pt>
                <c:pt idx="2">
                  <c:v>78.84</c:v>
                </c:pt>
                <c:pt idx="3">
                  <c:v>78.09</c:v>
                </c:pt>
                <c:pt idx="4">
                  <c:v>75.91</c:v>
                </c:pt>
              </c:numCache>
            </c:numRef>
          </c:val>
          <c:extLst>
            <c:ext xmlns:c16="http://schemas.microsoft.com/office/drawing/2014/chart" uri="{C3380CC4-5D6E-409C-BE32-E72D297353CC}">
              <c16:uniqueId val="{00000000-BD58-4DEB-930F-7C34C402A2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BD58-4DEB-930F-7C34C402A2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121.52</c:v>
                </c:pt>
                <c:pt idx="1">
                  <c:v>119.2</c:v>
                </c:pt>
                <c:pt idx="2">
                  <c:v>118.39</c:v>
                </c:pt>
                <c:pt idx="3">
                  <c:v>110.25</c:v>
                </c:pt>
                <c:pt idx="4">
                  <c:v>114.58</c:v>
                </c:pt>
              </c:numCache>
            </c:numRef>
          </c:val>
          <c:extLst>
            <c:ext xmlns:c16="http://schemas.microsoft.com/office/drawing/2014/chart" uri="{C3380CC4-5D6E-409C-BE32-E72D297353CC}">
              <c16:uniqueId val="{00000000-4A9D-49B2-AB92-324D45FBE1E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4A9D-49B2-AB92-324D45FBE1E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47.9</c:v>
                </c:pt>
                <c:pt idx="1">
                  <c:v>48.7</c:v>
                </c:pt>
                <c:pt idx="2">
                  <c:v>49.96</c:v>
                </c:pt>
                <c:pt idx="3">
                  <c:v>50.34</c:v>
                </c:pt>
                <c:pt idx="4">
                  <c:v>51.79</c:v>
                </c:pt>
              </c:numCache>
            </c:numRef>
          </c:val>
          <c:extLst>
            <c:ext xmlns:c16="http://schemas.microsoft.com/office/drawing/2014/chart" uri="{C3380CC4-5D6E-409C-BE32-E72D297353CC}">
              <c16:uniqueId val="{00000000-9004-48A8-B9B4-6E8168DF49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9004-48A8-B9B4-6E8168DF49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23.47</c:v>
                </c:pt>
                <c:pt idx="1">
                  <c:v>24.86</c:v>
                </c:pt>
                <c:pt idx="2">
                  <c:v>27.59</c:v>
                </c:pt>
                <c:pt idx="3">
                  <c:v>30.49</c:v>
                </c:pt>
                <c:pt idx="4">
                  <c:v>32.42</c:v>
                </c:pt>
              </c:numCache>
            </c:numRef>
          </c:val>
          <c:extLst>
            <c:ext xmlns:c16="http://schemas.microsoft.com/office/drawing/2014/chart" uri="{C3380CC4-5D6E-409C-BE32-E72D297353CC}">
              <c16:uniqueId val="{00000000-5B7A-4571-813D-8069D43E17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5B7A-4571-813D-8069D43E17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B6-4C70-8F5D-33DEF50BDEF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ABB6-4C70-8F5D-33DEF50BDEF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104.98</c:v>
                </c:pt>
                <c:pt idx="1">
                  <c:v>104.61</c:v>
                </c:pt>
                <c:pt idx="2">
                  <c:v>108.54</c:v>
                </c:pt>
                <c:pt idx="3">
                  <c:v>110.87</c:v>
                </c:pt>
                <c:pt idx="4">
                  <c:v>113.05</c:v>
                </c:pt>
              </c:numCache>
            </c:numRef>
          </c:val>
          <c:extLst>
            <c:ext xmlns:c16="http://schemas.microsoft.com/office/drawing/2014/chart" uri="{C3380CC4-5D6E-409C-BE32-E72D297353CC}">
              <c16:uniqueId val="{00000000-62F7-42C0-BDDC-E7CADD0885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62F7-42C0-BDDC-E7CADD0885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589.29</c:v>
                </c:pt>
                <c:pt idx="1">
                  <c:v>576.38</c:v>
                </c:pt>
                <c:pt idx="2">
                  <c:v>561.05999999999995</c:v>
                </c:pt>
                <c:pt idx="3">
                  <c:v>581.38</c:v>
                </c:pt>
                <c:pt idx="4">
                  <c:v>565.21</c:v>
                </c:pt>
              </c:numCache>
            </c:numRef>
          </c:val>
          <c:extLst>
            <c:ext xmlns:c16="http://schemas.microsoft.com/office/drawing/2014/chart" uri="{C3380CC4-5D6E-409C-BE32-E72D297353CC}">
              <c16:uniqueId val="{00000000-6525-4972-B3F1-39819497CB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6525-4972-B3F1-39819497CB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109.62</c:v>
                </c:pt>
                <c:pt idx="1">
                  <c:v>106.09</c:v>
                </c:pt>
                <c:pt idx="2">
                  <c:v>104.54</c:v>
                </c:pt>
                <c:pt idx="3">
                  <c:v>96.63</c:v>
                </c:pt>
                <c:pt idx="4">
                  <c:v>101.65</c:v>
                </c:pt>
              </c:numCache>
            </c:numRef>
          </c:val>
          <c:extLst>
            <c:ext xmlns:c16="http://schemas.microsoft.com/office/drawing/2014/chart" uri="{C3380CC4-5D6E-409C-BE32-E72D297353CC}">
              <c16:uniqueId val="{00000000-B57A-462E-BB1B-EA28FA7E58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B57A-462E-BB1B-EA28FA7E58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178.56</c:v>
                </c:pt>
                <c:pt idx="1">
                  <c:v>185.26</c:v>
                </c:pt>
                <c:pt idx="2">
                  <c:v>187.94</c:v>
                </c:pt>
                <c:pt idx="3">
                  <c:v>199.4</c:v>
                </c:pt>
                <c:pt idx="4">
                  <c:v>190.28</c:v>
                </c:pt>
              </c:numCache>
            </c:numRef>
          </c:val>
          <c:extLst>
            <c:ext xmlns:c16="http://schemas.microsoft.com/office/drawing/2014/chart" uri="{C3380CC4-5D6E-409C-BE32-E72D297353CC}">
              <c16:uniqueId val="{00000000-FEDF-40E0-9505-34EE3C0309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FEDF-40E0-9505-34EE3C0309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6" zoomScaleNormal="100" workbookViewId="0">
      <selection activeCell="BC35" sqref="B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小樽市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自治体職員</v>
      </c>
      <c r="AE8" s="78"/>
      <c r="AF8" s="78"/>
      <c r="AG8" s="78"/>
      <c r="AH8" s="78"/>
      <c r="AI8" s="78"/>
      <c r="AJ8" s="78"/>
      <c r="AK8" s="2"/>
      <c r="AL8" s="69">
        <f>データ!$R$6</f>
        <v>110426</v>
      </c>
      <c r="AM8" s="69"/>
      <c r="AN8" s="69"/>
      <c r="AO8" s="69"/>
      <c r="AP8" s="69"/>
      <c r="AQ8" s="69"/>
      <c r="AR8" s="69"/>
      <c r="AS8" s="69"/>
      <c r="AT8" s="37">
        <f>データ!$S$6</f>
        <v>243.83</v>
      </c>
      <c r="AU8" s="38"/>
      <c r="AV8" s="38"/>
      <c r="AW8" s="38"/>
      <c r="AX8" s="38"/>
      <c r="AY8" s="38"/>
      <c r="AZ8" s="38"/>
      <c r="BA8" s="38"/>
      <c r="BB8" s="58">
        <f>データ!$T$6</f>
        <v>452.88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58.53</v>
      </c>
      <c r="J10" s="38"/>
      <c r="K10" s="38"/>
      <c r="L10" s="38"/>
      <c r="M10" s="38"/>
      <c r="N10" s="38"/>
      <c r="O10" s="68"/>
      <c r="P10" s="58">
        <f>データ!$P$6</f>
        <v>99.89</v>
      </c>
      <c r="Q10" s="58"/>
      <c r="R10" s="58"/>
      <c r="S10" s="58"/>
      <c r="T10" s="58"/>
      <c r="U10" s="58"/>
      <c r="V10" s="58"/>
      <c r="W10" s="69">
        <f>データ!$Q$6</f>
        <v>3432</v>
      </c>
      <c r="X10" s="69"/>
      <c r="Y10" s="69"/>
      <c r="Z10" s="69"/>
      <c r="AA10" s="69"/>
      <c r="AB10" s="69"/>
      <c r="AC10" s="69"/>
      <c r="AD10" s="2"/>
      <c r="AE10" s="2"/>
      <c r="AF10" s="2"/>
      <c r="AG10" s="2"/>
      <c r="AH10" s="2"/>
      <c r="AI10" s="2"/>
      <c r="AJ10" s="2"/>
      <c r="AK10" s="2"/>
      <c r="AL10" s="69">
        <f>データ!$U$6</f>
        <v>109594</v>
      </c>
      <c r="AM10" s="69"/>
      <c r="AN10" s="69"/>
      <c r="AO10" s="69"/>
      <c r="AP10" s="69"/>
      <c r="AQ10" s="69"/>
      <c r="AR10" s="69"/>
      <c r="AS10" s="69"/>
      <c r="AT10" s="37">
        <f>データ!$V$6</f>
        <v>46.62</v>
      </c>
      <c r="AU10" s="38"/>
      <c r="AV10" s="38"/>
      <c r="AW10" s="38"/>
      <c r="AX10" s="38"/>
      <c r="AY10" s="38"/>
      <c r="AZ10" s="38"/>
      <c r="BA10" s="38"/>
      <c r="BB10" s="58">
        <f>データ!$W$6</f>
        <v>2350.79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p+R4VsOhzrh7HD3W52XHpBLZR+LJ30qAlNl2BL++LGLOrctXI+Avr7JTq2kbJX+9Dy+Ie9Im9DCEKvDKRahKQ==" saltValue="TLhmP3PR7nDESz3oRQsK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12033</v>
      </c>
      <c r="D6" s="20">
        <f t="shared" si="3"/>
        <v>46</v>
      </c>
      <c r="E6" s="20">
        <f t="shared" si="3"/>
        <v>1</v>
      </c>
      <c r="F6" s="20">
        <f t="shared" si="3"/>
        <v>0</v>
      </c>
      <c r="G6" s="20">
        <f t="shared" si="3"/>
        <v>1</v>
      </c>
      <c r="H6" s="20" t="str">
        <f t="shared" si="3"/>
        <v>北海道　小樽市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58.53</v>
      </c>
      <c r="P6" s="21">
        <f t="shared" si="3"/>
        <v>99.89</v>
      </c>
      <c r="Q6" s="21">
        <f t="shared" si="3"/>
        <v>3432</v>
      </c>
      <c r="R6" s="21">
        <f t="shared" si="3"/>
        <v>110426</v>
      </c>
      <c r="S6" s="21">
        <f t="shared" si="3"/>
        <v>243.83</v>
      </c>
      <c r="T6" s="21">
        <f t="shared" si="3"/>
        <v>452.88</v>
      </c>
      <c r="U6" s="21">
        <f t="shared" si="3"/>
        <v>109594</v>
      </c>
      <c r="V6" s="21">
        <f t="shared" si="3"/>
        <v>46.62</v>
      </c>
      <c r="W6" s="21">
        <f t="shared" si="3"/>
        <v>2350.79</v>
      </c>
      <c r="X6" s="22">
        <f>IF(X7="",NA(),X7)</f>
        <v>121.52</v>
      </c>
      <c r="Y6" s="22">
        <f t="shared" ref="Y6:AG6" si="4">IF(Y7="",NA(),Y7)</f>
        <v>119.2</v>
      </c>
      <c r="Z6" s="22">
        <f t="shared" si="4"/>
        <v>118.39</v>
      </c>
      <c r="AA6" s="22">
        <f t="shared" si="4"/>
        <v>110.25</v>
      </c>
      <c r="AB6" s="22">
        <f t="shared" si="4"/>
        <v>114.58</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104.98</v>
      </c>
      <c r="AU6" s="22">
        <f t="shared" ref="AU6:BC6" si="6">IF(AU7="",NA(),AU7)</f>
        <v>104.61</v>
      </c>
      <c r="AV6" s="22">
        <f t="shared" si="6"/>
        <v>108.54</v>
      </c>
      <c r="AW6" s="22">
        <f t="shared" si="6"/>
        <v>110.87</v>
      </c>
      <c r="AX6" s="22">
        <f t="shared" si="6"/>
        <v>113.05</v>
      </c>
      <c r="AY6" s="22">
        <f t="shared" si="6"/>
        <v>337.49</v>
      </c>
      <c r="AZ6" s="22">
        <f t="shared" si="6"/>
        <v>335.6</v>
      </c>
      <c r="BA6" s="22">
        <f t="shared" si="6"/>
        <v>358.91</v>
      </c>
      <c r="BB6" s="22">
        <f t="shared" si="6"/>
        <v>360.96</v>
      </c>
      <c r="BC6" s="22">
        <f t="shared" si="6"/>
        <v>351.29</v>
      </c>
      <c r="BD6" s="21" t="str">
        <f>IF(BD7="","",IF(BD7="-","【-】","【"&amp;SUBSTITUTE(TEXT(BD7,"#,##0.00"),"-","△")&amp;"】"))</f>
        <v>【261.51】</v>
      </c>
      <c r="BE6" s="22">
        <f>IF(BE7="",NA(),BE7)</f>
        <v>589.29</v>
      </c>
      <c r="BF6" s="22">
        <f t="shared" ref="BF6:BN6" si="7">IF(BF7="",NA(),BF7)</f>
        <v>576.38</v>
      </c>
      <c r="BG6" s="22">
        <f t="shared" si="7"/>
        <v>561.05999999999995</v>
      </c>
      <c r="BH6" s="22">
        <f t="shared" si="7"/>
        <v>581.38</v>
      </c>
      <c r="BI6" s="22">
        <f t="shared" si="7"/>
        <v>565.21</v>
      </c>
      <c r="BJ6" s="22">
        <f t="shared" si="7"/>
        <v>265.92</v>
      </c>
      <c r="BK6" s="22">
        <f t="shared" si="7"/>
        <v>258.26</v>
      </c>
      <c r="BL6" s="22">
        <f t="shared" si="7"/>
        <v>247.27</v>
      </c>
      <c r="BM6" s="22">
        <f t="shared" si="7"/>
        <v>239.18</v>
      </c>
      <c r="BN6" s="22">
        <f t="shared" si="7"/>
        <v>236.29</v>
      </c>
      <c r="BO6" s="21" t="str">
        <f>IF(BO7="","",IF(BO7="-","【-】","【"&amp;SUBSTITUTE(TEXT(BO7,"#,##0.00"),"-","△")&amp;"】"))</f>
        <v>【265.16】</v>
      </c>
      <c r="BP6" s="22">
        <f>IF(BP7="",NA(),BP7)</f>
        <v>109.62</v>
      </c>
      <c r="BQ6" s="22">
        <f t="shared" ref="BQ6:BY6" si="8">IF(BQ7="",NA(),BQ7)</f>
        <v>106.09</v>
      </c>
      <c r="BR6" s="22">
        <f t="shared" si="8"/>
        <v>104.54</v>
      </c>
      <c r="BS6" s="22">
        <f t="shared" si="8"/>
        <v>96.63</v>
      </c>
      <c r="BT6" s="22">
        <f t="shared" si="8"/>
        <v>101.65</v>
      </c>
      <c r="BU6" s="22">
        <f t="shared" si="8"/>
        <v>105.86</v>
      </c>
      <c r="BV6" s="22">
        <f t="shared" si="8"/>
        <v>106.07</v>
      </c>
      <c r="BW6" s="22">
        <f t="shared" si="8"/>
        <v>105.34</v>
      </c>
      <c r="BX6" s="22">
        <f t="shared" si="8"/>
        <v>101.89</v>
      </c>
      <c r="BY6" s="22">
        <f t="shared" si="8"/>
        <v>104.33</v>
      </c>
      <c r="BZ6" s="21" t="str">
        <f>IF(BZ7="","",IF(BZ7="-","【-】","【"&amp;SUBSTITUTE(TEXT(BZ7,"#,##0.00"),"-","△")&amp;"】"))</f>
        <v>【102.35】</v>
      </c>
      <c r="CA6" s="22">
        <f>IF(CA7="",NA(),CA7)</f>
        <v>178.56</v>
      </c>
      <c r="CB6" s="22">
        <f t="shared" ref="CB6:CJ6" si="9">IF(CB7="",NA(),CB7)</f>
        <v>185.26</v>
      </c>
      <c r="CC6" s="22">
        <f t="shared" si="9"/>
        <v>187.94</v>
      </c>
      <c r="CD6" s="22">
        <f t="shared" si="9"/>
        <v>199.4</v>
      </c>
      <c r="CE6" s="22">
        <f t="shared" si="9"/>
        <v>190.28</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65.239999999999995</v>
      </c>
      <c r="CM6" s="22">
        <f t="shared" ref="CM6:CU6" si="10">IF(CM7="",NA(),CM7)</f>
        <v>63.99</v>
      </c>
      <c r="CN6" s="22">
        <f t="shared" si="10"/>
        <v>62.1</v>
      </c>
      <c r="CO6" s="22">
        <f t="shared" si="10"/>
        <v>60.36</v>
      </c>
      <c r="CP6" s="22">
        <f t="shared" si="10"/>
        <v>61.3</v>
      </c>
      <c r="CQ6" s="22">
        <f t="shared" si="10"/>
        <v>62.38</v>
      </c>
      <c r="CR6" s="22">
        <f t="shared" si="10"/>
        <v>62.83</v>
      </c>
      <c r="CS6" s="22">
        <f t="shared" si="10"/>
        <v>62.05</v>
      </c>
      <c r="CT6" s="22">
        <f t="shared" si="10"/>
        <v>63.23</v>
      </c>
      <c r="CU6" s="22">
        <f t="shared" si="10"/>
        <v>62.59</v>
      </c>
      <c r="CV6" s="21" t="str">
        <f>IF(CV7="","",IF(CV7="-","【-】","【"&amp;SUBSTITUTE(TEXT(CV7,"#,##0.00"),"-","△")&amp;"】"))</f>
        <v>【60.29】</v>
      </c>
      <c r="CW6" s="22">
        <f>IF(CW7="",NA(),CW7)</f>
        <v>77.87</v>
      </c>
      <c r="CX6" s="22">
        <f t="shared" ref="CX6:DF6" si="11">IF(CX7="",NA(),CX7)</f>
        <v>77.760000000000005</v>
      </c>
      <c r="CY6" s="22">
        <f t="shared" si="11"/>
        <v>78.84</v>
      </c>
      <c r="CZ6" s="22">
        <f t="shared" si="11"/>
        <v>78.09</v>
      </c>
      <c r="DA6" s="22">
        <f t="shared" si="11"/>
        <v>75.91</v>
      </c>
      <c r="DB6" s="22">
        <f t="shared" si="11"/>
        <v>89.17</v>
      </c>
      <c r="DC6" s="22">
        <f t="shared" si="11"/>
        <v>88.86</v>
      </c>
      <c r="DD6" s="22">
        <f t="shared" si="11"/>
        <v>89.11</v>
      </c>
      <c r="DE6" s="22">
        <f t="shared" si="11"/>
        <v>89.35</v>
      </c>
      <c r="DF6" s="22">
        <f t="shared" si="11"/>
        <v>89.7</v>
      </c>
      <c r="DG6" s="21" t="str">
        <f>IF(DG7="","",IF(DG7="-","【-】","【"&amp;SUBSTITUTE(TEXT(DG7,"#,##0.00"),"-","△")&amp;"】"))</f>
        <v>【90.12】</v>
      </c>
      <c r="DH6" s="22">
        <f>IF(DH7="",NA(),DH7)</f>
        <v>47.9</v>
      </c>
      <c r="DI6" s="22">
        <f t="shared" ref="DI6:DQ6" si="12">IF(DI7="",NA(),DI7)</f>
        <v>48.7</v>
      </c>
      <c r="DJ6" s="22">
        <f t="shared" si="12"/>
        <v>49.96</v>
      </c>
      <c r="DK6" s="22">
        <f t="shared" si="12"/>
        <v>50.34</v>
      </c>
      <c r="DL6" s="22">
        <f t="shared" si="12"/>
        <v>51.79</v>
      </c>
      <c r="DM6" s="22">
        <f t="shared" si="12"/>
        <v>46.99</v>
      </c>
      <c r="DN6" s="22">
        <f t="shared" si="12"/>
        <v>47.89</v>
      </c>
      <c r="DO6" s="22">
        <f t="shared" si="12"/>
        <v>48.69</v>
      </c>
      <c r="DP6" s="22">
        <f t="shared" si="12"/>
        <v>49.62</v>
      </c>
      <c r="DQ6" s="22">
        <f t="shared" si="12"/>
        <v>50.5</v>
      </c>
      <c r="DR6" s="21" t="str">
        <f>IF(DR7="","",IF(DR7="-","【-】","【"&amp;SUBSTITUTE(TEXT(DR7,"#,##0.00"),"-","△")&amp;"】"))</f>
        <v>【50.88】</v>
      </c>
      <c r="DS6" s="22">
        <f>IF(DS7="",NA(),DS7)</f>
        <v>23.47</v>
      </c>
      <c r="DT6" s="22">
        <f t="shared" ref="DT6:EB6" si="13">IF(DT7="",NA(),DT7)</f>
        <v>24.86</v>
      </c>
      <c r="DU6" s="22">
        <f t="shared" si="13"/>
        <v>27.59</v>
      </c>
      <c r="DV6" s="22">
        <f t="shared" si="13"/>
        <v>30.49</v>
      </c>
      <c r="DW6" s="22">
        <f t="shared" si="13"/>
        <v>32.42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0.45</v>
      </c>
      <c r="EE6" s="22">
        <f t="shared" ref="EE6:EM6" si="14">IF(EE7="",NA(),EE7)</f>
        <v>0.46</v>
      </c>
      <c r="EF6" s="22">
        <f t="shared" si="14"/>
        <v>0.19</v>
      </c>
      <c r="EG6" s="22">
        <f t="shared" si="14"/>
        <v>0.36</v>
      </c>
      <c r="EH6" s="22">
        <f t="shared" si="14"/>
        <v>0.41</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12033</v>
      </c>
      <c r="D7" s="24">
        <v>46</v>
      </c>
      <c r="E7" s="24">
        <v>1</v>
      </c>
      <c r="F7" s="24">
        <v>0</v>
      </c>
      <c r="G7" s="24">
        <v>1</v>
      </c>
      <c r="H7" s="24" t="s">
        <v>93</v>
      </c>
      <c r="I7" s="24" t="s">
        <v>94</v>
      </c>
      <c r="J7" s="24" t="s">
        <v>95</v>
      </c>
      <c r="K7" s="24" t="s">
        <v>96</v>
      </c>
      <c r="L7" s="24" t="s">
        <v>97</v>
      </c>
      <c r="M7" s="24" t="s">
        <v>98</v>
      </c>
      <c r="N7" s="25" t="s">
        <v>99</v>
      </c>
      <c r="O7" s="25">
        <v>58.53</v>
      </c>
      <c r="P7" s="25">
        <v>99.89</v>
      </c>
      <c r="Q7" s="25">
        <v>3432</v>
      </c>
      <c r="R7" s="25">
        <v>110426</v>
      </c>
      <c r="S7" s="25">
        <v>243.83</v>
      </c>
      <c r="T7" s="25">
        <v>452.88</v>
      </c>
      <c r="U7" s="25">
        <v>109594</v>
      </c>
      <c r="V7" s="25">
        <v>46.62</v>
      </c>
      <c r="W7" s="25">
        <v>2350.79</v>
      </c>
      <c r="X7" s="25">
        <v>121.52</v>
      </c>
      <c r="Y7" s="25">
        <v>119.2</v>
      </c>
      <c r="Z7" s="25">
        <v>118.39</v>
      </c>
      <c r="AA7" s="25">
        <v>110.25</v>
      </c>
      <c r="AB7" s="25">
        <v>114.58</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104.98</v>
      </c>
      <c r="AU7" s="25">
        <v>104.61</v>
      </c>
      <c r="AV7" s="25">
        <v>108.54</v>
      </c>
      <c r="AW7" s="25">
        <v>110.87</v>
      </c>
      <c r="AX7" s="25">
        <v>113.05</v>
      </c>
      <c r="AY7" s="25">
        <v>337.49</v>
      </c>
      <c r="AZ7" s="25">
        <v>335.6</v>
      </c>
      <c r="BA7" s="25">
        <v>358.91</v>
      </c>
      <c r="BB7" s="25">
        <v>360.96</v>
      </c>
      <c r="BC7" s="25">
        <v>351.29</v>
      </c>
      <c r="BD7" s="25">
        <v>261.51</v>
      </c>
      <c r="BE7" s="25">
        <v>589.29</v>
      </c>
      <c r="BF7" s="25">
        <v>576.38</v>
      </c>
      <c r="BG7" s="25">
        <v>561.05999999999995</v>
      </c>
      <c r="BH7" s="25">
        <v>581.38</v>
      </c>
      <c r="BI7" s="25">
        <v>565.21</v>
      </c>
      <c r="BJ7" s="25">
        <v>265.92</v>
      </c>
      <c r="BK7" s="25">
        <v>258.26</v>
      </c>
      <c r="BL7" s="25">
        <v>247.27</v>
      </c>
      <c r="BM7" s="25">
        <v>239.18</v>
      </c>
      <c r="BN7" s="25">
        <v>236.29</v>
      </c>
      <c r="BO7" s="25">
        <v>265.16000000000003</v>
      </c>
      <c r="BP7" s="25">
        <v>109.62</v>
      </c>
      <c r="BQ7" s="25">
        <v>106.09</v>
      </c>
      <c r="BR7" s="25">
        <v>104.54</v>
      </c>
      <c r="BS7" s="25">
        <v>96.63</v>
      </c>
      <c r="BT7" s="25">
        <v>101.65</v>
      </c>
      <c r="BU7" s="25">
        <v>105.86</v>
      </c>
      <c r="BV7" s="25">
        <v>106.07</v>
      </c>
      <c r="BW7" s="25">
        <v>105.34</v>
      </c>
      <c r="BX7" s="25">
        <v>101.89</v>
      </c>
      <c r="BY7" s="25">
        <v>104.33</v>
      </c>
      <c r="BZ7" s="25">
        <v>102.35</v>
      </c>
      <c r="CA7" s="25">
        <v>178.56</v>
      </c>
      <c r="CB7" s="25">
        <v>185.26</v>
      </c>
      <c r="CC7" s="25">
        <v>187.94</v>
      </c>
      <c r="CD7" s="25">
        <v>199.4</v>
      </c>
      <c r="CE7" s="25">
        <v>190.28</v>
      </c>
      <c r="CF7" s="25">
        <v>158.58000000000001</v>
      </c>
      <c r="CG7" s="25">
        <v>159.22</v>
      </c>
      <c r="CH7" s="25">
        <v>159.6</v>
      </c>
      <c r="CI7" s="25">
        <v>156.32</v>
      </c>
      <c r="CJ7" s="25">
        <v>157.4</v>
      </c>
      <c r="CK7" s="25">
        <v>167.74</v>
      </c>
      <c r="CL7" s="25">
        <v>65.239999999999995</v>
      </c>
      <c r="CM7" s="25">
        <v>63.99</v>
      </c>
      <c r="CN7" s="25">
        <v>62.1</v>
      </c>
      <c r="CO7" s="25">
        <v>60.36</v>
      </c>
      <c r="CP7" s="25">
        <v>61.3</v>
      </c>
      <c r="CQ7" s="25">
        <v>62.38</v>
      </c>
      <c r="CR7" s="25">
        <v>62.83</v>
      </c>
      <c r="CS7" s="25">
        <v>62.05</v>
      </c>
      <c r="CT7" s="25">
        <v>63.23</v>
      </c>
      <c r="CU7" s="25">
        <v>62.59</v>
      </c>
      <c r="CV7" s="25">
        <v>60.29</v>
      </c>
      <c r="CW7" s="25">
        <v>77.87</v>
      </c>
      <c r="CX7" s="25">
        <v>77.760000000000005</v>
      </c>
      <c r="CY7" s="25">
        <v>78.84</v>
      </c>
      <c r="CZ7" s="25">
        <v>78.09</v>
      </c>
      <c r="DA7" s="25">
        <v>75.91</v>
      </c>
      <c r="DB7" s="25">
        <v>89.17</v>
      </c>
      <c r="DC7" s="25">
        <v>88.86</v>
      </c>
      <c r="DD7" s="25">
        <v>89.11</v>
      </c>
      <c r="DE7" s="25">
        <v>89.35</v>
      </c>
      <c r="DF7" s="25">
        <v>89.7</v>
      </c>
      <c r="DG7" s="25">
        <v>90.12</v>
      </c>
      <c r="DH7" s="25">
        <v>47.9</v>
      </c>
      <c r="DI7" s="25">
        <v>48.7</v>
      </c>
      <c r="DJ7" s="25">
        <v>49.96</v>
      </c>
      <c r="DK7" s="25">
        <v>50.34</v>
      </c>
      <c r="DL7" s="25">
        <v>51.79</v>
      </c>
      <c r="DM7" s="25">
        <v>46.99</v>
      </c>
      <c r="DN7" s="25">
        <v>47.89</v>
      </c>
      <c r="DO7" s="25">
        <v>48.69</v>
      </c>
      <c r="DP7" s="25">
        <v>49.62</v>
      </c>
      <c r="DQ7" s="25">
        <v>50.5</v>
      </c>
      <c r="DR7" s="25">
        <v>50.88</v>
      </c>
      <c r="DS7" s="25">
        <v>23.47</v>
      </c>
      <c r="DT7" s="25">
        <v>24.86</v>
      </c>
      <c r="DU7" s="25">
        <v>27.59</v>
      </c>
      <c r="DV7" s="25">
        <v>30.49</v>
      </c>
      <c r="DW7" s="25">
        <v>32.42</v>
      </c>
      <c r="DX7" s="25">
        <v>15.83</v>
      </c>
      <c r="DY7" s="25">
        <v>16.899999999999999</v>
      </c>
      <c r="DZ7" s="25">
        <v>18.260000000000002</v>
      </c>
      <c r="EA7" s="25">
        <v>19.510000000000002</v>
      </c>
      <c r="EB7" s="25">
        <v>21.19</v>
      </c>
      <c r="EC7" s="25">
        <v>22.3</v>
      </c>
      <c r="ED7" s="25">
        <v>0.45</v>
      </c>
      <c r="EE7" s="25">
        <v>0.46</v>
      </c>
      <c r="EF7" s="25">
        <v>0.19</v>
      </c>
      <c r="EG7" s="25">
        <v>0.36</v>
      </c>
      <c r="EH7" s="25">
        <v>0.41</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中田浩紀</cp:lastModifiedBy>
  <cp:lastPrinted>2023-01-19T00:28:25Z</cp:lastPrinted>
  <dcterms:created xsi:type="dcterms:W3CDTF">2022-12-01T00:50:58Z</dcterms:created>
  <dcterms:modified xsi:type="dcterms:W3CDTF">2023-01-19T00:33:48Z</dcterms:modified>
  <cp:category/>
</cp:coreProperties>
</file>