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4.250\総務課\経理係\上水道事業会計\経営比較分析表\R060118(木)【1_25〆】公営企業に係る経営比較分析表（令和４年度決算）の分析等について\回答\"/>
    </mc:Choice>
  </mc:AlternateContent>
  <workbookProtection workbookAlgorithmName="SHA-512" workbookHashValue="YUeGta91p6RhfWXK3CesQcwdxX595wqHWMEHywzVEzasOeZ3ZJvhYoQglQCnffpmPUgGU2gQZpG7ohVFRy+YDg==" workbookSaltValue="NJReFIWijqotaLBNo3MC0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<sst xmlns="http://schemas.openxmlformats.org/spreadsheetml/2006/main" count="228" uniqueCount="113">
  <si>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</si>
  <si>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</si>
  <si>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</si>
  <si>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</si>
  <si>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</si>
  <si>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</si>
  <si>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</si>
  <si>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</si>
  <si>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</si>
  <si>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</si>
  <si>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</si>
  <si>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</si>
  <si>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</si>
  <si>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</si>
  <si>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</si>
  <si>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</si>
  <si>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</si>
  <si>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</si>
  <si>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</si>
  <si>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</si>
  <si>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</si>
  <si>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</si>
  <si>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</si>
  <si>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</si>
  <si>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</si>
  <si>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</si>
  <si>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</si>
  <si>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</si>
  <si>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</si>
  <si>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</si>
  <si>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</si>
  <si>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</si>
  <si>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</si>
  <si>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</si>
  <si>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</si>
  <si>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</si>
  <si>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</si>
  <si>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</si>
  <si>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</si>
  <si>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</si>
  <si>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</si>
  <si>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</si>
  <si>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</si>
  <si>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</si>
  <si>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</si>
  <si>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</si>
  <si>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</si>
  <si>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</si>
  <si>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</si>
  <si>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</si>
  <si>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</si>
  <si>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</si>
  <si>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</si>
  <si>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</si>
  <si>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</si>
  <si>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</si>
  <si>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</si>
  <si>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</si>
  <si>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</si>
  <si>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</si>
  <si>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</si>
  <si>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</si>
  <si>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</si>
  <si>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</si>
  <si>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</si>
  <si>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</si>
  <si>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</si>
  <si>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</si>
  <si>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</si>
  <si>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</si>
  <si>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</si>
  <si>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</si>
  <si>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</si>
  <si>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</si>
  <si>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</si>
  <si>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</si>
  <si>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</si>
  <si>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</si>
  <si>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</si>
  <si>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</si>
  <si>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</si>
  <si>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</si>
  <si>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</si>
  <si>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</si>
  <si>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</si>
  <si>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</si>
  <si>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</si>
  <si>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</si>
  <si>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</si>
  <si>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</si>
  <si>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</si>
  <si>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</si>
  <si>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</si>
  <si>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</si>
  <si>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</si>
  <si>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</si>
  <si>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</si>
  <si>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</si>
  <si>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</si>
  <si>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</si>
  <si>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</si>
  <si>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</si>
  <si>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</si>
  <si>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</si>
  <si>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</si>
  <si>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</si>
  <si>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</si>
  <si>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</si>
  <si>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</si>
  <si>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</si>
  <si>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①有形固定資産減価償却率・②管路経年化率・③管路更新率
　有形固定資産減価償却率と管路経年化率は上昇傾向にあり、今後も老朽化が進み、耐用年数を経過する管路の増加が見込まれています。また、管路更新率は年度ごとの更新延長に増減がありますが、前年度と比較して低い数値となりました。
　老朽化資産を多く抱えることで、突発的な故障のリスクなども予見されることから、施設の長寿命化や更新費用の平準化を考慮した投資計画に基づき、適切な更新に努めます。</t>
    <phoneticPr fontId="4"/>
  </si>
  <si>
    <t>　小樽市の水道事業は、経常収支比率が１００％を超え、累積欠損金比率も０％と健全な経営状況が維持されています。しかし、人口減少に伴う収入の減少、施設の老朽化による維持管理費用の増加など多くの課題を抱えています。また、新型コロナウイルス感染症の拡大は、依然として本市の基幹産業である観光産業に大きな影響を及ぼし、給水収益にも影響を与えている状態が続いています。そのような状況下で安定した経営を目指すためにも、経営戦略に基づき、水道施設の計画的な更新や耐震化を図ることで、中長期的な視点に立った事業経営に努めるだけでなく、社会情勢の変化などに柔軟に対応できるよう、実態に即した取組を進めていきます。</t>
    <phoneticPr fontId="4"/>
  </si>
  <si>
    <t>①経常収支比率・②累積欠損金比率
　経常収支比率は１００％を上回り、累積欠損金についても解消された状態が続いており、当該指標においては健全な状況が維持されているといえますが、５年間推移は低下の傾向を示しています。令和４年度は、原油価格や物価高騰などの社会的な要因や、有収率の向上対策を拡大したことにより、維持管理費用が増加し、経常収支比率が押し下げられましたが、類似団体との比較では高い数値を維持しています。新型コロナウイルス感染症の影響下からの回復を見込む一方で、今後も人口減少に伴う給水収益の減少は避けられないことから、収益の減少に見合った適切な支出を行うなど、健全な経営の安定化が図られるよう努めます。
③流動比率・④企業債残高対給水収益比率
　流動比率は１００％を上回っていますが、類似団体との比較では悪い数値が続いており、これは当市の地形的な特徴（東西に長く、山坂が多い）により、給水人口の割に浄水場やポンプ所の数が多く、多額の建設費用を要することから、その財源として借り入れた企業債の残高の割合が給水収益に対して高くなっているためです。今後は、老朽化に伴う施設の更新が増えるので、収益とのバランスを考慮しながら適切な規模の投資に努めます。
⑤料金回収率・⑥給水原価
　料金回収率は１００％を下回りました。この要因は、維持管理費用の増加により、経常費用が増加したことによるものです。
　給水原価は、前述のとおり施設の整備に建設費を要したことから減価償却費及び企業債利息が多額となり、類似団体と比較し高くなっています。今後も、施設等の老朽化に伴う維持管理費用の増加や人口減少に伴う有収水量の減少が見込まれることから、更新計画と維持管理計画の整合性を図り、ライフサイクルコストの縮減により、給水原価の低下に努めます。
⑦施設利用率
　令和４年度は、施設利用率が低下しましたが、これは漏水量の減少によるものです。類似団体との比較では、配水量の多くを占める有収水量が前年度と同様に新型コロナウイルス感染症拡大の影響を受けていることから、低い数値が続いています。漏水量の増加については後述する有収率の向上対策に努めていく一方で、今後も人口減少等により水需要の減少が見込まれることから、引き続き施設の統合・廃止及び施設規模の見直しについて効率化の検討を行います。
⑧有収率
　有収率は類似団体との比較では低い数値が続いておりますが、令和４年度は、漏水量が減少したことによって前年度と比較して上昇しました。有収率の向上対策として、配水管等の漏水の調査を計画的に実施していますが、今後も対策を検討し、改善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</si>
</sst>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0.46</c:v>
                </c:pt>
                <c:pt idx="1">
                  <c:v>0.19</c:v>
                </c:pt>
                <c:pt idx="2">
                  <c:v>0.36</c:v>
                </c:pt>
                <c:pt idx="3">
                  <c:v>0.41</c:v>
                </c:pt>
                <c:pt idx="4">
                  <c:v>0.38</c:v>
                </c:pt>
              </c:numCache>
            </c:numRef>
          </c:val>
          <c:extLst>
            <c:ext xmlns:c16="http://schemas.microsoft.com/office/drawing/2014/chart" uri="{C3380CC4-5D6E-409C-BE32-E72D297353CC}">
              <c16:uniqueId val="{00000000-4E17-408F-8C72-3DC57C0B70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4E17-408F-8C72-3DC57C0B70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63.99</c:v>
                </c:pt>
                <c:pt idx="1">
                  <c:v>62.1</c:v>
                </c:pt>
                <c:pt idx="2">
                  <c:v>60.36</c:v>
                </c:pt>
                <c:pt idx="3">
                  <c:v>61.3</c:v>
                </c:pt>
                <c:pt idx="4">
                  <c:v>59.87</c:v>
                </c:pt>
              </c:numCache>
            </c:numRef>
          </c:val>
          <c:extLst>
            <c:ext xmlns:c16="http://schemas.microsoft.com/office/drawing/2014/chart" uri="{C3380CC4-5D6E-409C-BE32-E72D297353CC}">
              <c16:uniqueId val="{00000000-1E4D-43B6-85F0-3980102AD1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1E4D-43B6-85F0-3980102AD1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77.760000000000005</c:v>
                </c:pt>
                <c:pt idx="1">
                  <c:v>78.84</c:v>
                </c:pt>
                <c:pt idx="2">
                  <c:v>78.09</c:v>
                </c:pt>
                <c:pt idx="3">
                  <c:v>75.91</c:v>
                </c:pt>
                <c:pt idx="4">
                  <c:v>76.83</c:v>
                </c:pt>
              </c:numCache>
            </c:numRef>
          </c:val>
          <c:extLst>
            <c:ext xmlns:c16="http://schemas.microsoft.com/office/drawing/2014/chart" uri="{C3380CC4-5D6E-409C-BE32-E72D297353CC}">
              <c16:uniqueId val="{00000000-6C2C-4324-884E-CAEF14911B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6C2C-4324-884E-CAEF14911B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119.2</c:v>
                </c:pt>
                <c:pt idx="1">
                  <c:v>118.39</c:v>
                </c:pt>
                <c:pt idx="2">
                  <c:v>110.25</c:v>
                </c:pt>
                <c:pt idx="3">
                  <c:v>114.58</c:v>
                </c:pt>
                <c:pt idx="4">
                  <c:v>111.66</c:v>
                </c:pt>
              </c:numCache>
            </c:numRef>
          </c:val>
          <c:extLst>
            <c:ext xmlns:c16="http://schemas.microsoft.com/office/drawing/2014/chart" uri="{C3380CC4-5D6E-409C-BE32-E72D297353CC}">
              <c16:uniqueId val="{00000000-3305-4059-9CB5-5CAC9F436B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3305-4059-9CB5-5CAC9F436B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48.7</c:v>
                </c:pt>
                <c:pt idx="1">
                  <c:v>49.96</c:v>
                </c:pt>
                <c:pt idx="2">
                  <c:v>50.34</c:v>
                </c:pt>
                <c:pt idx="3">
                  <c:v>51.79</c:v>
                </c:pt>
                <c:pt idx="4">
                  <c:v>52.89</c:v>
                </c:pt>
              </c:numCache>
            </c:numRef>
          </c:val>
          <c:extLst>
            <c:ext xmlns:c16="http://schemas.microsoft.com/office/drawing/2014/chart" uri="{C3380CC4-5D6E-409C-BE32-E72D297353CC}">
              <c16:uniqueId val="{00000000-3B69-4DAF-9FC6-B99B05D53D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B69-4DAF-9FC6-B99B05D53D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24.86</c:v>
                </c:pt>
                <c:pt idx="1">
                  <c:v>27.59</c:v>
                </c:pt>
                <c:pt idx="2">
                  <c:v>30.49</c:v>
                </c:pt>
                <c:pt idx="3">
                  <c:v>32.42</c:v>
                </c:pt>
                <c:pt idx="4">
                  <c:v>35.04</c:v>
                </c:pt>
              </c:numCache>
            </c:numRef>
          </c:val>
          <c:extLst>
            <c:ext xmlns:c16="http://schemas.microsoft.com/office/drawing/2014/chart" uri="{C3380CC4-5D6E-409C-BE32-E72D297353CC}">
              <c16:uniqueId val="{00000000-8E35-4283-A28A-CB3462E8A4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8E35-4283-A28A-CB3462E8A4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EA-4BDE-A625-C352F1F8C6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A3EA-4BDE-A625-C352F1F8C6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104.61</c:v>
                </c:pt>
                <c:pt idx="1">
                  <c:v>108.54</c:v>
                </c:pt>
                <c:pt idx="2">
                  <c:v>110.87</c:v>
                </c:pt>
                <c:pt idx="3">
                  <c:v>113.05</c:v>
                </c:pt>
                <c:pt idx="4">
                  <c:v>123.59</c:v>
                </c:pt>
              </c:numCache>
            </c:numRef>
          </c:val>
          <c:extLst>
            <c:ext xmlns:c16="http://schemas.microsoft.com/office/drawing/2014/chart" uri="{C3380CC4-5D6E-409C-BE32-E72D297353CC}">
              <c16:uniqueId val="{00000000-6C3E-4FD3-8BB2-F1D1657C81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6C3E-4FD3-8BB2-F1D1657C81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576.38</c:v>
                </c:pt>
                <c:pt idx="1">
                  <c:v>561.05999999999995</c:v>
                </c:pt>
                <c:pt idx="2">
                  <c:v>581.38</c:v>
                </c:pt>
                <c:pt idx="3">
                  <c:v>565.21</c:v>
                </c:pt>
                <c:pt idx="4">
                  <c:v>550.07000000000005</c:v>
                </c:pt>
              </c:numCache>
            </c:numRef>
          </c:val>
          <c:extLst>
            <c:ext xmlns:c16="http://schemas.microsoft.com/office/drawing/2014/chart" uri="{C3380CC4-5D6E-409C-BE32-E72D297353CC}">
              <c16:uniqueId val="{00000000-3896-4027-8017-122F0374A1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3896-4027-8017-122F0374A1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106.09</c:v>
                </c:pt>
                <c:pt idx="1">
                  <c:v>104.54</c:v>
                </c:pt>
                <c:pt idx="2">
                  <c:v>96.63</c:v>
                </c:pt>
                <c:pt idx="3">
                  <c:v>101.65</c:v>
                </c:pt>
                <c:pt idx="4">
                  <c:v>99.73</c:v>
                </c:pt>
              </c:numCache>
            </c:numRef>
          </c:val>
          <c:extLst>
            <c:ext xmlns:c16="http://schemas.microsoft.com/office/drawing/2014/chart" uri="{C3380CC4-5D6E-409C-BE32-E72D297353CC}">
              <c16:uniqueId val="{00000000-80E6-4C67-A402-E275CD4EFD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80E6-4C67-A402-E275CD4EFD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185.26</c:v>
                </c:pt>
                <c:pt idx="1">
                  <c:v>187.94</c:v>
                </c:pt>
                <c:pt idx="2">
                  <c:v>199.4</c:v>
                </c:pt>
                <c:pt idx="3">
                  <c:v>190.28</c:v>
                </c:pt>
                <c:pt idx="4">
                  <c:v>196.4</c:v>
                </c:pt>
              </c:numCache>
            </c:numRef>
          </c:val>
          <c:extLst>
            <c:ext xmlns:c16="http://schemas.microsoft.com/office/drawing/2014/chart" uri="{C3380CC4-5D6E-409C-BE32-E72D297353CC}">
              <c16:uniqueId val="{00000000-3C3F-4263-B7E1-525A233E57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3C3F-4263-B7E1-525A233E57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H13"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小樽市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A3</v>
      </c>
      <c r="X8" s="78"/>
      <c r="Y8" s="78"/>
      <c r="Z8" s="78"/>
      <c r="AA8" s="78"/>
      <c r="AB8" s="78"/>
      <c r="AC8" s="78"/>
      <c r="AD8" s="78" t="str">
        <f>データ!$M$6</f>
        <v>自治体職員</v>
      </c>
      <c r="AE8" s="78"/>
      <c r="AF8" s="78"/>
      <c r="AG8" s="78"/>
      <c r="AH8" s="78"/>
      <c r="AI8" s="78"/>
      <c r="AJ8" s="78"/>
      <c r="AK8" s="2"/>
      <c r="AL8" s="69">
        <f>データ!$R$6</f>
        <v>108548</v>
      </c>
      <c r="AM8" s="69"/>
      <c r="AN8" s="69"/>
      <c r="AO8" s="69"/>
      <c r="AP8" s="69"/>
      <c r="AQ8" s="69"/>
      <c r="AR8" s="69"/>
      <c r="AS8" s="69"/>
      <c r="AT8" s="37">
        <f>データ!$S$6</f>
        <v>243.83</v>
      </c>
      <c r="AU8" s="38"/>
      <c r="AV8" s="38"/>
      <c r="AW8" s="38"/>
      <c r="AX8" s="38"/>
      <c r="AY8" s="38"/>
      <c r="AZ8" s="38"/>
      <c r="BA8" s="38"/>
      <c r="BB8" s="58">
        <f>データ!$T$6</f>
        <v>445.18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59.79</v>
      </c>
      <c r="J10" s="38"/>
      <c r="K10" s="38"/>
      <c r="L10" s="38"/>
      <c r="M10" s="38"/>
      <c r="N10" s="38"/>
      <c r="O10" s="68"/>
      <c r="P10" s="58">
        <f>データ!$P$6</f>
        <v>99.9</v>
      </c>
      <c r="Q10" s="58"/>
      <c r="R10" s="58"/>
      <c r="S10" s="58"/>
      <c r="T10" s="58"/>
      <c r="U10" s="58"/>
      <c r="V10" s="58"/>
      <c r="W10" s="69">
        <f>データ!$Q$6</f>
        <v>3432</v>
      </c>
      <c r="X10" s="69"/>
      <c r="Y10" s="69"/>
      <c r="Z10" s="69"/>
      <c r="AA10" s="69"/>
      <c r="AB10" s="69"/>
      <c r="AC10" s="69"/>
      <c r="AD10" s="2"/>
      <c r="AE10" s="2"/>
      <c r="AF10" s="2"/>
      <c r="AG10" s="2"/>
      <c r="AH10" s="2"/>
      <c r="AI10" s="2"/>
      <c r="AJ10" s="2"/>
      <c r="AK10" s="2"/>
      <c r="AL10" s="69">
        <f>データ!$U$6</f>
        <v>107798</v>
      </c>
      <c r="AM10" s="69"/>
      <c r="AN10" s="69"/>
      <c r="AO10" s="69"/>
      <c r="AP10" s="69"/>
      <c r="AQ10" s="69"/>
      <c r="AR10" s="69"/>
      <c r="AS10" s="69"/>
      <c r="AT10" s="37">
        <f>データ!$V$6</f>
        <v>46.62</v>
      </c>
      <c r="AU10" s="38"/>
      <c r="AV10" s="38"/>
      <c r="AW10" s="38"/>
      <c r="AX10" s="38"/>
      <c r="AY10" s="38"/>
      <c r="AZ10" s="38"/>
      <c r="BA10" s="38"/>
      <c r="BB10" s="58">
        <f>データ!$W$6</f>
        <v>2312.27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BRFJz3gJHhKSJTZmRZFw/Y6P33vRD1biwdA8sXZ4tIFd5P7OJDE8y2RXMxoAIXOzvq/zr1Fqt3DXGCfnurMtg==" saltValue="G4ihxS0gYGPmJqje6mNr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12033</v>
      </c>
      <c r="D6" s="20">
        <f t="shared" si="3"/>
        <v>46</v>
      </c>
      <c r="E6" s="20">
        <f t="shared" si="3"/>
        <v>1</v>
      </c>
      <c r="F6" s="20">
        <f t="shared" si="3"/>
        <v>0</v>
      </c>
      <c r="G6" s="20">
        <f t="shared" si="3"/>
        <v>1</v>
      </c>
      <c r="H6" s="20" t="str">
        <f t="shared" si="3"/>
        <v>北海道　小樽市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59.79</v>
      </c>
      <c r="P6" s="21">
        <f t="shared" si="3"/>
        <v>99.9</v>
      </c>
      <c r="Q6" s="21">
        <f t="shared" si="3"/>
        <v>3432</v>
      </c>
      <c r="R6" s="21">
        <f t="shared" si="3"/>
        <v>108548</v>
      </c>
      <c r="S6" s="21">
        <f t="shared" si="3"/>
        <v>243.83</v>
      </c>
      <c r="T6" s="21">
        <f t="shared" si="3"/>
        <v>445.18</v>
      </c>
      <c r="U6" s="21">
        <f t="shared" si="3"/>
        <v>107798</v>
      </c>
      <c r="V6" s="21">
        <f t="shared" si="3"/>
        <v>46.62</v>
      </c>
      <c r="W6" s="21">
        <f t="shared" si="3"/>
        <v>2312.27</v>
      </c>
      <c r="X6" s="22">
        <f>IF(X7="",NA(),X7)</f>
        <v>119.2</v>
      </c>
      <c r="Y6" s="22">
        <f t="shared" ref="Y6:AG6" si="4">IF(Y7="",NA(),Y7)</f>
        <v>118.39</v>
      </c>
      <c r="Z6" s="22">
        <f t="shared" si="4"/>
        <v>110.25</v>
      </c>
      <c r="AA6" s="22">
        <f t="shared" si="4"/>
        <v>114.58</v>
      </c>
      <c r="AB6" s="22">
        <f t="shared" si="4"/>
        <v>111.66</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104.61</v>
      </c>
      <c r="AU6" s="22">
        <f t="shared" ref="AU6:BC6" si="6">IF(AU7="",NA(),AU7)</f>
        <v>108.54</v>
      </c>
      <c r="AV6" s="22">
        <f t="shared" si="6"/>
        <v>110.87</v>
      </c>
      <c r="AW6" s="22">
        <f t="shared" si="6"/>
        <v>113.05</v>
      </c>
      <c r="AX6" s="22">
        <f t="shared" si="6"/>
        <v>123.59</v>
      </c>
      <c r="AY6" s="22">
        <f t="shared" si="6"/>
        <v>335.6</v>
      </c>
      <c r="AZ6" s="22">
        <f t="shared" si="6"/>
        <v>358.91</v>
      </c>
      <c r="BA6" s="22">
        <f t="shared" si="6"/>
        <v>360.96</v>
      </c>
      <c r="BB6" s="22">
        <f t="shared" si="6"/>
        <v>351.29</v>
      </c>
      <c r="BC6" s="22">
        <f t="shared" si="6"/>
        <v>364.24</v>
      </c>
      <c r="BD6" s="21" t="str">
        <f>IF(BD7="","",IF(BD7="-","【-】","【"&amp;SUBSTITUTE(TEXT(BD7,"#,##0.00"),"-","△")&amp;"】"))</f>
        <v>【252.29】</v>
      </c>
      <c r="BE6" s="22">
        <f>IF(BE7="",NA(),BE7)</f>
        <v>576.38</v>
      </c>
      <c r="BF6" s="22">
        <f t="shared" ref="BF6:BN6" si="7">IF(BF7="",NA(),BF7)</f>
        <v>561.05999999999995</v>
      </c>
      <c r="BG6" s="22">
        <f t="shared" si="7"/>
        <v>581.38</v>
      </c>
      <c r="BH6" s="22">
        <f t="shared" si="7"/>
        <v>565.21</v>
      </c>
      <c r="BI6" s="22">
        <f t="shared" si="7"/>
        <v>550.07000000000005</v>
      </c>
      <c r="BJ6" s="22">
        <f t="shared" si="7"/>
        <v>258.26</v>
      </c>
      <c r="BK6" s="22">
        <f t="shared" si="7"/>
        <v>247.27</v>
      </c>
      <c r="BL6" s="22">
        <f t="shared" si="7"/>
        <v>239.18</v>
      </c>
      <c r="BM6" s="22">
        <f t="shared" si="7"/>
        <v>236.29</v>
      </c>
      <c r="BN6" s="22">
        <f t="shared" si="7"/>
        <v>238.77</v>
      </c>
      <c r="BO6" s="21" t="str">
        <f>IF(BO7="","",IF(BO7="-","【-】","【"&amp;SUBSTITUTE(TEXT(BO7,"#,##0.00"),"-","△")&amp;"】"))</f>
        <v>【268.07】</v>
      </c>
      <c r="BP6" s="22">
        <f>IF(BP7="",NA(),BP7)</f>
        <v>106.09</v>
      </c>
      <c r="BQ6" s="22">
        <f t="shared" ref="BQ6:BY6" si="8">IF(BQ7="",NA(),BQ7)</f>
        <v>104.54</v>
      </c>
      <c r="BR6" s="22">
        <f t="shared" si="8"/>
        <v>96.63</v>
      </c>
      <c r="BS6" s="22">
        <f t="shared" si="8"/>
        <v>101.65</v>
      </c>
      <c r="BT6" s="22">
        <f t="shared" si="8"/>
        <v>99.73</v>
      </c>
      <c r="BU6" s="22">
        <f t="shared" si="8"/>
        <v>106.07</v>
      </c>
      <c r="BV6" s="22">
        <f t="shared" si="8"/>
        <v>105.34</v>
      </c>
      <c r="BW6" s="22">
        <f t="shared" si="8"/>
        <v>101.89</v>
      </c>
      <c r="BX6" s="22">
        <f t="shared" si="8"/>
        <v>104.33</v>
      </c>
      <c r="BY6" s="22">
        <f t="shared" si="8"/>
        <v>98.85</v>
      </c>
      <c r="BZ6" s="21" t="str">
        <f>IF(BZ7="","",IF(BZ7="-","【-】","【"&amp;SUBSTITUTE(TEXT(BZ7,"#,##0.00"),"-","△")&amp;"】"))</f>
        <v>【97.47】</v>
      </c>
      <c r="CA6" s="22">
        <f>IF(CA7="",NA(),CA7)</f>
        <v>185.26</v>
      </c>
      <c r="CB6" s="22">
        <f t="shared" ref="CB6:CJ6" si="9">IF(CB7="",NA(),CB7)</f>
        <v>187.94</v>
      </c>
      <c r="CC6" s="22">
        <f t="shared" si="9"/>
        <v>199.4</v>
      </c>
      <c r="CD6" s="22">
        <f t="shared" si="9"/>
        <v>190.28</v>
      </c>
      <c r="CE6" s="22">
        <f t="shared" si="9"/>
        <v>196.4</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63.99</v>
      </c>
      <c r="CM6" s="22">
        <f t="shared" ref="CM6:CU6" si="10">IF(CM7="",NA(),CM7)</f>
        <v>62.1</v>
      </c>
      <c r="CN6" s="22">
        <f t="shared" si="10"/>
        <v>60.36</v>
      </c>
      <c r="CO6" s="22">
        <f t="shared" si="10"/>
        <v>61.3</v>
      </c>
      <c r="CP6" s="22">
        <f t="shared" si="10"/>
        <v>59.87</v>
      </c>
      <c r="CQ6" s="22">
        <f t="shared" si="10"/>
        <v>62.83</v>
      </c>
      <c r="CR6" s="22">
        <f t="shared" si="10"/>
        <v>62.05</v>
      </c>
      <c r="CS6" s="22">
        <f t="shared" si="10"/>
        <v>63.23</v>
      </c>
      <c r="CT6" s="22">
        <f t="shared" si="10"/>
        <v>62.59</v>
      </c>
      <c r="CU6" s="22">
        <f t="shared" si="10"/>
        <v>61.81</v>
      </c>
      <c r="CV6" s="21" t="str">
        <f>IF(CV7="","",IF(CV7="-","【-】","【"&amp;SUBSTITUTE(TEXT(CV7,"#,##0.00"),"-","△")&amp;"】"))</f>
        <v>【59.97】</v>
      </c>
      <c r="CW6" s="22">
        <f>IF(CW7="",NA(),CW7)</f>
        <v>77.760000000000005</v>
      </c>
      <c r="CX6" s="22">
        <f t="shared" ref="CX6:DF6" si="11">IF(CX7="",NA(),CX7)</f>
        <v>78.84</v>
      </c>
      <c r="CY6" s="22">
        <f t="shared" si="11"/>
        <v>78.09</v>
      </c>
      <c r="CZ6" s="22">
        <f t="shared" si="11"/>
        <v>75.91</v>
      </c>
      <c r="DA6" s="22">
        <f t="shared" si="11"/>
        <v>76.83</v>
      </c>
      <c r="DB6" s="22">
        <f t="shared" si="11"/>
        <v>88.86</v>
      </c>
      <c r="DC6" s="22">
        <f t="shared" si="11"/>
        <v>89.11</v>
      </c>
      <c r="DD6" s="22">
        <f t="shared" si="11"/>
        <v>89.35</v>
      </c>
      <c r="DE6" s="22">
        <f t="shared" si="11"/>
        <v>89.7</v>
      </c>
      <c r="DF6" s="22">
        <f t="shared" si="11"/>
        <v>89.24</v>
      </c>
      <c r="DG6" s="21" t="str">
        <f>IF(DG7="","",IF(DG7="-","【-】","【"&amp;SUBSTITUTE(TEXT(DG7,"#,##0.00"),"-","△")&amp;"】"))</f>
        <v>【89.76】</v>
      </c>
      <c r="DH6" s="22">
        <f>IF(DH7="",NA(),DH7)</f>
        <v>48.7</v>
      </c>
      <c r="DI6" s="22">
        <f t="shared" ref="DI6:DQ6" si="12">IF(DI7="",NA(),DI7)</f>
        <v>49.96</v>
      </c>
      <c r="DJ6" s="22">
        <f t="shared" si="12"/>
        <v>50.34</v>
      </c>
      <c r="DK6" s="22">
        <f t="shared" si="12"/>
        <v>51.79</v>
      </c>
      <c r="DL6" s="22">
        <f t="shared" si="12"/>
        <v>52.89</v>
      </c>
      <c r="DM6" s="22">
        <f t="shared" si="12"/>
        <v>47.89</v>
      </c>
      <c r="DN6" s="22">
        <f t="shared" si="12"/>
        <v>48.69</v>
      </c>
      <c r="DO6" s="22">
        <f t="shared" si="12"/>
        <v>49.62</v>
      </c>
      <c r="DP6" s="22">
        <f t="shared" si="12"/>
        <v>50.5</v>
      </c>
      <c r="DQ6" s="22">
        <f t="shared" si="12"/>
        <v>51.28</v>
      </c>
      <c r="DR6" s="21" t="str">
        <f>IF(DR7="","",IF(DR7="-","【-】","【"&amp;SUBSTITUTE(TEXT(DR7,"#,##0.00"),"-","△")&amp;"】"))</f>
        <v>【51.51】</v>
      </c>
      <c r="DS6" s="22">
        <f>IF(DS7="",NA(),DS7)</f>
        <v>24.86</v>
      </c>
      <c r="DT6" s="22">
        <f t="shared" ref="DT6:EB6" si="13">IF(DT7="",NA(),DT7)</f>
        <v>27.59</v>
      </c>
      <c r="DU6" s="22">
        <f t="shared" si="13"/>
        <v>30.49</v>
      </c>
      <c r="DV6" s="22">
        <f t="shared" si="13"/>
        <v>32.42</v>
      </c>
      <c r="DW6" s="22">
        <f t="shared" si="13"/>
        <v>35.04</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0.46</v>
      </c>
      <c r="EE6" s="22">
        <f t="shared" ref="EE6:EM6" si="14">IF(EE7="",NA(),EE7)</f>
        <v>0.19</v>
      </c>
      <c r="EF6" s="22">
        <f t="shared" si="14"/>
        <v>0.36</v>
      </c>
      <c r="EG6" s="22">
        <f t="shared" si="14"/>
        <v>0.41</v>
      </c>
      <c r="EH6" s="22">
        <f t="shared" si="14"/>
        <v>0.38</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12033</v>
      </c>
      <c r="D7" s="24">
        <v>46</v>
      </c>
      <c r="E7" s="24">
        <v>1</v>
      </c>
      <c r="F7" s="24">
        <v>0</v>
      </c>
      <c r="G7" s="24">
        <v>1</v>
      </c>
      <c r="H7" s="24" t="s">
        <v>93</v>
      </c>
      <c r="I7" s="24" t="s">
        <v>94</v>
      </c>
      <c r="J7" s="24" t="s">
        <v>95</v>
      </c>
      <c r="K7" s="24" t="s">
        <v>96</v>
      </c>
      <c r="L7" s="24" t="s">
        <v>97</v>
      </c>
      <c r="M7" s="24" t="s">
        <v>98</v>
      </c>
      <c r="N7" s="25" t="s">
        <v>99</v>
      </c>
      <c r="O7" s="25">
        <v>59.79</v>
      </c>
      <c r="P7" s="25">
        <v>99.9</v>
      </c>
      <c r="Q7" s="25">
        <v>3432</v>
      </c>
      <c r="R7" s="25">
        <v>108548</v>
      </c>
      <c r="S7" s="25">
        <v>243.83</v>
      </c>
      <c r="T7" s="25">
        <v>445.18</v>
      </c>
      <c r="U7" s="25">
        <v>107798</v>
      </c>
      <c r="V7" s="25">
        <v>46.62</v>
      </c>
      <c r="W7" s="25">
        <v>2312.27</v>
      </c>
      <c r="X7" s="25">
        <v>119.2</v>
      </c>
      <c r="Y7" s="25">
        <v>118.39</v>
      </c>
      <c r="Z7" s="25">
        <v>110.25</v>
      </c>
      <c r="AA7" s="25">
        <v>114.58</v>
      </c>
      <c r="AB7" s="25">
        <v>111.66</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104.61</v>
      </c>
      <c r="AU7" s="25">
        <v>108.54</v>
      </c>
      <c r="AV7" s="25">
        <v>110.87</v>
      </c>
      <c r="AW7" s="25">
        <v>113.05</v>
      </c>
      <c r="AX7" s="25">
        <v>123.59</v>
      </c>
      <c r="AY7" s="25">
        <v>335.6</v>
      </c>
      <c r="AZ7" s="25">
        <v>358.91</v>
      </c>
      <c r="BA7" s="25">
        <v>360.96</v>
      </c>
      <c r="BB7" s="25">
        <v>351.29</v>
      </c>
      <c r="BC7" s="25">
        <v>364.24</v>
      </c>
      <c r="BD7" s="25">
        <v>252.29</v>
      </c>
      <c r="BE7" s="25">
        <v>576.38</v>
      </c>
      <c r="BF7" s="25">
        <v>561.05999999999995</v>
      </c>
      <c r="BG7" s="25">
        <v>581.38</v>
      </c>
      <c r="BH7" s="25">
        <v>565.21</v>
      </c>
      <c r="BI7" s="25">
        <v>550.07000000000005</v>
      </c>
      <c r="BJ7" s="25">
        <v>258.26</v>
      </c>
      <c r="BK7" s="25">
        <v>247.27</v>
      </c>
      <c r="BL7" s="25">
        <v>239.18</v>
      </c>
      <c r="BM7" s="25">
        <v>236.29</v>
      </c>
      <c r="BN7" s="25">
        <v>238.77</v>
      </c>
      <c r="BO7" s="25">
        <v>268.07</v>
      </c>
      <c r="BP7" s="25">
        <v>106.09</v>
      </c>
      <c r="BQ7" s="25">
        <v>104.54</v>
      </c>
      <c r="BR7" s="25">
        <v>96.63</v>
      </c>
      <c r="BS7" s="25">
        <v>101.65</v>
      </c>
      <c r="BT7" s="25">
        <v>99.73</v>
      </c>
      <c r="BU7" s="25">
        <v>106.07</v>
      </c>
      <c r="BV7" s="25">
        <v>105.34</v>
      </c>
      <c r="BW7" s="25">
        <v>101.89</v>
      </c>
      <c r="BX7" s="25">
        <v>104.33</v>
      </c>
      <c r="BY7" s="25">
        <v>98.85</v>
      </c>
      <c r="BZ7" s="25">
        <v>97.47</v>
      </c>
      <c r="CA7" s="25">
        <v>185.26</v>
      </c>
      <c r="CB7" s="25">
        <v>187.94</v>
      </c>
      <c r="CC7" s="25">
        <v>199.4</v>
      </c>
      <c r="CD7" s="25">
        <v>190.28</v>
      </c>
      <c r="CE7" s="25">
        <v>196.4</v>
      </c>
      <c r="CF7" s="25">
        <v>159.22</v>
      </c>
      <c r="CG7" s="25">
        <v>159.6</v>
      </c>
      <c r="CH7" s="25">
        <v>156.32</v>
      </c>
      <c r="CI7" s="25">
        <v>157.4</v>
      </c>
      <c r="CJ7" s="25">
        <v>162.61000000000001</v>
      </c>
      <c r="CK7" s="25">
        <v>174.75</v>
      </c>
      <c r="CL7" s="25">
        <v>63.99</v>
      </c>
      <c r="CM7" s="25">
        <v>62.1</v>
      </c>
      <c r="CN7" s="25">
        <v>60.36</v>
      </c>
      <c r="CO7" s="25">
        <v>61.3</v>
      </c>
      <c r="CP7" s="25">
        <v>59.87</v>
      </c>
      <c r="CQ7" s="25">
        <v>62.83</v>
      </c>
      <c r="CR7" s="25">
        <v>62.05</v>
      </c>
      <c r="CS7" s="25">
        <v>63.23</v>
      </c>
      <c r="CT7" s="25">
        <v>62.59</v>
      </c>
      <c r="CU7" s="25">
        <v>61.81</v>
      </c>
      <c r="CV7" s="25">
        <v>59.97</v>
      </c>
      <c r="CW7" s="25">
        <v>77.760000000000005</v>
      </c>
      <c r="CX7" s="25">
        <v>78.84</v>
      </c>
      <c r="CY7" s="25">
        <v>78.09</v>
      </c>
      <c r="CZ7" s="25">
        <v>75.91</v>
      </c>
      <c r="DA7" s="25">
        <v>76.83</v>
      </c>
      <c r="DB7" s="25">
        <v>88.86</v>
      </c>
      <c r="DC7" s="25">
        <v>89.11</v>
      </c>
      <c r="DD7" s="25">
        <v>89.35</v>
      </c>
      <c r="DE7" s="25">
        <v>89.7</v>
      </c>
      <c r="DF7" s="25">
        <v>89.24</v>
      </c>
      <c r="DG7" s="25">
        <v>89.76</v>
      </c>
      <c r="DH7" s="25">
        <v>48.7</v>
      </c>
      <c r="DI7" s="25">
        <v>49.96</v>
      </c>
      <c r="DJ7" s="25">
        <v>50.34</v>
      </c>
      <c r="DK7" s="25">
        <v>51.79</v>
      </c>
      <c r="DL7" s="25">
        <v>52.89</v>
      </c>
      <c r="DM7" s="25">
        <v>47.89</v>
      </c>
      <c r="DN7" s="25">
        <v>48.69</v>
      </c>
      <c r="DO7" s="25">
        <v>49.62</v>
      </c>
      <c r="DP7" s="25">
        <v>50.5</v>
      </c>
      <c r="DQ7" s="25">
        <v>51.28</v>
      </c>
      <c r="DR7" s="25">
        <v>51.51</v>
      </c>
      <c r="DS7" s="25">
        <v>24.86</v>
      </c>
      <c r="DT7" s="25">
        <v>27.59</v>
      </c>
      <c r="DU7" s="25">
        <v>30.49</v>
      </c>
      <c r="DV7" s="25">
        <v>32.42</v>
      </c>
      <c r="DW7" s="25">
        <v>35.04</v>
      </c>
      <c r="DX7" s="25">
        <v>16.899999999999999</v>
      </c>
      <c r="DY7" s="25">
        <v>18.260000000000002</v>
      </c>
      <c r="DZ7" s="25">
        <v>19.510000000000002</v>
      </c>
      <c r="EA7" s="25">
        <v>21.19</v>
      </c>
      <c r="EB7" s="25">
        <v>22.64</v>
      </c>
      <c r="EC7" s="25">
        <v>23.75</v>
      </c>
      <c r="ED7" s="25">
        <v>0.46</v>
      </c>
      <c r="EE7" s="25">
        <v>0.19</v>
      </c>
      <c r="EF7" s="25">
        <v>0.36</v>
      </c>
      <c r="EG7" s="25">
        <v>0.41</v>
      </c>
      <c r="EH7" s="25">
        <v>0.38</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中田浩紀</cp:lastModifiedBy>
  <cp:lastPrinted>2024-01-23T05:19:47Z</cp:lastPrinted>
  <dcterms:created xsi:type="dcterms:W3CDTF">2023-12-05T00:46:25Z</dcterms:created>
  <dcterms:modified xsi:type="dcterms:W3CDTF">2024-01-23T07:48:44Z</dcterms:modified>
  <cp:category/>
</cp:coreProperties>
</file>