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9.4.250\総務課\経理係\43_下水道会計\4306_経営比較分析表\Ｒ05決算\"/>
    </mc:Choice>
  </mc:AlternateContent>
  <workbookProtection workbookAlgorithmName="SHA-512" workbookHashValue="UR/VZgVgaZfCvtZy/RnzsALjf2t47G0ms2hd+nB3kUoSri37ix2genCcK5miRVG642IHggRRB7TdAZwOSAbFrg==" workbookSaltValue="HSK52DFD4RnmjAyoHgPonw=="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<sst xmlns="http://schemas.openxmlformats.org/spreadsheetml/2006/main" count="231" uniqueCount="115">
  <si>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</si>
  <si>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</si>
  <si>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</si>
  <si>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</si>
  <si>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</si>
  <si>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</si>
  <si>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</si>
  <si>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</si>
  <si>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</si>
  <si>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</si>
  <si>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</si>
  <si>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</si>
  <si>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</si>
  <si>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</si>
  <si>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</si>
  <si>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</si>
  <si>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</si>
  <si>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</si>
  <si>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</si>
  <si>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</si>
  <si>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</si>
  <si>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</si>
  <si>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</si>
  <si>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</si>
  <si>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</si>
  <si>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</si>
  <si>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</si>
  <si>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</si>
  <si>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</si>
  <si>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</si>
  <si>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</si>
  <si>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</si>
  <si>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</si>
  <si>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</si>
  <si>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</si>
  <si>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</si>
  <si>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</si>
  <si>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</si>
  <si>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</si>
  <si>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</si>
  <si>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</si>
  <si>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</si>
  <si>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</si>
  <si>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</si>
  <si>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</si>
  <si>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</si>
  <si>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</si>
  <si>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</si>
  <si>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</si>
  <si>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</si>
  <si>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</si>
  <si>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</si>
  <si>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</si>
  <si>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</si>
  <si>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</si>
  <si>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</si>
  <si>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</si>
  <si>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</si>
  <si>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</si>
  <si>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</si>
  <si>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</si>
  <si>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</si>
  <si>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</si>
  <si>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</si>
  <si>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</si>
  <si>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</si>
  <si>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</si>
  <si>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</si>
  <si>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</si>
  <si>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</si>
  <si>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</si>
  <si>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</si>
  <si>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</si>
  <si>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</si>
  <si>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</si>
  <si>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</si>
  <si>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</si>
  <si>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</si>
  <si>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</si>
  <si>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</si>
  <si>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</si>
  <si>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</si>
  <si>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</si>
  <si>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</si>
  <si>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</si>
  <si>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</si>
  <si>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</si>
  <si>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</si>
  <si>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</si>
  <si>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</si>
  <si>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</si>
  <si>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</si>
  <si>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</si>
  <si>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</si>
  <si>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</si>
  <si>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</si>
  <si>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小樽市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</si>
  <si>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</si>
  <si>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</si>
  <si>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</si>
  <si>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</si>
  <si>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</si>
  <si>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</si>
  <si>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</si>
  <si>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</si>
  <si>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</si>
  <si>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</si>
  <si>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</si>
  <si>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</si>
  <si>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</si>
  <si>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</si>
  <si>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</si>
  <si>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
　有形固定資産減価償却率は、類似団体平均に比べて高く、施設の老朽化が進んでいます。今後、中長期的視点に立った投資計画に基づき老朽化施設の延命化と効果的な改築・更新を行ないます。
②管渠老朽化率・③管渠改善率
　管渠老朽化率は上昇傾向にありますが、類似団体平均値を下回っています。また、管渠改善率については、前年度と比較して減少しました。これは法定耐用年数を経過した管渠の割合が低いため、更新が必要な管渠が少なく、年度により管渠の更新延長に増減があるためです。今後も、管渠の老朽化が進行していくことが見込まれるため、計画的な更新に努めます。</t>
    <phoneticPr fontId="4"/>
  </si>
  <si>
    <t>　下水道使用料については、新型コロナウイルス感染症の影響下から回復傾向にあるものの、今後も人口減少に伴う収入の減少が見込まれます。また、施設の老朽化等に伴う維持管理費用の増加が見込まれることから、厳しい経営状況になることが予想されます。
　このような状況のもと、将来にわたり限られた財源の中で様々な課題に対処し、安定したサービスを継続して提供するため、長期的な経営戦略に則った運営、汚水処理原価の抑制、投資規模の適正化など効率的な事業経営に努めていきます。</t>
    <phoneticPr fontId="4"/>
  </si>
  <si>
    <t>①経常収支比率②累積欠損金比率
　経常収支比率は１００％を上回っており、累積欠損金も解消されているため、損益計算書の指標としては健全であるといえます。しかしながら、人件費や薬品及び資材等の物価上昇などの社会的な要因により維持管理費用が増加し、経常収支比率が押し下げられ、類似団体との比較では依然低い数値となっています。新型コロナウイルス感染症の影響下から回復傾向にある一方で、人口減少に伴う下水道使用料の減少は避けられないことから、下水道の接続促進による収益確保を進めつつ、施設及び管路の長寿命化を図りながら維持管理費用の抑制に努め、収益の減少に見合った適切な支出を行うなど、健全な経営の安定化が図られるよう努めます。
③流動比率
　企業債の償還が進み企業債残高が減少した結果、流動比率の数値は改善傾向にあります。しかし、未だ類似団体平均値との差は大きく、今後も企業債借入抑制による当該指標の改善に努めます。
④企業債残高対事業規模比率
　企業債の償還金額が借入金額と比較して高く、年度毎に企業債残高が減少することで数値は改善されています。本市の特徴として地形的に東西に長く、山坂が多いため、処理区域内人口の割に処理場やポンプ場の数が多く、類似団体と比較して多額の建設費用・更新費用を要し、その財源として借り入れた企業債残高の割合も事業規模に対して高いものとなっています。今後は、老朽化に伴う施設の更新が増えることが予想されます。収益とのバランスを考慮した適切な規模の投資に努めます。
⑤経費回収率・⑥汚水処理原価
　経費回収率は１００％を上回っており、汚水処理費用を下水道使用料で回収できていますが、物価上昇により汚水処理費用が増加したことから、前年度と比較して減少しました。汚水処理原価についても、物価上昇により汚水処理費用が増加しているものの、類似団体平均値よりも低い水準を保っています。今後も人口減少に伴う収益の減少や施設の老朽化等に伴う汚水処理費用の増加が見込まれるため、中長期的な視点に立った投資計画に基づき、処理区域内人口の減少に対応した施設規模及び施設の長寿命化を考慮した投資を行なうことで建設改良費の適正化を図り、汚水処理原価の低下に努めます。
⑦施設利用率
　処理水量の減少に伴い、前年度と比較して減少しました。また、類似団体平均値も下回っています。今後は人口減少に伴い指標は徐々に低くなる可能性がありますので、継続的な侵入水対策や処理区域内人口に応じた施設規模の検討を行い当該指標の改善に努めます。
⑧水洗化率
　本市の下水道事業は昭和３１年に供給開始しており、比較的長い年数が経過しているため、類似団体との比較でも水洗化率は高い状況です。しかし、未接続が多い地区もあることから引き続き普及活動を行い、当該指標の向上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</si>
</sst>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0.17</c:v>
                </c:pt>
                <c:pt idx="2">
                  <c:v>0.01</c:v>
                </c:pt>
                <c:pt idx="3">
                  <c:v>0.04</c:v>
                </c:pt>
                <c:pt idx="4">
                  <c:v>0.02</c:v>
                </c:pt>
              </c:numCache>
            </c:numRef>
          </c:val>
          <c:extLst>
            <c:ext xmlns:c16="http://schemas.microsoft.com/office/drawing/2014/chart" uri="{C3380CC4-5D6E-409C-BE32-E72D297353CC}">
              <c16:uniqueId val="{00000000-EA2E-4BEE-8EEA-27535B5302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EA2E-4BEE-8EEA-27535B5302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55.37</c:v>
                </c:pt>
                <c:pt idx="1">
                  <c:v>55.4</c:v>
                </c:pt>
                <c:pt idx="2">
                  <c:v>56.61</c:v>
                </c:pt>
                <c:pt idx="3">
                  <c:v>61.18</c:v>
                </c:pt>
                <c:pt idx="4">
                  <c:v>56.96</c:v>
                </c:pt>
              </c:numCache>
            </c:numRef>
          </c:val>
          <c:extLst>
            <c:ext xmlns:c16="http://schemas.microsoft.com/office/drawing/2014/chart" uri="{C3380CC4-5D6E-409C-BE32-E72D297353CC}">
              <c16:uniqueId val="{00000000-C574-410F-AAE5-9692E764397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C574-410F-AAE5-9692E764397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97.38</c:v>
                </c:pt>
                <c:pt idx="1">
                  <c:v>97.83</c:v>
                </c:pt>
                <c:pt idx="2">
                  <c:v>97.88</c:v>
                </c:pt>
                <c:pt idx="3">
                  <c:v>98.03</c:v>
                </c:pt>
                <c:pt idx="4">
                  <c:v>98.06</c:v>
                </c:pt>
              </c:numCache>
            </c:numRef>
          </c:val>
          <c:extLst>
            <c:ext xmlns:c16="http://schemas.microsoft.com/office/drawing/2014/chart" uri="{C3380CC4-5D6E-409C-BE32-E72D297353CC}">
              <c16:uniqueId val="{00000000-5120-41B2-B247-26003486DC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5120-41B2-B247-26003486DC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113.37</c:v>
                </c:pt>
                <c:pt idx="1">
                  <c:v>103.01</c:v>
                </c:pt>
                <c:pt idx="2">
                  <c:v>103.91</c:v>
                </c:pt>
                <c:pt idx="3">
                  <c:v>101.45</c:v>
                </c:pt>
                <c:pt idx="4">
                  <c:v>100.44</c:v>
                </c:pt>
              </c:numCache>
            </c:numRef>
          </c:val>
          <c:extLst>
            <c:ext xmlns:c16="http://schemas.microsoft.com/office/drawing/2014/chart" uri="{C3380CC4-5D6E-409C-BE32-E72D297353CC}">
              <c16:uniqueId val="{00000000-541C-497B-BCA6-31A472DEB7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541C-497B-BCA6-31A472DEB7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55.66</c:v>
                </c:pt>
                <c:pt idx="1">
                  <c:v>56.59</c:v>
                </c:pt>
                <c:pt idx="2">
                  <c:v>58.31</c:v>
                </c:pt>
                <c:pt idx="3">
                  <c:v>59</c:v>
                </c:pt>
                <c:pt idx="4">
                  <c:v>60.35</c:v>
                </c:pt>
              </c:numCache>
            </c:numRef>
          </c:val>
          <c:extLst>
            <c:ext xmlns:c16="http://schemas.microsoft.com/office/drawing/2014/chart" uri="{C3380CC4-5D6E-409C-BE32-E72D297353CC}">
              <c16:uniqueId val="{00000000-03E4-48B7-8DA3-222E6C7801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03E4-48B7-8DA3-222E6C7801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3.4</c:v>
                </c:pt>
                <c:pt idx="1">
                  <c:v>3.61</c:v>
                </c:pt>
                <c:pt idx="2">
                  <c:v>3.86</c:v>
                </c:pt>
                <c:pt idx="3">
                  <c:v>4.5599999999999996</c:v>
                </c:pt>
                <c:pt idx="4">
                  <c:v>4.9000000000000004</c:v>
                </c:pt>
              </c:numCache>
            </c:numRef>
          </c:val>
          <c:extLst>
            <c:ext xmlns:c16="http://schemas.microsoft.com/office/drawing/2014/chart" uri="{C3380CC4-5D6E-409C-BE32-E72D297353CC}">
              <c16:uniqueId val="{00000000-E214-4F9B-B4E3-BEB04EFB38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E214-4F9B-B4E3-BEB04EFB38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49-4AD2-A643-491EEE87A6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2A49-4AD2-A643-491EEE87A6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26.64</c:v>
                </c:pt>
                <c:pt idx="1">
                  <c:v>38.380000000000003</c:v>
                </c:pt>
                <c:pt idx="2">
                  <c:v>43.54</c:v>
                </c:pt>
                <c:pt idx="3">
                  <c:v>48.11</c:v>
                </c:pt>
                <c:pt idx="4">
                  <c:v>61.33</c:v>
                </c:pt>
              </c:numCache>
            </c:numRef>
          </c:val>
          <c:extLst>
            <c:ext xmlns:c16="http://schemas.microsoft.com/office/drawing/2014/chart" uri="{C3380CC4-5D6E-409C-BE32-E72D297353CC}">
              <c16:uniqueId val="{00000000-2A5B-4E17-9951-3C2B608FD28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2A5B-4E17-9951-3C2B608FD28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551.11</c:v>
                </c:pt>
                <c:pt idx="1">
                  <c:v>554.14</c:v>
                </c:pt>
                <c:pt idx="2">
                  <c:v>507.29</c:v>
                </c:pt>
                <c:pt idx="3">
                  <c:v>471.59</c:v>
                </c:pt>
                <c:pt idx="4">
                  <c:v>426.25</c:v>
                </c:pt>
              </c:numCache>
            </c:numRef>
          </c:val>
          <c:extLst>
            <c:ext xmlns:c16="http://schemas.microsoft.com/office/drawing/2014/chart" uri="{C3380CC4-5D6E-409C-BE32-E72D297353CC}">
              <c16:uniqueId val="{00000000-D6B2-4FE8-8503-93D91B4506F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D6B2-4FE8-8503-93D91B4506F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130.94999999999999</c:v>
                </c:pt>
                <c:pt idx="1">
                  <c:v>106.62</c:v>
                </c:pt>
                <c:pt idx="2">
                  <c:v>106.48</c:v>
                </c:pt>
                <c:pt idx="3">
                  <c:v>104.64</c:v>
                </c:pt>
                <c:pt idx="4">
                  <c:v>102.65</c:v>
                </c:pt>
              </c:numCache>
            </c:numRef>
          </c:val>
          <c:extLst>
            <c:ext xmlns:c16="http://schemas.microsoft.com/office/drawing/2014/chart" uri="{C3380CC4-5D6E-409C-BE32-E72D297353CC}">
              <c16:uniqueId val="{00000000-ED8A-4BE4-8F5D-D58FDB31A5A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ED8A-4BE4-8F5D-D58FDB31A5A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121.04</c:v>
                </c:pt>
                <c:pt idx="1">
                  <c:v>146.36000000000001</c:v>
                </c:pt>
                <c:pt idx="2">
                  <c:v>147.49</c:v>
                </c:pt>
                <c:pt idx="3">
                  <c:v>151.78</c:v>
                </c:pt>
                <c:pt idx="4">
                  <c:v>155.88</c:v>
                </c:pt>
              </c:numCache>
            </c:numRef>
          </c:val>
          <c:extLst>
            <c:ext xmlns:c16="http://schemas.microsoft.com/office/drawing/2014/chart" uri="{C3380CC4-5D6E-409C-BE32-E72D297353CC}">
              <c16:uniqueId val="{00000000-B852-426B-AA8E-38C3600F16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B852-426B-AA8E-38C3600F16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52" zoomScaleNormal="100" workbookViewId="0">
      <selection activeCell="CB26" sqref="CB2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北海道　小樽市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71" t="str">
        <f>データ!$M$6</f>
        <v>自治体職員</v>
      </c>
      <c r="AE8" s="71"/>
      <c r="AF8" s="71"/>
      <c r="AG8" s="71"/>
      <c r="AH8" s="71"/>
      <c r="AI8" s="71"/>
      <c r="AJ8" s="71"/>
      <c r="AK8" s="3"/>
      <c r="AL8" s="45">
        <f>データ!S6</f>
        <v>106507</v>
      </c>
      <c r="AM8" s="45"/>
      <c r="AN8" s="45"/>
      <c r="AO8" s="45"/>
      <c r="AP8" s="45"/>
      <c r="AQ8" s="45"/>
      <c r="AR8" s="45"/>
      <c r="AS8" s="45"/>
      <c r="AT8" s="44">
        <f>データ!T6</f>
        <v>243.83</v>
      </c>
      <c r="AU8" s="44"/>
      <c r="AV8" s="44"/>
      <c r="AW8" s="44"/>
      <c r="AX8" s="44"/>
      <c r="AY8" s="44"/>
      <c r="AZ8" s="44"/>
      <c r="BA8" s="44"/>
      <c r="BB8" s="44">
        <f>データ!U6</f>
        <v>436.81</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77.37</v>
      </c>
      <c r="J10" s="44"/>
      <c r="K10" s="44"/>
      <c r="L10" s="44"/>
      <c r="M10" s="44"/>
      <c r="N10" s="44"/>
      <c r="O10" s="44"/>
      <c r="P10" s="44">
        <f>データ!P6</f>
        <v>99.15</v>
      </c>
      <c r="Q10" s="44"/>
      <c r="R10" s="44"/>
      <c r="S10" s="44"/>
      <c r="T10" s="44"/>
      <c r="U10" s="44"/>
      <c r="V10" s="44"/>
      <c r="W10" s="44">
        <f>データ!Q6</f>
        <v>60.23</v>
      </c>
      <c r="X10" s="44"/>
      <c r="Y10" s="44"/>
      <c r="Z10" s="44"/>
      <c r="AA10" s="44"/>
      <c r="AB10" s="44"/>
      <c r="AC10" s="44"/>
      <c r="AD10" s="45">
        <f>データ!R6</f>
        <v>2750</v>
      </c>
      <c r="AE10" s="45"/>
      <c r="AF10" s="45"/>
      <c r="AG10" s="45"/>
      <c r="AH10" s="45"/>
      <c r="AI10" s="45"/>
      <c r="AJ10" s="45"/>
      <c r="AK10" s="2"/>
      <c r="AL10" s="45">
        <f>データ!V6</f>
        <v>104764</v>
      </c>
      <c r="AM10" s="45"/>
      <c r="AN10" s="45"/>
      <c r="AO10" s="45"/>
      <c r="AP10" s="45"/>
      <c r="AQ10" s="45"/>
      <c r="AR10" s="45"/>
      <c r="AS10" s="45"/>
      <c r="AT10" s="44">
        <f>データ!W6</f>
        <v>27.63</v>
      </c>
      <c r="AU10" s="44"/>
      <c r="AV10" s="44"/>
      <c r="AW10" s="44"/>
      <c r="AX10" s="44"/>
      <c r="AY10" s="44"/>
      <c r="AZ10" s="44"/>
      <c r="BA10" s="44"/>
      <c r="BB10" s="44">
        <f>データ!X6</f>
        <v>3791.68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MGZICeX5W+41LSt2Yy3ukymba2pN4BeC4+o+jFwtf3946nYaL+wYqnxIrZD7zsmax+mEiCd6mSqQ9jaVlb28ww==" saltValue="dPvRts0G5UyKHuTVdA3V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12033</v>
      </c>
      <c r="D6" s="19">
        <f t="shared" si="3"/>
        <v>46</v>
      </c>
      <c r="E6" s="19">
        <f t="shared" si="3"/>
        <v>17</v>
      </c>
      <c r="F6" s="19">
        <f t="shared" si="3"/>
        <v>1</v>
      </c>
      <c r="G6" s="19">
        <f t="shared" si="3"/>
        <v>0</v>
      </c>
      <c r="H6" s="19" t="str">
        <f t="shared" si="3"/>
        <v>北海道　小樽市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77.37</v>
      </c>
      <c r="P6" s="20">
        <f t="shared" si="3"/>
        <v>99.15</v>
      </c>
      <c r="Q6" s="20">
        <f t="shared" si="3"/>
        <v>60.23</v>
      </c>
      <c r="R6" s="20">
        <f t="shared" si="3"/>
        <v>2750</v>
      </c>
      <c r="S6" s="20">
        <f t="shared" si="3"/>
        <v>106507</v>
      </c>
      <c r="T6" s="20">
        <f t="shared" si="3"/>
        <v>243.83</v>
      </c>
      <c r="U6" s="20">
        <f t="shared" si="3"/>
        <v>436.81</v>
      </c>
      <c r="V6" s="20">
        <f t="shared" si="3"/>
        <v>104764</v>
      </c>
      <c r="W6" s="20">
        <f t="shared" si="3"/>
        <v>27.63</v>
      </c>
      <c r="X6" s="20">
        <f t="shared" si="3"/>
        <v>3791.68</v>
      </c>
      <c r="Y6" s="21">
        <f>IF(Y7="",NA(),Y7)</f>
        <v>113.37</v>
      </c>
      <c r="Z6" s="21">
        <f t="shared" ref="Z6:AH6" si="4">IF(Z7="",NA(),Z7)</f>
        <v>103.01</v>
      </c>
      <c r="AA6" s="21">
        <f t="shared" si="4"/>
        <v>103.91</v>
      </c>
      <c r="AB6" s="21">
        <f t="shared" si="4"/>
        <v>101.45</v>
      </c>
      <c r="AC6" s="21">
        <f t="shared" si="4"/>
        <v>100.44</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26.64</v>
      </c>
      <c r="AV6" s="21">
        <f t="shared" ref="AV6:BD6" si="6">IF(AV7="",NA(),AV7)</f>
        <v>38.380000000000003</v>
      </c>
      <c r="AW6" s="21">
        <f t="shared" si="6"/>
        <v>43.54</v>
      </c>
      <c r="AX6" s="21">
        <f t="shared" si="6"/>
        <v>48.11</v>
      </c>
      <c r="AY6" s="21">
        <f t="shared" si="6"/>
        <v>61.33</v>
      </c>
      <c r="AZ6" s="21">
        <f t="shared" si="6"/>
        <v>61.57</v>
      </c>
      <c r="BA6" s="21">
        <f t="shared" si="6"/>
        <v>60.82</v>
      </c>
      <c r="BB6" s="21">
        <f t="shared" si="6"/>
        <v>63.48</v>
      </c>
      <c r="BC6" s="21">
        <f t="shared" si="6"/>
        <v>65.510000000000005</v>
      </c>
      <c r="BD6" s="21">
        <f t="shared" si="6"/>
        <v>72.78</v>
      </c>
      <c r="BE6" s="20" t="str">
        <f>IF(BE7="","",IF(BE7="-","【-】","【"&amp;SUBSTITUTE(TEXT(BE7,"#,##0.00"),"-","△")&amp;"】"))</f>
        <v>【78.43】</v>
      </c>
      <c r="BF6" s="21">
        <f>IF(BF7="",NA(),BF7)</f>
        <v>551.11</v>
      </c>
      <c r="BG6" s="21">
        <f t="shared" ref="BG6:BO6" si="7">IF(BG7="",NA(),BG7)</f>
        <v>554.14</v>
      </c>
      <c r="BH6" s="21">
        <f t="shared" si="7"/>
        <v>507.29</v>
      </c>
      <c r="BI6" s="21">
        <f t="shared" si="7"/>
        <v>471.59</v>
      </c>
      <c r="BJ6" s="21">
        <f t="shared" si="7"/>
        <v>426.25</v>
      </c>
      <c r="BK6" s="21">
        <f t="shared" si="7"/>
        <v>867.39</v>
      </c>
      <c r="BL6" s="21">
        <f t="shared" si="7"/>
        <v>920.83</v>
      </c>
      <c r="BM6" s="21">
        <f t="shared" si="7"/>
        <v>874.02</v>
      </c>
      <c r="BN6" s="21">
        <f t="shared" si="7"/>
        <v>827.43</v>
      </c>
      <c r="BO6" s="21">
        <f t="shared" si="7"/>
        <v>790.32</v>
      </c>
      <c r="BP6" s="20" t="str">
        <f>IF(BP7="","",IF(BP7="-","【-】","【"&amp;SUBSTITUTE(TEXT(BP7,"#,##0.00"),"-","△")&amp;"】"))</f>
        <v>【630.82】</v>
      </c>
      <c r="BQ6" s="21">
        <f>IF(BQ7="",NA(),BQ7)</f>
        <v>130.94999999999999</v>
      </c>
      <c r="BR6" s="21">
        <f t="shared" ref="BR6:BZ6" si="8">IF(BR7="",NA(),BR7)</f>
        <v>106.62</v>
      </c>
      <c r="BS6" s="21">
        <f t="shared" si="8"/>
        <v>106.48</v>
      </c>
      <c r="BT6" s="21">
        <f t="shared" si="8"/>
        <v>104.64</v>
      </c>
      <c r="BU6" s="21">
        <f t="shared" si="8"/>
        <v>102.65</v>
      </c>
      <c r="BV6" s="21">
        <f t="shared" si="8"/>
        <v>100.91</v>
      </c>
      <c r="BW6" s="21">
        <f t="shared" si="8"/>
        <v>99.82</v>
      </c>
      <c r="BX6" s="21">
        <f t="shared" si="8"/>
        <v>100.32</v>
      </c>
      <c r="BY6" s="21">
        <f t="shared" si="8"/>
        <v>99.71</v>
      </c>
      <c r="BZ6" s="21">
        <f t="shared" si="8"/>
        <v>98.7</v>
      </c>
      <c r="CA6" s="20" t="str">
        <f>IF(CA7="","",IF(CA7="-","【-】","【"&amp;SUBSTITUTE(TEXT(CA7,"#,##0.00"),"-","△")&amp;"】"))</f>
        <v>【97.81】</v>
      </c>
      <c r="CB6" s="21">
        <f>IF(CB7="",NA(),CB7)</f>
        <v>121.04</v>
      </c>
      <c r="CC6" s="21">
        <f t="shared" ref="CC6:CK6" si="9">IF(CC7="",NA(),CC7)</f>
        <v>146.36000000000001</v>
      </c>
      <c r="CD6" s="21">
        <f t="shared" si="9"/>
        <v>147.49</v>
      </c>
      <c r="CE6" s="21">
        <f t="shared" si="9"/>
        <v>151.78</v>
      </c>
      <c r="CF6" s="21">
        <f t="shared" si="9"/>
        <v>155.88</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55.37</v>
      </c>
      <c r="CN6" s="21">
        <f t="shared" ref="CN6:CV6" si="10">IF(CN7="",NA(),CN7)</f>
        <v>55.4</v>
      </c>
      <c r="CO6" s="21">
        <f t="shared" si="10"/>
        <v>56.61</v>
      </c>
      <c r="CP6" s="21">
        <f t="shared" si="10"/>
        <v>61.18</v>
      </c>
      <c r="CQ6" s="21">
        <f t="shared" si="10"/>
        <v>56.96</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97.38</v>
      </c>
      <c r="CY6" s="21">
        <f t="shared" ref="CY6:DG6" si="11">IF(CY7="",NA(),CY7)</f>
        <v>97.83</v>
      </c>
      <c r="CZ6" s="21">
        <f t="shared" si="11"/>
        <v>97.88</v>
      </c>
      <c r="DA6" s="21">
        <f t="shared" si="11"/>
        <v>98.03</v>
      </c>
      <c r="DB6" s="21">
        <f t="shared" si="11"/>
        <v>98.06</v>
      </c>
      <c r="DC6" s="21">
        <f t="shared" si="11"/>
        <v>94.06</v>
      </c>
      <c r="DD6" s="21">
        <f t="shared" si="11"/>
        <v>94.41</v>
      </c>
      <c r="DE6" s="21">
        <f t="shared" si="11"/>
        <v>94.43</v>
      </c>
      <c r="DF6" s="21">
        <f t="shared" si="11"/>
        <v>94.58</v>
      </c>
      <c r="DG6" s="21">
        <f t="shared" si="11"/>
        <v>94.69</v>
      </c>
      <c r="DH6" s="20" t="str">
        <f>IF(DH7="","",IF(DH7="-","【-】","【"&amp;SUBSTITUTE(TEXT(DH7,"#,##0.00"),"-","△")&amp;"】"))</f>
        <v>【95.91】</v>
      </c>
      <c r="DI6" s="21">
        <f>IF(DI7="",NA(),DI7)</f>
        <v>55.66</v>
      </c>
      <c r="DJ6" s="21">
        <f t="shared" ref="DJ6:DR6" si="12">IF(DJ7="",NA(),DJ7)</f>
        <v>56.59</v>
      </c>
      <c r="DK6" s="21">
        <f t="shared" si="12"/>
        <v>58.31</v>
      </c>
      <c r="DL6" s="21">
        <f t="shared" si="12"/>
        <v>59</v>
      </c>
      <c r="DM6" s="21">
        <f t="shared" si="12"/>
        <v>60.35</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3.4</v>
      </c>
      <c r="DU6" s="21">
        <f t="shared" ref="DU6:EC6" si="13">IF(DU7="",NA(),DU7)</f>
        <v>3.61</v>
      </c>
      <c r="DV6" s="21">
        <f t="shared" si="13"/>
        <v>3.86</v>
      </c>
      <c r="DW6" s="21">
        <f t="shared" si="13"/>
        <v>4.5599999999999996</v>
      </c>
      <c r="DX6" s="21">
        <f t="shared" si="13"/>
        <v>4.9000000000000004</v>
      </c>
      <c r="DY6" s="21">
        <f t="shared" si="13"/>
        <v>5.1100000000000003</v>
      </c>
      <c r="DZ6" s="21">
        <f t="shared" si="13"/>
        <v>5.18</v>
      </c>
      <c r="EA6" s="21">
        <f t="shared" si="13"/>
        <v>6.01</v>
      </c>
      <c r="EB6" s="21">
        <f t="shared" si="13"/>
        <v>6.84</v>
      </c>
      <c r="EC6" s="21">
        <f t="shared" si="13"/>
        <v>7.69</v>
      </c>
      <c r="ED6" s="20" t="str">
        <f>IF(ED7="","",IF(ED7="-","【-】","【"&amp;SUBSTITUTE(TEXT(ED7,"#,##0.00"),"-","△")&amp;"】"))</f>
        <v>【8.68】</v>
      </c>
      <c r="EE6" s="20">
        <f>IF(EE7="",NA(),EE7)</f>
        <v>0</v>
      </c>
      <c r="EF6" s="21">
        <f t="shared" ref="EF6:EN6" si="14">IF(EF7="",NA(),EF7)</f>
        <v>0.17</v>
      </c>
      <c r="EG6" s="21">
        <f t="shared" si="14"/>
        <v>0.01</v>
      </c>
      <c r="EH6" s="21">
        <f t="shared" si="14"/>
        <v>0.04</v>
      </c>
      <c r="EI6" s="21">
        <f t="shared" si="14"/>
        <v>0.02</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12033</v>
      </c>
      <c r="D7" s="23">
        <v>46</v>
      </c>
      <c r="E7" s="23">
        <v>17</v>
      </c>
      <c r="F7" s="23">
        <v>1</v>
      </c>
      <c r="G7" s="23">
        <v>0</v>
      </c>
      <c r="H7" s="23" t="s">
        <v>96</v>
      </c>
      <c r="I7" s="23" t="s">
        <v>97</v>
      </c>
      <c r="J7" s="23" t="s">
        <v>98</v>
      </c>
      <c r="K7" s="23" t="s">
        <v>99</v>
      </c>
      <c r="L7" s="23" t="s">
        <v>100</v>
      </c>
      <c r="M7" s="23" t="s">
        <v>101</v>
      </c>
      <c r="N7" s="24" t="s">
        <v>102</v>
      </c>
      <c r="O7" s="24">
        <v>77.37</v>
      </c>
      <c r="P7" s="24">
        <v>99.15</v>
      </c>
      <c r="Q7" s="24">
        <v>60.23</v>
      </c>
      <c r="R7" s="24">
        <v>2750</v>
      </c>
      <c r="S7" s="24">
        <v>106507</v>
      </c>
      <c r="T7" s="24">
        <v>243.83</v>
      </c>
      <c r="U7" s="24">
        <v>436.81</v>
      </c>
      <c r="V7" s="24">
        <v>104764</v>
      </c>
      <c r="W7" s="24">
        <v>27.63</v>
      </c>
      <c r="X7" s="24">
        <v>3791.68</v>
      </c>
      <c r="Y7" s="24">
        <v>113.37</v>
      </c>
      <c r="Z7" s="24">
        <v>103.01</v>
      </c>
      <c r="AA7" s="24">
        <v>103.91</v>
      </c>
      <c r="AB7" s="24">
        <v>101.45</v>
      </c>
      <c r="AC7" s="24">
        <v>100.44</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26.64</v>
      </c>
      <c r="AV7" s="24">
        <v>38.380000000000003</v>
      </c>
      <c r="AW7" s="24">
        <v>43.54</v>
      </c>
      <c r="AX7" s="24">
        <v>48.11</v>
      </c>
      <c r="AY7" s="24">
        <v>61.33</v>
      </c>
      <c r="AZ7" s="24">
        <v>61.57</v>
      </c>
      <c r="BA7" s="24">
        <v>60.82</v>
      </c>
      <c r="BB7" s="24">
        <v>63.48</v>
      </c>
      <c r="BC7" s="24">
        <v>65.510000000000005</v>
      </c>
      <c r="BD7" s="24">
        <v>72.78</v>
      </c>
      <c r="BE7" s="24">
        <v>78.430000000000007</v>
      </c>
      <c r="BF7" s="24">
        <v>551.11</v>
      </c>
      <c r="BG7" s="24">
        <v>554.14</v>
      </c>
      <c r="BH7" s="24">
        <v>507.29</v>
      </c>
      <c r="BI7" s="24">
        <v>471.59</v>
      </c>
      <c r="BJ7" s="24">
        <v>426.25</v>
      </c>
      <c r="BK7" s="24">
        <v>867.39</v>
      </c>
      <c r="BL7" s="24">
        <v>920.83</v>
      </c>
      <c r="BM7" s="24">
        <v>874.02</v>
      </c>
      <c r="BN7" s="24">
        <v>827.43</v>
      </c>
      <c r="BO7" s="24">
        <v>790.32</v>
      </c>
      <c r="BP7" s="24">
        <v>630.82000000000005</v>
      </c>
      <c r="BQ7" s="24">
        <v>130.94999999999999</v>
      </c>
      <c r="BR7" s="24">
        <v>106.62</v>
      </c>
      <c r="BS7" s="24">
        <v>106.48</v>
      </c>
      <c r="BT7" s="24">
        <v>104.64</v>
      </c>
      <c r="BU7" s="24">
        <v>102.65</v>
      </c>
      <c r="BV7" s="24">
        <v>100.91</v>
      </c>
      <c r="BW7" s="24">
        <v>99.82</v>
      </c>
      <c r="BX7" s="24">
        <v>100.32</v>
      </c>
      <c r="BY7" s="24">
        <v>99.71</v>
      </c>
      <c r="BZ7" s="24">
        <v>98.7</v>
      </c>
      <c r="CA7" s="24">
        <v>97.81</v>
      </c>
      <c r="CB7" s="24">
        <v>121.04</v>
      </c>
      <c r="CC7" s="24">
        <v>146.36000000000001</v>
      </c>
      <c r="CD7" s="24">
        <v>147.49</v>
      </c>
      <c r="CE7" s="24">
        <v>151.78</v>
      </c>
      <c r="CF7" s="24">
        <v>155.88</v>
      </c>
      <c r="CG7" s="24">
        <v>158.04</v>
      </c>
      <c r="CH7" s="24">
        <v>156.77000000000001</v>
      </c>
      <c r="CI7" s="24">
        <v>157.63999999999999</v>
      </c>
      <c r="CJ7" s="24">
        <v>159.59</v>
      </c>
      <c r="CK7" s="24">
        <v>160.65</v>
      </c>
      <c r="CL7" s="24">
        <v>138.75</v>
      </c>
      <c r="CM7" s="24">
        <v>55.37</v>
      </c>
      <c r="CN7" s="24">
        <v>55.4</v>
      </c>
      <c r="CO7" s="24">
        <v>56.61</v>
      </c>
      <c r="CP7" s="24">
        <v>61.18</v>
      </c>
      <c r="CQ7" s="24">
        <v>56.96</v>
      </c>
      <c r="CR7" s="24">
        <v>66.78</v>
      </c>
      <c r="CS7" s="24">
        <v>67</v>
      </c>
      <c r="CT7" s="24">
        <v>66.650000000000006</v>
      </c>
      <c r="CU7" s="24">
        <v>64.45</v>
      </c>
      <c r="CV7" s="24">
        <v>65.11</v>
      </c>
      <c r="CW7" s="24">
        <v>58.94</v>
      </c>
      <c r="CX7" s="24">
        <v>97.38</v>
      </c>
      <c r="CY7" s="24">
        <v>97.83</v>
      </c>
      <c r="CZ7" s="24">
        <v>97.88</v>
      </c>
      <c r="DA7" s="24">
        <v>98.03</v>
      </c>
      <c r="DB7" s="24">
        <v>98.06</v>
      </c>
      <c r="DC7" s="24">
        <v>94.06</v>
      </c>
      <c r="DD7" s="24">
        <v>94.41</v>
      </c>
      <c r="DE7" s="24">
        <v>94.43</v>
      </c>
      <c r="DF7" s="24">
        <v>94.58</v>
      </c>
      <c r="DG7" s="24">
        <v>94.69</v>
      </c>
      <c r="DH7" s="24">
        <v>95.91</v>
      </c>
      <c r="DI7" s="24">
        <v>55.66</v>
      </c>
      <c r="DJ7" s="24">
        <v>56.59</v>
      </c>
      <c r="DK7" s="24">
        <v>58.31</v>
      </c>
      <c r="DL7" s="24">
        <v>59</v>
      </c>
      <c r="DM7" s="24">
        <v>60.35</v>
      </c>
      <c r="DN7" s="24">
        <v>34.33</v>
      </c>
      <c r="DO7" s="24">
        <v>34.15</v>
      </c>
      <c r="DP7" s="24">
        <v>35.53</v>
      </c>
      <c r="DQ7" s="24">
        <v>37.51</v>
      </c>
      <c r="DR7" s="24">
        <v>38.869999999999997</v>
      </c>
      <c r="DS7" s="24">
        <v>41.09</v>
      </c>
      <c r="DT7" s="24">
        <v>3.4</v>
      </c>
      <c r="DU7" s="24">
        <v>3.61</v>
      </c>
      <c r="DV7" s="24">
        <v>3.86</v>
      </c>
      <c r="DW7" s="24">
        <v>4.5599999999999996</v>
      </c>
      <c r="DX7" s="24">
        <v>4.9000000000000004</v>
      </c>
      <c r="DY7" s="24">
        <v>5.1100000000000003</v>
      </c>
      <c r="DZ7" s="24">
        <v>5.18</v>
      </c>
      <c r="EA7" s="24">
        <v>6.01</v>
      </c>
      <c r="EB7" s="24">
        <v>6.84</v>
      </c>
      <c r="EC7" s="24">
        <v>7.69</v>
      </c>
      <c r="ED7" s="24">
        <v>8.68</v>
      </c>
      <c r="EE7" s="24">
        <v>0</v>
      </c>
      <c r="EF7" s="24">
        <v>0.17</v>
      </c>
      <c r="EG7" s="24">
        <v>0.01</v>
      </c>
      <c r="EH7" s="24">
        <v>0.04</v>
      </c>
      <c r="EI7" s="24">
        <v>0.02</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佐藤和哉</cp:lastModifiedBy>
  <cp:lastPrinted>2025-01-29T00:12:22Z</cp:lastPrinted>
  <dcterms:created xsi:type="dcterms:W3CDTF">2025-01-24T06:57:01Z</dcterms:created>
  <dcterms:modified xsi:type="dcterms:W3CDTF">2025-01-29T00:12:24Z</dcterms:modified>
  <cp:category/>
</cp:coreProperties>
</file>