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9.5.251\総務課\201505202300\総務課\経理係\経理主査\■①　簡易水道（石狩西部含む）\②　決算（消費税含む）\経営比較分析表\H28決算\"/>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E85" i="4"/>
  <c r="BB10" i="4"/>
  <c r="AT10" i="4"/>
  <c r="BB8" i="4"/>
  <c r="AT8" i="4"/>
  <c r="AL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<sst xmlns="http://schemas.openxmlformats.org/spreadsheetml/2006/main" count="237" uniqueCount="123">
  <si>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</si>
  <si>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</si>
  <si>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</si>
  <si>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</si>
  <si>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</si>
  <si>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</si>
  <si>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</si>
  <si>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</si>
  <si>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</si>
  <si>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</si>
  <si>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</si>
  <si>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</si>
  <si>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</si>
  <si>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</si>
  <si>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</si>
  <si>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</si>
  <si>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</si>
  <si>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</si>
  <si>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</si>
  <si>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</si>
  <si>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</si>
  <si>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</si>
  <si>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</si>
  <si>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</si>
  <si>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</si>
  <si>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</si>
  <si>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</si>
  <si>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</si>
  <si>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</si>
  <si>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</si>
  <si>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</si>
  <si>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</si>
  <si>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</si>
  <si>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</si>
  <si>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</si>
  <si>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</si>
  <si>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</si>
  <si>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</si>
  <si>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</si>
  <si>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</si>
  <si>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</si>
  <si>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</si>
  <si>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</si>
  <si>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</si>
  <si>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</si>
  <si>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</si>
  <si>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</si>
  <si>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</si>
  <si>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</si>
  <si>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</si>
  <si>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</si>
  <si>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</si>
  <si>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</si>
  <si>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</si>
  <si>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</si>
  <si>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</si>
  <si>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</si>
  <si>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</si>
  <si>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</si>
  <si>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</si>
  <si>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</si>
  <si>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</si>
  <si>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</si>
  <si>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</si>
  <si>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</si>
  <si>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</si>
  <si>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</si>
  <si>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</si>
  <si>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</si>
  <si>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</si>
  <si>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</si>
  <si>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</si>
  <si>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</si>
  <si>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</si>
  <si>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</si>
  <si>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</si>
  <si>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</si>
  <si>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</si>
  <si>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</si>
  <si>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</si>
  <si>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</si>
  <si>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</si>
  <si>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</si>
  <si>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</si>
  <si>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</si>
  <si>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</si>
  <si>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</si>
  <si>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</si>
  <si>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</si>
  <si>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</si>
  <si>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</si>
  <si>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</si>
  <si>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</si>
  <si>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</si>
  <si>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</si>
  <si>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</si>
  <si>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</si>
  <si>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</si>
  <si>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</si>
  <si>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</si>
  <si>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</si>
  <si>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</si>
  <si>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</si>
  <si>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</si>
  <si>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</si>
  <si>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</si>
  <si>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</si>
  <si>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小樽市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</si>
  <si>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</si>
  <si>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</si>
  <si>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</si>
  <si>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</si>
  <si>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</si>
  <si>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</si>
  <si>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</si>
  <si>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</si>
  <si>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</si>
  <si>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</si>
  <si>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</si>
  <si>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当市の簡易水道は平成元年度に供用開始した事業であり、施設は比較的新しいものとなっています。
③管路更新率
配水管の法定耐用年数は４０年であり、当市の配水管は現在は耐用年数未満です。今後配水管の更新時期を迎えるにあたり、特定の年度に更新投資が集中しないよう、計画的な更新に努め更新経費の平準化に努めます。</t>
    <phoneticPr fontId="4"/>
  </si>
  <si>
    <t>当市の簡易水道事業の給水は、銭函４丁目・５丁目に立地する工場等を対象としており、給水収益は企業立地の進捗に左右されます。また、平成２５年度からは石狩西部広域水道企業団からの受水を開始し、給水の全てを受水によりまかなっています。
また、平成２９年４月１日付けで当事業に地方公営企業法を適用するため、同３月３１日付けで打ち切り決算を行いました。
①収益的収支比率
前年度と比較し給水収益（収入）は減少しましたが、支払利息などの支出が減少したことにより、当該指標は改善しました。今後は、給水収益増加に向けた取組として、企業誘致を進めるとともに、地下水利用企業に対して簡易水道への切替えを促進する必要があります。
④企業債残高対給水収益比率
企業債残高は平成８年度をピークに年々減少しており、今後もその傾向は続くものと考えています。引き続き給水収益増加に向けた取組により、当該指標の改善に努めます。
⑤料金回収率・⑥給水原価・⑦施設利用率
施設能力に見合った企業数に達していないため施設利用率は低く、また、平成２５年度から石狩西部広域水道企業団からの受水を開始していますが、給水量が計画水量に達していないため給水原価は高く、前年度との比較で給水収益が減少したため、料金回収率が悪化したものです。今後は利用企業の増加に向けた取組により指標の改善に努めます。
⑧有収率
配水管で滞留する水道水の水質保全のために放水を行っており、企業の立地が進んでいない中、その量は多い状態で推移しています。管内での水道水の滞留時間を短縮するためには、利用企業の増加が必要であるため、利用企業の増加に向けた取組により指標の改善に努めます。</t>
    <rPh sb="117" eb="119">
      <t>ヘイセイ</t>
    </rPh>
    <rPh sb="121" eb="122">
      <t>ネン</t>
    </rPh>
    <rPh sb="123" eb="124">
      <t>ガツ</t>
    </rPh>
    <rPh sb="125" eb="126">
      <t>ニチ</t>
    </rPh>
    <rPh sb="126" eb="127">
      <t>ツ</t>
    </rPh>
    <rPh sb="129" eb="130">
      <t>トウ</t>
    </rPh>
    <rPh sb="130" eb="132">
      <t>ジギョウ</t>
    </rPh>
    <rPh sb="133" eb="135">
      <t>チホウ</t>
    </rPh>
    <rPh sb="135" eb="137">
      <t>コウエイ</t>
    </rPh>
    <rPh sb="137" eb="139">
      <t>キギョウ</t>
    </rPh>
    <rPh sb="139" eb="140">
      <t>ホウ</t>
    </rPh>
    <rPh sb="141" eb="143">
      <t>テキヨウ</t>
    </rPh>
    <rPh sb="148" eb="149">
      <t>ドウ</t>
    </rPh>
    <rPh sb="150" eb="151">
      <t>ガツ</t>
    </rPh>
    <rPh sb="153" eb="154">
      <t>ニチ</t>
    </rPh>
    <rPh sb="154" eb="155">
      <t>ツ</t>
    </rPh>
    <rPh sb="157" eb="158">
      <t>ウ</t>
    </rPh>
    <rPh sb="159" eb="160">
      <t>キ</t>
    </rPh>
    <rPh sb="161" eb="163">
      <t>ケッサン</t>
    </rPh>
    <rPh sb="164" eb="165">
      <t>オコナ</t>
    </rPh>
    <rPh sb="204" eb="206">
      <t>シハライ</t>
    </rPh>
    <rPh sb="206" eb="208">
      <t>リソク</t>
    </rPh>
    <rPh sb="211" eb="213">
      <t>シシュツ</t>
    </rPh>
    <rPh sb="214" eb="216">
      <t>ゲンショウ</t>
    </rPh>
    <rPh sb="229" eb="231">
      <t>カイゼン</t>
    </rPh>
    <rPh sb="505" eb="506">
      <t>タカ</t>
    </rPh>
    <rPh sb="508" eb="511">
      <t>ゼンネンド</t>
    </rPh>
    <rPh sb="513" eb="515">
      <t>ヒカク</t>
    </rPh>
    <rPh sb="516" eb="518">
      <t>キュウスイ</t>
    </rPh>
    <rPh sb="518" eb="520">
      <t>シュウエキ</t>
    </rPh>
    <rPh sb="521" eb="523">
      <t>ゲンショウ</t>
    </rPh>
    <rPh sb="626" eb="627">
      <t>オオ</t>
    </rPh>
    <rPh sb="628" eb="630">
      <t>ジョウタイ</t>
    </rPh>
    <rPh sb="631" eb="633">
      <t>スイイ</t>
    </rPh>
    <phoneticPr fontId="4"/>
  </si>
  <si>
    <t>　平成２９年３月に策定した簡易水道事業経営戦略に基づき、
①安全な水を安定的に提供し、円滑な経済活動を持続させるため、施設の更新及び維持管理を適切に行います。
②立地企業等の簡易水道の利用促進を図るため、料金体系の適正化に努めます。
③維持管理費及び企業債発行額の圧縮により、財政基盤の強化に努めます。</t>
    <rPh sb="1" eb="3">
      <t>ヘイセイ</t>
    </rPh>
    <rPh sb="5" eb="6">
      <t>ネン</t>
    </rPh>
    <rPh sb="7" eb="8">
      <t>ガツ</t>
    </rPh>
    <rPh sb="9" eb="11">
      <t>サクテイ</t>
    </rPh>
    <rPh sb="13" eb="15">
      <t>カンイ</t>
    </rPh>
    <rPh sb="15" eb="17">
      <t>スイドウ</t>
    </rPh>
    <rPh sb="17" eb="19">
      <t>ジギョウ</t>
    </rPh>
    <rPh sb="19" eb="21">
      <t>ケイエイ</t>
    </rPh>
    <rPh sb="21" eb="23">
      <t>センリャク</t>
    </rPh>
    <rPh sb="24" eb="25">
      <t>モト</t>
    </rPh>
    <rPh sb="31" eb="33">
      <t>アンゼン</t>
    </rPh>
    <rPh sb="34" eb="35">
      <t>ミズ</t>
    </rPh>
    <rPh sb="36" eb="39">
      <t>アンテイテキ</t>
    </rPh>
    <rPh sb="40" eb="42">
      <t>テイキョウ</t>
    </rPh>
    <rPh sb="44" eb="46">
      <t>エンカツ</t>
    </rPh>
    <rPh sb="47" eb="49">
      <t>ケイザイ</t>
    </rPh>
    <rPh sb="49" eb="51">
      <t>カツドウ</t>
    </rPh>
    <rPh sb="52" eb="54">
      <t>ジゾク</t>
    </rPh>
    <rPh sb="60" eb="62">
      <t>シセツ</t>
    </rPh>
    <rPh sb="63" eb="65">
      <t>コウシン</t>
    </rPh>
    <rPh sb="65" eb="66">
      <t>オヨ</t>
    </rPh>
    <rPh sb="67" eb="69">
      <t>イジ</t>
    </rPh>
    <rPh sb="69" eb="71">
      <t>カンリ</t>
    </rPh>
    <rPh sb="72" eb="74">
      <t>テキセツ</t>
    </rPh>
    <rPh sb="75" eb="76">
      <t>オコナ</t>
    </rPh>
    <rPh sb="83" eb="85">
      <t>リッチ</t>
    </rPh>
    <rPh sb="85" eb="87">
      <t>キギョウ</t>
    </rPh>
    <rPh sb="87" eb="88">
      <t>トウ</t>
    </rPh>
    <rPh sb="89" eb="91">
      <t>カンイ</t>
    </rPh>
    <rPh sb="91" eb="93">
      <t>スイドウ</t>
    </rPh>
    <rPh sb="94" eb="96">
      <t>リヨウ</t>
    </rPh>
    <rPh sb="96" eb="98">
      <t>ソクシン</t>
    </rPh>
    <rPh sb="99" eb="100">
      <t>ハカ</t>
    </rPh>
    <rPh sb="104" eb="106">
      <t>リョウキン</t>
    </rPh>
    <rPh sb="106" eb="108">
      <t>タイケイ</t>
    </rPh>
    <rPh sb="109" eb="112">
      <t>テキセイカ</t>
    </rPh>
    <rPh sb="113" eb="114">
      <t>ツト</t>
    </rPh>
    <rPh sb="121" eb="123">
      <t>イジ</t>
    </rPh>
    <rPh sb="123" eb="126">
      <t>カンリヒ</t>
    </rPh>
    <rPh sb="126" eb="127">
      <t>オヨ</t>
    </rPh>
    <rPh sb="128" eb="130">
      <t>キギョウ</t>
    </rPh>
    <rPh sb="130" eb="131">
      <t>サイ</t>
    </rPh>
    <rPh sb="131" eb="134">
      <t>ハッコウガク</t>
    </rPh>
    <rPh sb="135" eb="137">
      <t>アッシュク</t>
    </rPh>
    <rPh sb="141" eb="143">
      <t>ザイセイ</t>
    </rPh>
    <rPh sb="143" eb="145">
      <t>キバン</t>
    </rPh>
    <rPh sb="146" eb="148">
      <t>キョウカ</t>
    </rPh>
    <rPh sb="149" eb="150">
      <t>ツト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</si>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</sst>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7836536"/>
        <c:axId val="2283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227836536"/>
        <c:axId val="228320960"/>
      </c:lineChart>
      <c:dateAx>
        <c:axId val="227836536"/>
        <c:scaling>
          <c:orientation val="minMax"/>
        </c:scaling>
        <c:delete val="1"/>
        <c:axPos val="b"/>
        <c:numFmt formatCode="ge" sourceLinked="1"/>
        <c:majorTickMark val="none"/>
        <c:minorTickMark val="none"/>
        <c:tickLblPos val="none"/>
        <c:crossAx val="228320960"/>
        <c:crosses val="autoZero"/>
        <c:auto val="1"/>
        <c:lblOffset val="100"/>
        <c:baseTimeUnit val="years"/>
      </c:dateAx>
      <c:valAx>
        <c:axId val="2283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83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47.99</c:v>
                </c:pt>
                <c:pt idx="1">
                  <c:v>28.79</c:v>
                </c:pt>
                <c:pt idx="2">
                  <c:v>32.36</c:v>
                </c:pt>
                <c:pt idx="3">
                  <c:v>30</c:v>
                </c:pt>
                <c:pt idx="4">
                  <c:v>29.36</c:v>
                </c:pt>
              </c:numCache>
            </c:numRef>
          </c:val>
        </c:ser>
        <c:dLbls>
          <c:showLegendKey val="0"/>
          <c:showVal val="0"/>
          <c:showCatName val="0"/>
          <c:showSerName val="0"/>
          <c:showPercent val="0"/>
          <c:showBubbleSize val="0"/>
        </c:dLbls>
        <c:gapWidth val="150"/>
        <c:axId val="229329608"/>
        <c:axId val="22933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229329608"/>
        <c:axId val="229330000"/>
      </c:lineChart>
      <c:dateAx>
        <c:axId val="229329608"/>
        <c:scaling>
          <c:orientation val="minMax"/>
        </c:scaling>
        <c:delete val="1"/>
        <c:axPos val="b"/>
        <c:numFmt formatCode="ge" sourceLinked="1"/>
        <c:majorTickMark val="none"/>
        <c:minorTickMark val="none"/>
        <c:tickLblPos val="none"/>
        <c:crossAx val="229330000"/>
        <c:crosses val="autoZero"/>
        <c:auto val="1"/>
        <c:lblOffset val="100"/>
        <c:baseTimeUnit val="years"/>
      </c:dateAx>
      <c:valAx>
        <c:axId val="22933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32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62.46</c:v>
                </c:pt>
                <c:pt idx="1">
                  <c:v>53.99</c:v>
                </c:pt>
                <c:pt idx="2">
                  <c:v>51.76</c:v>
                </c:pt>
                <c:pt idx="3">
                  <c:v>53.22</c:v>
                </c:pt>
                <c:pt idx="4">
                  <c:v>57.31</c:v>
                </c:pt>
              </c:numCache>
            </c:numRef>
          </c:val>
        </c:ser>
        <c:dLbls>
          <c:showLegendKey val="0"/>
          <c:showVal val="0"/>
          <c:showCatName val="0"/>
          <c:showSerName val="0"/>
          <c:showPercent val="0"/>
          <c:showBubbleSize val="0"/>
        </c:dLbls>
        <c:gapWidth val="150"/>
        <c:axId val="229438856"/>
        <c:axId val="22943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229438856"/>
        <c:axId val="229439248"/>
      </c:lineChart>
      <c:dateAx>
        <c:axId val="229438856"/>
        <c:scaling>
          <c:orientation val="minMax"/>
        </c:scaling>
        <c:delete val="1"/>
        <c:axPos val="b"/>
        <c:numFmt formatCode="ge" sourceLinked="1"/>
        <c:majorTickMark val="none"/>
        <c:minorTickMark val="none"/>
        <c:tickLblPos val="none"/>
        <c:crossAx val="229439248"/>
        <c:crosses val="autoZero"/>
        <c:auto val="1"/>
        <c:lblOffset val="100"/>
        <c:baseTimeUnit val="years"/>
      </c:dateAx>
      <c:valAx>
        <c:axId val="22943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3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91.1</c:v>
                </c:pt>
                <c:pt idx="1">
                  <c:v>82.34</c:v>
                </c:pt>
                <c:pt idx="2">
                  <c:v>84.85</c:v>
                </c:pt>
                <c:pt idx="3">
                  <c:v>81.59</c:v>
                </c:pt>
                <c:pt idx="4">
                  <c:v>84.78</c:v>
                </c:pt>
              </c:numCache>
            </c:numRef>
          </c:val>
        </c:ser>
        <c:dLbls>
          <c:showLegendKey val="0"/>
          <c:showVal val="0"/>
          <c:showCatName val="0"/>
          <c:showSerName val="0"/>
          <c:showPercent val="0"/>
          <c:showBubbleSize val="0"/>
        </c:dLbls>
        <c:gapWidth val="150"/>
        <c:axId val="229038864"/>
        <c:axId val="22904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229038864"/>
        <c:axId val="229043344"/>
      </c:lineChart>
      <c:dateAx>
        <c:axId val="229038864"/>
        <c:scaling>
          <c:orientation val="minMax"/>
        </c:scaling>
        <c:delete val="1"/>
        <c:axPos val="b"/>
        <c:numFmt formatCode="ge" sourceLinked="1"/>
        <c:majorTickMark val="none"/>
        <c:minorTickMark val="none"/>
        <c:tickLblPos val="none"/>
        <c:crossAx val="229043344"/>
        <c:crosses val="autoZero"/>
        <c:auto val="1"/>
        <c:lblOffset val="100"/>
        <c:baseTimeUnit val="years"/>
      </c:dateAx>
      <c:valAx>
        <c:axId val="22904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3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023552"/>
        <c:axId val="22910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023552"/>
        <c:axId val="229104640"/>
      </c:lineChart>
      <c:dateAx>
        <c:axId val="229023552"/>
        <c:scaling>
          <c:orientation val="minMax"/>
        </c:scaling>
        <c:delete val="1"/>
        <c:axPos val="b"/>
        <c:numFmt formatCode="ge" sourceLinked="1"/>
        <c:majorTickMark val="none"/>
        <c:minorTickMark val="none"/>
        <c:tickLblPos val="none"/>
        <c:crossAx val="229104640"/>
        <c:crosses val="autoZero"/>
        <c:auto val="1"/>
        <c:lblOffset val="100"/>
        <c:baseTimeUnit val="years"/>
      </c:dateAx>
      <c:valAx>
        <c:axId val="22910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086168"/>
        <c:axId val="22915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086168"/>
        <c:axId val="229150504"/>
      </c:lineChart>
      <c:dateAx>
        <c:axId val="229086168"/>
        <c:scaling>
          <c:orientation val="minMax"/>
        </c:scaling>
        <c:delete val="1"/>
        <c:axPos val="b"/>
        <c:numFmt formatCode="ge" sourceLinked="1"/>
        <c:majorTickMark val="none"/>
        <c:minorTickMark val="none"/>
        <c:tickLblPos val="none"/>
        <c:crossAx val="229150504"/>
        <c:crosses val="autoZero"/>
        <c:auto val="1"/>
        <c:lblOffset val="100"/>
        <c:baseTimeUnit val="years"/>
      </c:dateAx>
      <c:valAx>
        <c:axId val="22915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8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160504"/>
        <c:axId val="22916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160504"/>
        <c:axId val="229160896"/>
      </c:lineChart>
      <c:dateAx>
        <c:axId val="229160504"/>
        <c:scaling>
          <c:orientation val="minMax"/>
        </c:scaling>
        <c:delete val="1"/>
        <c:axPos val="b"/>
        <c:numFmt formatCode="ge" sourceLinked="1"/>
        <c:majorTickMark val="none"/>
        <c:minorTickMark val="none"/>
        <c:tickLblPos val="none"/>
        <c:crossAx val="229160896"/>
        <c:crosses val="autoZero"/>
        <c:auto val="1"/>
        <c:lblOffset val="100"/>
        <c:baseTimeUnit val="years"/>
      </c:dateAx>
      <c:valAx>
        <c:axId val="2291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6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236024"/>
        <c:axId val="22923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236024"/>
        <c:axId val="229236416"/>
      </c:lineChart>
      <c:dateAx>
        <c:axId val="229236024"/>
        <c:scaling>
          <c:orientation val="minMax"/>
        </c:scaling>
        <c:delete val="1"/>
        <c:axPos val="b"/>
        <c:numFmt formatCode="ge" sourceLinked="1"/>
        <c:majorTickMark val="none"/>
        <c:minorTickMark val="none"/>
        <c:tickLblPos val="none"/>
        <c:crossAx val="229236416"/>
        <c:crosses val="autoZero"/>
        <c:auto val="1"/>
        <c:lblOffset val="100"/>
        <c:baseTimeUnit val="years"/>
      </c:dateAx>
      <c:valAx>
        <c:axId val="22923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23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941.26</c:v>
                </c:pt>
                <c:pt idx="1">
                  <c:v>1205.5</c:v>
                </c:pt>
                <c:pt idx="2">
                  <c:v>1029.6199999999999</c:v>
                </c:pt>
                <c:pt idx="3">
                  <c:v>953.94</c:v>
                </c:pt>
                <c:pt idx="4">
                  <c:v>926.55</c:v>
                </c:pt>
              </c:numCache>
            </c:numRef>
          </c:val>
        </c:ser>
        <c:dLbls>
          <c:showLegendKey val="0"/>
          <c:showVal val="0"/>
          <c:showCatName val="0"/>
          <c:showSerName val="0"/>
          <c:showPercent val="0"/>
          <c:showBubbleSize val="0"/>
        </c:dLbls>
        <c:gapWidth val="150"/>
        <c:axId val="229237592"/>
        <c:axId val="2292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229237592"/>
        <c:axId val="229237984"/>
      </c:lineChart>
      <c:dateAx>
        <c:axId val="229237592"/>
        <c:scaling>
          <c:orientation val="minMax"/>
        </c:scaling>
        <c:delete val="1"/>
        <c:axPos val="b"/>
        <c:numFmt formatCode="ge" sourceLinked="1"/>
        <c:majorTickMark val="none"/>
        <c:minorTickMark val="none"/>
        <c:tickLblPos val="none"/>
        <c:crossAx val="229237984"/>
        <c:crosses val="autoZero"/>
        <c:auto val="1"/>
        <c:lblOffset val="100"/>
        <c:baseTimeUnit val="years"/>
      </c:dateAx>
      <c:valAx>
        <c:axId val="2292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23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75.38</c:v>
                </c:pt>
                <c:pt idx="1">
                  <c:v>36.74</c:v>
                </c:pt>
                <c:pt idx="2">
                  <c:v>39.200000000000003</c:v>
                </c:pt>
                <c:pt idx="3">
                  <c:v>36.78</c:v>
                </c:pt>
                <c:pt idx="4">
                  <c:v>34.99</c:v>
                </c:pt>
              </c:numCache>
            </c:numRef>
          </c:val>
        </c:ser>
        <c:dLbls>
          <c:showLegendKey val="0"/>
          <c:showVal val="0"/>
          <c:showCatName val="0"/>
          <c:showSerName val="0"/>
          <c:showPercent val="0"/>
          <c:showBubbleSize val="0"/>
        </c:dLbls>
        <c:gapWidth val="150"/>
        <c:axId val="229239160"/>
        <c:axId val="22932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229239160"/>
        <c:axId val="229326864"/>
      </c:lineChart>
      <c:dateAx>
        <c:axId val="229239160"/>
        <c:scaling>
          <c:orientation val="minMax"/>
        </c:scaling>
        <c:delete val="1"/>
        <c:axPos val="b"/>
        <c:numFmt formatCode="ge" sourceLinked="1"/>
        <c:majorTickMark val="none"/>
        <c:minorTickMark val="none"/>
        <c:tickLblPos val="none"/>
        <c:crossAx val="229326864"/>
        <c:crosses val="autoZero"/>
        <c:auto val="1"/>
        <c:lblOffset val="100"/>
        <c:baseTimeUnit val="years"/>
      </c:dateAx>
      <c:valAx>
        <c:axId val="22932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23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760.33</c:v>
                </c:pt>
                <c:pt idx="1">
                  <c:v>1118.76</c:v>
                </c:pt>
                <c:pt idx="2">
                  <c:v>1054.47</c:v>
                </c:pt>
                <c:pt idx="3">
                  <c:v>1150.3599999999999</c:v>
                </c:pt>
                <c:pt idx="4">
                  <c:v>1099.95</c:v>
                </c:pt>
              </c:numCache>
            </c:numRef>
          </c:val>
        </c:ser>
        <c:dLbls>
          <c:showLegendKey val="0"/>
          <c:showVal val="0"/>
          <c:showCatName val="0"/>
          <c:showSerName val="0"/>
          <c:showPercent val="0"/>
          <c:showBubbleSize val="0"/>
        </c:dLbls>
        <c:gapWidth val="150"/>
        <c:axId val="229328040"/>
        <c:axId val="22932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229328040"/>
        <c:axId val="229328432"/>
      </c:lineChart>
      <c:dateAx>
        <c:axId val="229328040"/>
        <c:scaling>
          <c:orientation val="minMax"/>
        </c:scaling>
        <c:delete val="1"/>
        <c:axPos val="b"/>
        <c:numFmt formatCode="ge" sourceLinked="1"/>
        <c:majorTickMark val="none"/>
        <c:minorTickMark val="none"/>
        <c:tickLblPos val="none"/>
        <c:crossAx val="229328432"/>
        <c:crosses val="autoZero"/>
        <c:auto val="1"/>
        <c:lblOffset val="100"/>
        <c:baseTimeUnit val="years"/>
      </c:dateAx>
      <c:valAx>
        <c:axId val="22932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32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北海道　小樽市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D4</v>
      </c>
      <c r="X8" s="79"/>
      <c r="Y8" s="79"/>
      <c r="Z8" s="79"/>
      <c r="AA8" s="79"/>
      <c r="AB8" s="79"/>
      <c r="AC8" s="79"/>
      <c r="AD8" s="80" t="s">
        <v>122</v>
      </c>
      <c r="AE8" s="80"/>
      <c r="AF8" s="80"/>
      <c r="AG8" s="80"/>
      <c r="AH8" s="80"/>
      <c r="AI8" s="80"/>
      <c r="AJ8" s="80"/>
      <c r="AK8" s="2"/>
      <c r="AL8" s="73">
        <f>データ!$R$6</f>
        <v>120769</v>
      </c>
      <c r="AM8" s="73"/>
      <c r="AN8" s="73"/>
      <c r="AO8" s="73"/>
      <c r="AP8" s="73"/>
      <c r="AQ8" s="73"/>
      <c r="AR8" s="73"/>
      <c r="AS8" s="73"/>
      <c r="AT8" s="72">
        <f>データ!$S$6</f>
        <v>243.83</v>
      </c>
      <c r="AU8" s="72"/>
      <c r="AV8" s="72"/>
      <c r="AW8" s="72"/>
      <c r="AX8" s="72"/>
      <c r="AY8" s="72"/>
      <c r="AZ8" s="72"/>
      <c r="BA8" s="72"/>
      <c r="BB8" s="72">
        <f>データ!$T$6</f>
        <v>495.3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0</v>
      </c>
      <c r="Q10" s="72"/>
      <c r="R10" s="72"/>
      <c r="S10" s="72"/>
      <c r="T10" s="72"/>
      <c r="U10" s="72"/>
      <c r="V10" s="72"/>
      <c r="W10" s="73">
        <f>データ!$Q$6</f>
        <v>4622</v>
      </c>
      <c r="X10" s="73"/>
      <c r="Y10" s="73"/>
      <c r="Z10" s="73"/>
      <c r="AA10" s="73"/>
      <c r="AB10" s="73"/>
      <c r="AC10" s="73"/>
      <c r="AD10" s="2"/>
      <c r="AE10" s="2"/>
      <c r="AF10" s="2"/>
      <c r="AG10" s="2"/>
      <c r="AH10" s="2"/>
      <c r="AI10" s="2"/>
      <c r="AJ10" s="2"/>
      <c r="AK10" s="2"/>
      <c r="AL10" s="73">
        <f>データ!$U$6</f>
        <v>1</v>
      </c>
      <c r="AM10" s="73"/>
      <c r="AN10" s="73"/>
      <c r="AO10" s="73"/>
      <c r="AP10" s="73"/>
      <c r="AQ10" s="73"/>
      <c r="AR10" s="73"/>
      <c r="AS10" s="73"/>
      <c r="AT10" s="72">
        <f>データ!$V$6</f>
        <v>3.66</v>
      </c>
      <c r="AU10" s="72"/>
      <c r="AV10" s="72"/>
      <c r="AW10" s="72"/>
      <c r="AX10" s="72"/>
      <c r="AY10" s="72"/>
      <c r="AZ10" s="72"/>
      <c r="BA10" s="72"/>
      <c r="BB10" s="72">
        <f>データ!$W$6</f>
        <v>0.27</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120</v>
      </c>
      <c r="BM16" s="65"/>
      <c r="BN16" s="65"/>
      <c r="BO16" s="65"/>
      <c r="BP16" s="65"/>
      <c r="BQ16" s="65"/>
      <c r="BR16" s="65"/>
      <c r="BS16" s="65"/>
      <c r="BT16" s="65"/>
      <c r="BU16" s="65"/>
      <c r="BV16" s="65"/>
      <c r="BW16" s="65"/>
      <c r="BX16" s="65"/>
      <c r="BY16" s="65"/>
      <c r="BZ16" s="6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84" t="s">
        <v>63</v>
      </c>
      <c r="I3" s="85"/>
      <c r="J3" s="85"/>
      <c r="K3" s="85"/>
      <c r="L3" s="85"/>
      <c r="M3" s="85"/>
      <c r="N3" s="85"/>
      <c r="O3" s="85"/>
      <c r="P3" s="85"/>
      <c r="Q3" s="85"/>
      <c r="R3" s="85"/>
      <c r="S3" s="85"/>
      <c r="T3" s="85"/>
      <c r="U3" s="85"/>
      <c r="V3" s="85"/>
      <c r="W3" s="86"/>
      <c r="X3" s="90" t="s">
        <v>64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65</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66</v>
      </c>
      <c r="B4" s="31"/>
      <c r="C4" s="31"/>
      <c r="D4" s="31"/>
      <c r="E4" s="31"/>
      <c r="F4" s="31"/>
      <c r="G4" s="31"/>
      <c r="H4" s="87"/>
      <c r="I4" s="88"/>
      <c r="J4" s="88"/>
      <c r="K4" s="88"/>
      <c r="L4" s="88"/>
      <c r="M4" s="88"/>
      <c r="N4" s="88"/>
      <c r="O4" s="88"/>
      <c r="P4" s="88"/>
      <c r="Q4" s="88"/>
      <c r="R4" s="88"/>
      <c r="S4" s="88"/>
      <c r="T4" s="88"/>
      <c r="U4" s="88"/>
      <c r="V4" s="88"/>
      <c r="W4" s="89"/>
      <c r="X4" s="83" t="s">
        <v>67</v>
      </c>
      <c r="Y4" s="83"/>
      <c r="Z4" s="83"/>
      <c r="AA4" s="83"/>
      <c r="AB4" s="83"/>
      <c r="AC4" s="83"/>
      <c r="AD4" s="83"/>
      <c r="AE4" s="83"/>
      <c r="AF4" s="83"/>
      <c r="AG4" s="83"/>
      <c r="AH4" s="83"/>
      <c r="AI4" s="83" t="s">
        <v>68</v>
      </c>
      <c r="AJ4" s="83"/>
      <c r="AK4" s="83"/>
      <c r="AL4" s="83"/>
      <c r="AM4" s="83"/>
      <c r="AN4" s="83"/>
      <c r="AO4" s="83"/>
      <c r="AP4" s="83"/>
      <c r="AQ4" s="83"/>
      <c r="AR4" s="83"/>
      <c r="AS4" s="83"/>
      <c r="AT4" s="83" t="s">
        <v>69</v>
      </c>
      <c r="AU4" s="83"/>
      <c r="AV4" s="83"/>
      <c r="AW4" s="83"/>
      <c r="AX4" s="83"/>
      <c r="AY4" s="83"/>
      <c r="AZ4" s="83"/>
      <c r="BA4" s="83"/>
      <c r="BB4" s="83"/>
      <c r="BC4" s="83"/>
      <c r="BD4" s="83"/>
      <c r="BE4" s="83" t="s">
        <v>70</v>
      </c>
      <c r="BF4" s="83"/>
      <c r="BG4" s="83"/>
      <c r="BH4" s="83"/>
      <c r="BI4" s="83"/>
      <c r="BJ4" s="83"/>
      <c r="BK4" s="83"/>
      <c r="BL4" s="83"/>
      <c r="BM4" s="83"/>
      <c r="BN4" s="83"/>
      <c r="BO4" s="83"/>
      <c r="BP4" s="83" t="s">
        <v>71</v>
      </c>
      <c r="BQ4" s="83"/>
      <c r="BR4" s="83"/>
      <c r="BS4" s="83"/>
      <c r="BT4" s="83"/>
      <c r="BU4" s="83"/>
      <c r="BV4" s="83"/>
      <c r="BW4" s="83"/>
      <c r="BX4" s="83"/>
      <c r="BY4" s="83"/>
      <c r="BZ4" s="83"/>
      <c r="CA4" s="83" t="s">
        <v>72</v>
      </c>
      <c r="CB4" s="83"/>
      <c r="CC4" s="83"/>
      <c r="CD4" s="83"/>
      <c r="CE4" s="83"/>
      <c r="CF4" s="83"/>
      <c r="CG4" s="83"/>
      <c r="CH4" s="83"/>
      <c r="CI4" s="83"/>
      <c r="CJ4" s="83"/>
      <c r="CK4" s="83"/>
      <c r="CL4" s="83" t="s">
        <v>73</v>
      </c>
      <c r="CM4" s="83"/>
      <c r="CN4" s="83"/>
      <c r="CO4" s="83"/>
      <c r="CP4" s="83"/>
      <c r="CQ4" s="83"/>
      <c r="CR4" s="83"/>
      <c r="CS4" s="83"/>
      <c r="CT4" s="83"/>
      <c r="CU4" s="83"/>
      <c r="CV4" s="83"/>
      <c r="CW4" s="83" t="s">
        <v>74</v>
      </c>
      <c r="CX4" s="83"/>
      <c r="CY4" s="83"/>
      <c r="CZ4" s="83"/>
      <c r="DA4" s="83"/>
      <c r="DB4" s="83"/>
      <c r="DC4" s="83"/>
      <c r="DD4" s="83"/>
      <c r="DE4" s="83"/>
      <c r="DF4" s="83"/>
      <c r="DG4" s="83"/>
      <c r="DH4" s="83" t="s">
        <v>75</v>
      </c>
      <c r="DI4" s="83"/>
      <c r="DJ4" s="83"/>
      <c r="DK4" s="83"/>
      <c r="DL4" s="83"/>
      <c r="DM4" s="83"/>
      <c r="DN4" s="83"/>
      <c r="DO4" s="83"/>
      <c r="DP4" s="83"/>
      <c r="DQ4" s="83"/>
      <c r="DR4" s="83"/>
      <c r="DS4" s="83" t="s">
        <v>76</v>
      </c>
      <c r="DT4" s="83"/>
      <c r="DU4" s="83"/>
      <c r="DV4" s="83"/>
      <c r="DW4" s="83"/>
      <c r="DX4" s="83"/>
      <c r="DY4" s="83"/>
      <c r="DZ4" s="83"/>
      <c r="EA4" s="83"/>
      <c r="EB4" s="83"/>
      <c r="EC4" s="83"/>
      <c r="ED4" s="83" t="s">
        <v>77</v>
      </c>
      <c r="EE4" s="83"/>
      <c r="EF4" s="83"/>
      <c r="EG4" s="83"/>
      <c r="EH4" s="83"/>
      <c r="EI4" s="83"/>
      <c r="EJ4" s="83"/>
      <c r="EK4" s="83"/>
      <c r="EL4" s="83"/>
      <c r="EM4" s="83"/>
      <c r="EN4" s="83"/>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12033</v>
      </c>
      <c r="D6" s="34">
        <f t="shared" si="3"/>
        <v>47</v>
      </c>
      <c r="E6" s="34">
        <f t="shared" si="3"/>
        <v>1</v>
      </c>
      <c r="F6" s="34">
        <f t="shared" si="3"/>
        <v>0</v>
      </c>
      <c r="G6" s="34">
        <f t="shared" si="3"/>
        <v>0</v>
      </c>
      <c r="H6" s="34" t="str">
        <f t="shared" si="3"/>
        <v>北海道　小樽市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0</v>
      </c>
      <c r="Q6" s="35">
        <f t="shared" si="3"/>
        <v>4622</v>
      </c>
      <c r="R6" s="35">
        <f t="shared" si="3"/>
        <v>120769</v>
      </c>
      <c r="S6" s="35">
        <f t="shared" si="3"/>
        <v>243.83</v>
      </c>
      <c r="T6" s="35">
        <f t="shared" si="3"/>
        <v>495.3</v>
      </c>
      <c r="U6" s="35">
        <f t="shared" si="3"/>
        <v>1</v>
      </c>
      <c r="V6" s="35">
        <f t="shared" si="3"/>
        <v>3.66</v>
      </c>
      <c r="W6" s="35">
        <f t="shared" si="3"/>
        <v>0.27</v>
      </c>
      <c r="X6" s="36">
        <f>IF(X7="",NA(),X7)</f>
        <v>91.1</v>
      </c>
      <c r="Y6" s="36">
        <f t="shared" ref="Y6:AG6" si="4">IF(Y7="",NA(),Y7)</f>
        <v>82.34</v>
      </c>
      <c r="Z6" s="36">
        <f t="shared" si="4"/>
        <v>84.85</v>
      </c>
      <c r="AA6" s="36">
        <f t="shared" si="4"/>
        <v>81.59</v>
      </c>
      <c r="AB6" s="36">
        <f t="shared" si="4"/>
        <v>84.78</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941.26</v>
      </c>
      <c r="BF6" s="36">
        <f t="shared" ref="BF6:BN6" si="7">IF(BF7="",NA(),BF7)</f>
        <v>1205.5</v>
      </c>
      <c r="BG6" s="36">
        <f t="shared" si="7"/>
        <v>1029.6199999999999</v>
      </c>
      <c r="BH6" s="36">
        <f t="shared" si="7"/>
        <v>953.94</v>
      </c>
      <c r="BI6" s="36">
        <f t="shared" si="7"/>
        <v>926.55</v>
      </c>
      <c r="BJ6" s="36">
        <f t="shared" si="7"/>
        <v>1496.15</v>
      </c>
      <c r="BK6" s="36">
        <f t="shared" si="7"/>
        <v>1462.56</v>
      </c>
      <c r="BL6" s="36">
        <f t="shared" si="7"/>
        <v>1486.62</v>
      </c>
      <c r="BM6" s="36">
        <f t="shared" si="7"/>
        <v>1510.14</v>
      </c>
      <c r="BN6" s="36">
        <f t="shared" si="7"/>
        <v>1595.62</v>
      </c>
      <c r="BO6" s="35" t="str">
        <f>IF(BO7="","",IF(BO7="-","【-】","【"&amp;SUBSTITUTE(TEXT(BO7,"#,##0.00"),"-","△")&amp;"】"))</f>
        <v>【1,280.76】</v>
      </c>
      <c r="BP6" s="36">
        <f>IF(BP7="",NA(),BP7)</f>
        <v>75.38</v>
      </c>
      <c r="BQ6" s="36">
        <f t="shared" ref="BQ6:BY6" si="8">IF(BQ7="",NA(),BQ7)</f>
        <v>36.74</v>
      </c>
      <c r="BR6" s="36">
        <f t="shared" si="8"/>
        <v>39.200000000000003</v>
      </c>
      <c r="BS6" s="36">
        <f t="shared" si="8"/>
        <v>36.78</v>
      </c>
      <c r="BT6" s="36">
        <f t="shared" si="8"/>
        <v>34.99</v>
      </c>
      <c r="BU6" s="36">
        <f t="shared" si="8"/>
        <v>33.01</v>
      </c>
      <c r="BV6" s="36">
        <f t="shared" si="8"/>
        <v>32.39</v>
      </c>
      <c r="BW6" s="36">
        <f t="shared" si="8"/>
        <v>24.39</v>
      </c>
      <c r="BX6" s="36">
        <f t="shared" si="8"/>
        <v>22.67</v>
      </c>
      <c r="BY6" s="36">
        <f t="shared" si="8"/>
        <v>37.92</v>
      </c>
      <c r="BZ6" s="35" t="str">
        <f>IF(BZ7="","",IF(BZ7="-","【-】","【"&amp;SUBSTITUTE(TEXT(BZ7,"#,##0.00"),"-","△")&amp;"】"))</f>
        <v>【53.06】</v>
      </c>
      <c r="CA6" s="36">
        <f>IF(CA7="",NA(),CA7)</f>
        <v>760.33</v>
      </c>
      <c r="CB6" s="36">
        <f t="shared" ref="CB6:CJ6" si="9">IF(CB7="",NA(),CB7)</f>
        <v>1118.76</v>
      </c>
      <c r="CC6" s="36">
        <f t="shared" si="9"/>
        <v>1054.47</v>
      </c>
      <c r="CD6" s="36">
        <f t="shared" si="9"/>
        <v>1150.3599999999999</v>
      </c>
      <c r="CE6" s="36">
        <f t="shared" si="9"/>
        <v>1099.95</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47.99</v>
      </c>
      <c r="CM6" s="36">
        <f t="shared" ref="CM6:CU6" si="10">IF(CM7="",NA(),CM7)</f>
        <v>28.79</v>
      </c>
      <c r="CN6" s="36">
        <f t="shared" si="10"/>
        <v>32.36</v>
      </c>
      <c r="CO6" s="36">
        <f t="shared" si="10"/>
        <v>30</v>
      </c>
      <c r="CP6" s="36">
        <f t="shared" si="10"/>
        <v>29.36</v>
      </c>
      <c r="CQ6" s="36">
        <f t="shared" si="10"/>
        <v>51.11</v>
      </c>
      <c r="CR6" s="36">
        <f t="shared" si="10"/>
        <v>50.49</v>
      </c>
      <c r="CS6" s="36">
        <f t="shared" si="10"/>
        <v>48.36</v>
      </c>
      <c r="CT6" s="36">
        <f t="shared" si="10"/>
        <v>48.7</v>
      </c>
      <c r="CU6" s="36">
        <f t="shared" si="10"/>
        <v>46.9</v>
      </c>
      <c r="CV6" s="35" t="str">
        <f>IF(CV7="","",IF(CV7="-","【-】","【"&amp;SUBSTITUTE(TEXT(CV7,"#,##0.00"),"-","△")&amp;"】"))</f>
        <v>【56.28】</v>
      </c>
      <c r="CW6" s="36">
        <f>IF(CW7="",NA(),CW7)</f>
        <v>62.46</v>
      </c>
      <c r="CX6" s="36">
        <f t="shared" ref="CX6:DF6" si="11">IF(CX7="",NA(),CX7)</f>
        <v>53.99</v>
      </c>
      <c r="CY6" s="36">
        <f t="shared" si="11"/>
        <v>51.76</v>
      </c>
      <c r="CZ6" s="36">
        <f t="shared" si="11"/>
        <v>53.22</v>
      </c>
      <c r="DA6" s="36">
        <f t="shared" si="11"/>
        <v>57.31</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12033</v>
      </c>
      <c r="D7" s="38">
        <v>47</v>
      </c>
      <c r="E7" s="38">
        <v>1</v>
      </c>
      <c r="F7" s="38">
        <v>0</v>
      </c>
      <c r="G7" s="38">
        <v>0</v>
      </c>
      <c r="H7" s="38" t="s">
        <v>107</v>
      </c>
      <c r="I7" s="38" t="s">
        <v>108</v>
      </c>
      <c r="J7" s="38" t="s">
        <v>109</v>
      </c>
      <c r="K7" s="38" t="s">
        <v>110</v>
      </c>
      <c r="L7" s="38" t="s">
        <v>111</v>
      </c>
      <c r="M7" s="38"/>
      <c r="N7" s="39" t="s">
        <v>112</v>
      </c>
      <c r="O7" s="39" t="s">
        <v>113</v>
      </c>
      <c r="P7" s="39">
        <v>0</v>
      </c>
      <c r="Q7" s="39">
        <v>4622</v>
      </c>
      <c r="R7" s="39">
        <v>120769</v>
      </c>
      <c r="S7" s="39">
        <v>243.83</v>
      </c>
      <c r="T7" s="39">
        <v>495.3</v>
      </c>
      <c r="U7" s="39">
        <v>1</v>
      </c>
      <c r="V7" s="39">
        <v>3.66</v>
      </c>
      <c r="W7" s="39">
        <v>0.27</v>
      </c>
      <c r="X7" s="39">
        <v>91.1</v>
      </c>
      <c r="Y7" s="39">
        <v>82.34</v>
      </c>
      <c r="Z7" s="39">
        <v>84.85</v>
      </c>
      <c r="AA7" s="39">
        <v>81.59</v>
      </c>
      <c r="AB7" s="39">
        <v>84.78</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941.26</v>
      </c>
      <c r="BF7" s="39">
        <v>1205.5</v>
      </c>
      <c r="BG7" s="39">
        <v>1029.6199999999999</v>
      </c>
      <c r="BH7" s="39">
        <v>953.94</v>
      </c>
      <c r="BI7" s="39">
        <v>926.55</v>
      </c>
      <c r="BJ7" s="39">
        <v>1496.15</v>
      </c>
      <c r="BK7" s="39">
        <v>1462.56</v>
      </c>
      <c r="BL7" s="39">
        <v>1486.62</v>
      </c>
      <c r="BM7" s="39">
        <v>1510.14</v>
      </c>
      <c r="BN7" s="39">
        <v>1595.62</v>
      </c>
      <c r="BO7" s="39">
        <v>1280.76</v>
      </c>
      <c r="BP7" s="39">
        <v>75.38</v>
      </c>
      <c r="BQ7" s="39">
        <v>36.74</v>
      </c>
      <c r="BR7" s="39">
        <v>39.200000000000003</v>
      </c>
      <c r="BS7" s="39">
        <v>36.78</v>
      </c>
      <c r="BT7" s="39">
        <v>34.99</v>
      </c>
      <c r="BU7" s="39">
        <v>33.01</v>
      </c>
      <c r="BV7" s="39">
        <v>32.39</v>
      </c>
      <c r="BW7" s="39">
        <v>24.39</v>
      </c>
      <c r="BX7" s="39">
        <v>22.67</v>
      </c>
      <c r="BY7" s="39">
        <v>37.92</v>
      </c>
      <c r="BZ7" s="39">
        <v>53.06</v>
      </c>
      <c r="CA7" s="39">
        <v>760.33</v>
      </c>
      <c r="CB7" s="39">
        <v>1118.76</v>
      </c>
      <c r="CC7" s="39">
        <v>1054.47</v>
      </c>
      <c r="CD7" s="39">
        <v>1150.3599999999999</v>
      </c>
      <c r="CE7" s="39">
        <v>1099.95</v>
      </c>
      <c r="CF7" s="39">
        <v>523.08000000000004</v>
      </c>
      <c r="CG7" s="39">
        <v>530.83000000000004</v>
      </c>
      <c r="CH7" s="39">
        <v>734.18</v>
      </c>
      <c r="CI7" s="39">
        <v>789.62</v>
      </c>
      <c r="CJ7" s="39">
        <v>423.18</v>
      </c>
      <c r="CK7" s="39">
        <v>314.83</v>
      </c>
      <c r="CL7" s="39">
        <v>47.99</v>
      </c>
      <c r="CM7" s="39">
        <v>28.79</v>
      </c>
      <c r="CN7" s="39">
        <v>32.36</v>
      </c>
      <c r="CO7" s="39">
        <v>30</v>
      </c>
      <c r="CP7" s="39">
        <v>29.36</v>
      </c>
      <c r="CQ7" s="39">
        <v>51.11</v>
      </c>
      <c r="CR7" s="39">
        <v>50.49</v>
      </c>
      <c r="CS7" s="39">
        <v>48.36</v>
      </c>
      <c r="CT7" s="39">
        <v>48.7</v>
      </c>
      <c r="CU7" s="39">
        <v>46.9</v>
      </c>
      <c r="CV7" s="39">
        <v>56.28</v>
      </c>
      <c r="CW7" s="39">
        <v>62.46</v>
      </c>
      <c r="CX7" s="39">
        <v>53.99</v>
      </c>
      <c r="CY7" s="39">
        <v>51.76</v>
      </c>
      <c r="CZ7" s="39">
        <v>53.22</v>
      </c>
      <c r="DA7" s="39">
        <v>57.31</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加藤弘康</cp:lastModifiedBy>
  <cp:lastPrinted>2018-02-13T02:19:40Z</cp:lastPrinted>
  <dcterms:created xsi:type="dcterms:W3CDTF">2017-12-25T01:39:16Z</dcterms:created>
  <dcterms:modified xsi:type="dcterms:W3CDTF">2018-02-14T00:00:47Z</dcterms:modified>
  <cp:category/>
</cp:coreProperties>
</file>