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et5ffsv002\（財政部）財政課\業務\三四郎\財政事情\R02財政事情\財政状況資料集\30決算\05 HP公開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U38" i="10"/>
  <c r="C38" i="10"/>
  <c r="BE37" i="10"/>
  <c r="U37" i="10"/>
  <c r="C37" i="10"/>
  <c r="C35" i="10"/>
  <c r="C36"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l="1"/>
  <c r="BE35" i="10" l="1"/>
  <c r="BE36" i="10" s="1"/>
  <c r="BW34" i="10"/>
  <c r="BW35" i="10" s="1"/>
  <c r="BW36" i="10" s="1"/>
  <c r="BW37" i="10" s="1"/>
  <c r="BW38" i="10" s="1"/>
  <c r="CO34" i="10" l="1"/>
  <c r="CO35" i="10" s="1"/>
  <c r="CO36" i="10" s="1"/>
  <c r="CO37" i="10" s="1"/>
  <c r="CO38" i="10" s="1"/>
</calcChain>
</file>

<file path=xl/sharedStrings.xml><?xml version="1.0" encoding="utf-8"?>
<sst xmlns="http://schemas.openxmlformats.org/spreadsheetml/2006/main" count="1102" uniqueCount="630">
  <si>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</si>
  <si>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</si>
  <si>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</si>
  <si>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</si>
  <si>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</si>
  <si>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</si>
  <si>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</si>
  <si>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</si>
  <si>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</si>
  <si>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</si>
  <si>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</si>
  <si>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</si>
  <si>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</si>
  <si>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</si>
  <si>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</si>
  <si>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</si>
  <si>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</si>
  <si>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</si>
  <si>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</si>
  <si>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</si>
  <si>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</si>
  <si>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</si>
  <si>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</si>
  <si>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</si>
  <si>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</si>
  <si>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</si>
  <si>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</si>
  <si>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</si>
  <si>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</si>
  <si>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</si>
  <si>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</si>
  <si>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</si>
  <si>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</si>
  <si>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</si>
  <si>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</si>
  <si>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</si>
  <si>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</si>
  <si>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</si>
  <si>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</si>
  <si>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</si>
  <si>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</si>
  <si>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</si>
  <si>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</si>
  <si>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</si>
  <si>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</si>
  <si>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</si>
  <si>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</si>
  <si>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</si>
  <si>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</si>
  <si>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</si>
  <si>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</si>
  <si>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</si>
  <si>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</si>
  <si>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</si>
  <si>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</si>
  <si>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</si>
  <si>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</si>
  <si>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</si>
  <si>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</si>
  <si>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</si>
  <si>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</si>
  <si>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</si>
  <si>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</si>
  <si>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</si>
  <si>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</si>
  <si>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</si>
  <si>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</si>
  <si>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</si>
  <si>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</si>
  <si>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</si>
  <si>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</si>
  <si>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</si>
  <si>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</si>
  <si>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</si>
  <si>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</si>
  <si>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</si>
  <si>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</si>
  <si>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</si>
  <si>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</si>
  <si>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</si>
  <si>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</si>
  <si>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</si>
  <si>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</si>
  <si>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</si>
  <si>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</si>
  <si>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</si>
  <si>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</si>
  <si>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</si>
  <si>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</si>
  <si>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</si>
  <si>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</si>
  <si>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</si>
  <si>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</si>
  <si>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</si>
  <si>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</si>
  <si>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</si>
  <si>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</si>
  <si>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</si>
  <si>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小樽市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</si>
  <si>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</si>
  <si>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</si>
  <si>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</si>
  <si>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</si>
  <si>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</si>
  <si>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</si>
  <si>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</si>
  <si>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</si>
  <si>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</si>
  <si>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</si>
  <si>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</si>
  <si>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</si>
  <si>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</si>
  <si>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</si>
  <si>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</si>
  <si>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</si>
  <si>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</si>
  <si>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</si>
  <si>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</si>
  <si>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</si>
  <si>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</si>
  <si>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</si>
  <si>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</si>
  <si>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</si>
  <si>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</si>
  <si>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</si>
  <si>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</si>
  <si>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</si>
  <si>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</si>
  <si>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</si>
  <si>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</si>
  <si>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</si>
  <si>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</si>
  <si>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</si>
  <si>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</si>
  <si>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</si>
  <si>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</si>
  <si>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</si>
  <si>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</si>
  <si>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</si>
  <si>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</si>
  <si>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</si>
  <si>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</si>
  <si>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</si>
  <si>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</si>
  <si>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</si>
  <si>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</si>
  <si>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</si>
  <si>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</si>
  <si>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</si>
  <si>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</si>
  <si>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</si>
  <si>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</si>
  <si>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病院事業会計</t>
    <phoneticPr fontId="5"/>
  </si>
  <si>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</si>
  <si>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</si>
  <si>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</si>
  <si>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</si>
  <si>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</si>
  <si>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</si>
  <si>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</si>
  <si>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</si>
  <si>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</si>
  <si>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</si>
  <si>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</si>
  <si>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</si>
  <si>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</si>
  <si>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</si>
  <si>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</si>
  <si>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</si>
  <si>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</si>
  <si>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</si>
  <si>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</si>
  <si>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</si>
  <si>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</si>
  <si>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</si>
  <si>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</si>
  <si>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</si>
  <si>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</si>
  <si>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</si>
  <si>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</si>
  <si>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</si>
  <si>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</si>
  <si>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</si>
  <si>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</si>
  <si>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</si>
  <si>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</si>
  <si>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</si>
  <si>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</si>
  <si>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</si>
  <si>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</si>
  <si>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</si>
  <si>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</si>
  <si>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</si>
  <si>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</si>
  <si>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</si>
  <si>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</si>
  <si>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</si>
  <si>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</si>
  <si>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</si>
  <si>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</si>
  <si>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</si>
  <si>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</si>
  <si>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</si>
  <si>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</si>
  <si>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</si>
  <si>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</si>
  <si>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</si>
  <si>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</si>
  <si>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</si>
  <si>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</si>
  <si>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</si>
  <si>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</si>
  <si>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</si>
  <si>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</si>
  <si>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</si>
  <si>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</si>
  <si>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北海道小樽市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</si>
  <si>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</si>
  <si>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</si>
  <si>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</si>
  <si>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</si>
  <si>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</si>
  <si>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</si>
  <si>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</si>
  <si>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</si>
  <si>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</si>
  <si>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</si>
  <si>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</si>
  <si>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</si>
  <si>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</si>
  <si>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</si>
  <si>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</si>
  <si>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</si>
  <si>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</si>
  <si>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</si>
  <si>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</si>
  <si>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</si>
  <si>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</si>
  <si>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</si>
  <si>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</si>
  <si>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</si>
  <si>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</si>
  <si>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</si>
  <si>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</si>
  <si>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</si>
  <si>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</si>
  <si>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</si>
  <si>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</si>
  <si>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</si>
  <si>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</si>
  <si>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</si>
  <si>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</si>
  <si>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</si>
  <si>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</si>
  <si>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</si>
  <si>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</si>
  <si>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</si>
  <si>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</si>
  <si>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</si>
  <si>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</si>
  <si>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</si>
  <si>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</si>
  <si>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</si>
  <si>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</si>
  <si>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</si>
  <si>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</si>
  <si>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</si>
  <si>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</si>
  <si>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</si>
  <si>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</si>
  <si>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</si>
  <si>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</si>
  <si>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</si>
  <si>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</si>
  <si>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</si>
  <si>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</si>
  <si>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</si>
  <si>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</si>
  <si>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</si>
  <si>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</si>
  <si>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</si>
  <si>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</si>
  <si>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</si>
  <si>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</si>
  <si>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</si>
  <si>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</si>
  <si>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</si>
  <si>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</si>
  <si>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</si>
  <si>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</si>
  <si>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</si>
  <si>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</si>
  <si>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</si>
  <si>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</si>
  <si>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</si>
  <si>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</si>
  <si>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</si>
  <si>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</si>
  <si>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</si>
  <si>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</si>
  <si>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</si>
  <si>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</si>
  <si>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</si>
  <si>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</si>
  <si>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</si>
  <si>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</si>
  <si>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</si>
  <si>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</si>
  <si>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</si>
  <si>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</si>
  <si>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</si>
  <si>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</si>
  <si>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</si>
  <si>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</si>
  <si>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</si>
  <si>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</si>
  <si>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</si>
  <si>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</si>
  <si>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</si>
  <si>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</si>
  <si>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</si>
  <si>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</si>
  <si>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</si>
  <si>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</si>
  <si>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</si>
  <si>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</si>
  <si>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</si>
  <si>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</si>
  <si>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</si>
  <si>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</si>
  <si>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</si>
  <si>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</si>
  <si>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</si>
  <si>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</si>
  <si>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</si>
  <si>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</si>
  <si>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</si>
  <si>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</si>
  <si>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</si>
  <si>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</si>
  <si>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</si>
  <si>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</si>
  <si>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</si>
  <si>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</si>
  <si>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</si>
  <si>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</si>
  <si>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</si>
  <si>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</si>
  <si>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</si>
  <si>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</si>
  <si>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</si>
  <si>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</si>
  <si>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</si>
  <si>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</si>
  <si>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</si>
  <si>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</si>
  <si>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</si>
  <si>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</si>
  <si>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</si>
  <si>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</si>
  <si>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</si>
  <si>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</si>
  <si>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</si>
  <si>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</si>
  <si>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</si>
  <si>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北海道小樽市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</si>
  <si>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</si>
  <si>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</si>
  <si>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</si>
  <si>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</si>
  <si>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</si>
  <si>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</si>
  <si>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</si>
  <si>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</si>
  <si>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</si>
  <si>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</si>
  <si>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</si>
  <si>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</si>
  <si>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</si>
  <si>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</si>
  <si>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</si>
  <si>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</si>
  <si>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</si>
  <si>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</si>
  <si>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</si>
  <si>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</si>
  <si>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</si>
  <si>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産業廃棄物処分事業特別会計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</si>
  <si>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</si>
  <si>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</si>
  <si>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</si>
  <si>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</si>
  <si>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</si>
  <si>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</si>
  <si>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</si>
  <si>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</si>
  <si>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</si>
  <si>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</si>
  <si>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</si>
  <si>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</si>
  <si>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</si>
  <si>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</si>
  <si>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</si>
  <si>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</si>
  <si>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</si>
  <si>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</si>
  <si>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</si>
  <si>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</si>
  <si>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法適用企業</t>
    <phoneticPr fontId="5"/>
  </si>
  <si>
    <t>下水道事業会計</t>
    <phoneticPr fontId="5"/>
  </si>
  <si>
    <t>法適用企業</t>
    <phoneticPr fontId="5"/>
  </si>
  <si>
    <t>産業廃棄物等処分事業会計</t>
    <phoneticPr fontId="5"/>
  </si>
  <si>
    <t>法適用企業</t>
    <phoneticPr fontId="5"/>
  </si>
  <si>
    <t>簡易水道事業会計</t>
    <phoneticPr fontId="5"/>
  </si>
  <si>
    <t>青果物卸売市場事業特別会計</t>
    <phoneticPr fontId="5"/>
  </si>
  <si>
    <t>法非適用企業</t>
    <phoneticPr fontId="5"/>
  </si>
  <si>
    <t>水産物卸売市場事業特別会計</t>
    <phoneticPr fontId="5"/>
  </si>
  <si>
    <t>-</t>
    <phoneticPr fontId="5"/>
  </si>
  <si>
    <t>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</si>
  <si>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</si>
  <si>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</si>
  <si>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</si>
  <si>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</si>
  <si>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</si>
  <si>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</si>
  <si>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</si>
  <si>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</si>
  <si>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</si>
  <si>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</si>
  <si>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</si>
  <si>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</si>
  <si>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</si>
  <si>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</si>
  <si>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</si>
  <si>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</si>
  <si>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</si>
  <si>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</si>
  <si>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</si>
  <si>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</si>
  <si>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</si>
  <si>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</si>
  <si>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</si>
  <si>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</si>
  <si>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</si>
  <si>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</si>
  <si>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</si>
  <si>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</si>
  <si>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</si>
  <si>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</si>
  <si>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</si>
  <si>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</si>
  <si>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</si>
  <si>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</si>
  <si>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</si>
  <si>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</si>
  <si>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</si>
  <si>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</si>
  <si>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</si>
  <si>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</si>
  <si>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</si>
  <si>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</si>
  <si>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</si>
  <si>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</si>
  <si>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</si>
  <si>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</si>
  <si>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</si>
  <si>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</si>
  <si>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</si>
  <si>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</si>
  <si>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</si>
  <si>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</si>
  <si>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</si>
  <si>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</si>
  <si>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</si>
  <si>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</si>
  <si>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</si>
  <si>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</si>
  <si>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</si>
  <si>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</si>
  <si>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</si>
  <si>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</si>
  <si>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</si>
  <si>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</si>
  <si>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</si>
  <si>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</si>
  <si>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</si>
  <si>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</si>
  <si>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簡易水道事業会計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</si>
  <si>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</si>
  <si>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</si>
  <si>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</si>
  <si>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</si>
  <si>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</si>
  <si>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</si>
  <si>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</si>
  <si>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</si>
  <si>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</si>
  <si>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</si>
  <si>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</si>
  <si>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</si>
  <si>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</si>
  <si>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</si>
  <si>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</si>
  <si>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</si>
  <si>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</si>
  <si>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</si>
  <si>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</si>
  <si>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</si>
  <si>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</si>
  <si>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</si>
  <si>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</si>
  <si>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</si>
  <si>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</si>
  <si>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</si>
  <si>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</si>
  <si>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</si>
  <si>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</si>
  <si>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</si>
  <si>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</si>
  <si>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</si>
  <si>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</si>
  <si>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</si>
  <si>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</si>
  <si>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</si>
  <si>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</si>
  <si>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</si>
  <si>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</si>
  <si>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</si>
  <si>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</si>
  <si>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</si>
  <si>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</si>
  <si>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</si>
  <si>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</si>
  <si>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</si>
  <si>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</si>
  <si>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</si>
  <si>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</si>
  <si>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</si>
  <si>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</si>
  <si>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</si>
  <si>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</si>
  <si>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</si>
  <si>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</si>
  <si>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</si>
  <si>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</si>
  <si>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</si>
  <si>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</si>
  <si>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</si>
  <si>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</si>
  <si>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</si>
  <si>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</si>
  <si>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</si>
  <si>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</si>
  <si>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</si>
  <si>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</si>
  <si>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</si>
  <si>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</si>
  <si>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</si>
  <si>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</si>
  <si>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</si>
  <si>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</si>
  <si>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</si>
  <si>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</si>
  <si>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</si>
  <si>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</si>
  <si>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</si>
  <si>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</si>
  <si>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</si>
  <si>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</si>
  <si>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</si>
  <si>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</si>
  <si>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</si>
  <si>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</si>
  <si>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</si>
  <si>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</si>
  <si>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0.93</t>
  </si>
  <si>
    <t>▲ 1.29</t>
  </si>
  <si>
    <t>▲ 0.60</t>
  </si>
  <si>
    <t>病院事業会計</t>
  </si>
  <si>
    <t>▲ 1.54</t>
  </si>
  <si>
    <t>▲ 0.04</t>
  </si>
  <si>
    <t>▲ 0.23</t>
  </si>
  <si>
    <t>水道事業会計</t>
  </si>
  <si>
    <t>産業廃棄物等処分事業会計</t>
  </si>
  <si>
    <t>介護保険事業特別会計</t>
  </si>
  <si>
    <t>一般会計</t>
  </si>
  <si>
    <t>下水道事業会計</t>
  </si>
  <si>
    <t>港湾整備事業特別会計</t>
  </si>
  <si>
    <t>国民健康保険事業特別会計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</si>
  <si>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</si>
  <si>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</si>
  <si>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</si>
  <si>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</si>
  <si>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</si>
  <si>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</si>
  <si>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</si>
  <si>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</si>
  <si>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（一財）自然の村公社</t>
    <rPh sb="1" eb="2">
      <t>イチ</t>
    </rPh>
    <rPh sb="2" eb="3">
      <t>ザイ</t>
    </rPh>
    <rPh sb="4" eb="6">
      <t>シゼン</t>
    </rPh>
    <rPh sb="7" eb="8">
      <t>ムラ</t>
    </rPh>
    <rPh sb="8" eb="10">
      <t>コウシャ</t>
    </rPh>
    <phoneticPr fontId="2"/>
  </si>
  <si>
    <t>（株）小樽水族館公社</t>
    <rPh sb="1" eb="2">
      <t>カブ</t>
    </rPh>
    <rPh sb="3" eb="5">
      <t>オタル</t>
    </rPh>
    <rPh sb="5" eb="8">
      <t>スイゾクカン</t>
    </rPh>
    <rPh sb="8" eb="10">
      <t>コウシャ</t>
    </rPh>
    <phoneticPr fontId="2"/>
  </si>
  <si>
    <t>小樽開発埠頭（株）</t>
    <rPh sb="0" eb="2">
      <t>オタル</t>
    </rPh>
    <rPh sb="2" eb="4">
      <t>カイハツ</t>
    </rPh>
    <rPh sb="4" eb="6">
      <t>フトウ</t>
    </rPh>
    <rPh sb="7" eb="8">
      <t>カブ</t>
    </rPh>
    <phoneticPr fontId="2"/>
  </si>
  <si>
    <t>（株）小樽観光振興公社</t>
    <rPh sb="1" eb="2">
      <t>カブ</t>
    </rPh>
    <rPh sb="3" eb="5">
      <t>オタル</t>
    </rPh>
    <rPh sb="5" eb="7">
      <t>カンコウ</t>
    </rPh>
    <rPh sb="7" eb="9">
      <t>シンコウ</t>
    </rPh>
    <rPh sb="9" eb="11">
      <t>コウシャ</t>
    </rPh>
    <phoneticPr fontId="2"/>
  </si>
  <si>
    <t>石狩湾新港管理組合（一般会計）</t>
    <rPh sb="0" eb="2">
      <t>イシカリ</t>
    </rPh>
    <rPh sb="2" eb="3">
      <t>ワン</t>
    </rPh>
    <rPh sb="3" eb="5">
      <t>シンコウ</t>
    </rPh>
    <rPh sb="5" eb="7">
      <t>カンリ</t>
    </rPh>
    <rPh sb="7" eb="9">
      <t>クミアイ</t>
    </rPh>
    <rPh sb="10" eb="12">
      <t>イッパン</t>
    </rPh>
    <rPh sb="12" eb="14">
      <t>カイケイ</t>
    </rPh>
    <phoneticPr fontId="2"/>
  </si>
  <si>
    <t>石狩湾新港管理組合（港湾整備事業特別会計）</t>
    <rPh sb="0" eb="2">
      <t>イシカリ</t>
    </rPh>
    <rPh sb="2" eb="3">
      <t>ワン</t>
    </rPh>
    <rPh sb="3" eb="5">
      <t>シンコウ</t>
    </rPh>
    <rPh sb="5" eb="7">
      <t>カンリ</t>
    </rPh>
    <rPh sb="7" eb="9">
      <t>クミアイ</t>
    </rPh>
    <rPh sb="10" eb="12">
      <t>コウワン</t>
    </rPh>
    <rPh sb="12" eb="14">
      <t>セイビ</t>
    </rPh>
    <rPh sb="14" eb="16">
      <t>ジギョウ</t>
    </rPh>
    <rPh sb="16" eb="18">
      <t>トクベツ</t>
    </rPh>
    <rPh sb="18" eb="20">
      <t>カイケイ</t>
    </rPh>
    <phoneticPr fontId="2"/>
  </si>
  <si>
    <t>北しりべし廃棄物処理広域連合</t>
    <rPh sb="0" eb="1">
      <t>キタ</t>
    </rPh>
    <rPh sb="5" eb="8">
      <t>ハイキブツ</t>
    </rPh>
    <rPh sb="8" eb="10">
      <t>ショリ</t>
    </rPh>
    <rPh sb="10" eb="12">
      <t>コウイキ</t>
    </rPh>
    <rPh sb="12" eb="14">
      <t>レンゴウ</t>
    </rPh>
    <phoneticPr fontId="2"/>
  </si>
  <si>
    <t>後志教育研修センター</t>
    <rPh sb="0" eb="2">
      <t>シリベシ</t>
    </rPh>
    <rPh sb="2" eb="4">
      <t>キョウイク</t>
    </rPh>
    <rPh sb="4" eb="6">
      <t>ケンシュウ</t>
    </rPh>
    <phoneticPr fontId="2"/>
  </si>
  <si>
    <t>石狩西部広域水道企業団</t>
    <rPh sb="0" eb="2">
      <t>イシカリ</t>
    </rPh>
    <rPh sb="2" eb="4">
      <t>セイブ</t>
    </rPh>
    <rPh sb="4" eb="6">
      <t>コウイキ</t>
    </rPh>
    <rPh sb="6" eb="8">
      <t>スイドウ</t>
    </rPh>
    <rPh sb="8" eb="10">
      <t>キギョウ</t>
    </rPh>
    <rPh sb="10" eb="11">
      <t>ダン</t>
    </rPh>
    <phoneticPr fontId="2"/>
  </si>
  <si>
    <t>法非適用企業</t>
    <rPh sb="0" eb="1">
      <t>ホウ</t>
    </rPh>
    <rPh sb="1" eb="2">
      <t>ヒ</t>
    </rPh>
    <rPh sb="2" eb="4">
      <t>テキヨウ</t>
    </rPh>
    <rPh sb="4" eb="6">
      <t>キギョウ</t>
    </rPh>
    <phoneticPr fontId="2"/>
  </si>
  <si>
    <t>法適用企業</t>
    <rPh sb="0" eb="1">
      <t>ホウ</t>
    </rPh>
    <rPh sb="1" eb="3">
      <t>テキヨウ</t>
    </rPh>
    <rPh sb="3" eb="5">
      <t>キギョウ</t>
    </rPh>
    <phoneticPr fontId="2"/>
  </si>
  <si>
    <t>（株）マリンウェーブ小樽</t>
    <rPh sb="1" eb="2">
      <t>カブ</t>
    </rPh>
    <rPh sb="10" eb="12">
      <t>オタル</t>
    </rPh>
    <phoneticPr fontId="2"/>
  </si>
  <si>
    <t>-</t>
    <phoneticPr fontId="2"/>
  </si>
  <si>
    <t>○</t>
    <phoneticPr fontId="2"/>
  </si>
  <si>
    <t>社会福祉事業資金基金</t>
    <rPh sb="0" eb="2">
      <t>シャカイ</t>
    </rPh>
    <rPh sb="2" eb="4">
      <t>フクシ</t>
    </rPh>
    <rPh sb="4" eb="6">
      <t>ジギョウ</t>
    </rPh>
    <rPh sb="6" eb="8">
      <t>シキン</t>
    </rPh>
    <rPh sb="8" eb="10">
      <t>キキン</t>
    </rPh>
    <phoneticPr fontId="2"/>
  </si>
  <si>
    <t>まちづくり事業資金基金</t>
    <rPh sb="5" eb="7">
      <t>ジギョウ</t>
    </rPh>
    <rPh sb="7" eb="9">
      <t>シキン</t>
    </rPh>
    <rPh sb="9" eb="11">
      <t>キキン</t>
    </rPh>
    <phoneticPr fontId="2"/>
  </si>
  <si>
    <t>小樽ファンが支えるふるさとまちづくり資金基金</t>
    <rPh sb="0" eb="2">
      <t>オタル</t>
    </rPh>
    <rPh sb="6" eb="7">
      <t>ササ</t>
    </rPh>
    <rPh sb="18" eb="20">
      <t>シキン</t>
    </rPh>
    <rPh sb="20" eb="22">
      <t>キキン</t>
    </rPh>
    <phoneticPr fontId="2"/>
  </si>
  <si>
    <t>ふるさと応援基金</t>
    <rPh sb="4" eb="6">
      <t>オウエン</t>
    </rPh>
    <rPh sb="6" eb="8">
      <t>キキン</t>
    </rPh>
    <phoneticPr fontId="2"/>
  </si>
  <si>
    <t>朝里川温泉郷観光施設整備資金基金</t>
    <rPh sb="0" eb="2">
      <t>アサリ</t>
    </rPh>
    <rPh sb="2" eb="3">
      <t>ガワ</t>
    </rPh>
    <rPh sb="3" eb="5">
      <t>オンセン</t>
    </rPh>
    <rPh sb="5" eb="6">
      <t>サト</t>
    </rPh>
    <rPh sb="6" eb="8">
      <t>カンコウ</t>
    </rPh>
    <rPh sb="8" eb="10">
      <t>シセツ</t>
    </rPh>
    <rPh sb="10" eb="12">
      <t>セイビ</t>
    </rPh>
    <rPh sb="12" eb="14">
      <t>シキン</t>
    </rPh>
    <rPh sb="14" eb="16">
      <t>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</si>
  <si>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</si>
  <si>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</si>
  <si>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</si>
  <si>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</si>
  <si>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</si>
  <si>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</si>
  <si>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</si>
  <si>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地方債の新規発行を抑制してきたため、地方債の現在高が減少し、将来負担比率と実質公債費比率ともに下降傾向となっている。しかしながら、類似団体との比較においては、依然として高い水準となっていることから、今後も公債費の適正化に取り組んでいく必要がある。</t>
    <rPh sb="0" eb="2">
      <t>チホウ</t>
    </rPh>
    <rPh sb="2" eb="3">
      <t>サイ</t>
    </rPh>
    <rPh sb="4" eb="6">
      <t>シンキ</t>
    </rPh>
    <rPh sb="6" eb="8">
      <t>ハッコウ</t>
    </rPh>
    <rPh sb="9" eb="11">
      <t>ヨクセイ</t>
    </rPh>
    <rPh sb="18" eb="21">
      <t>チホウサイ</t>
    </rPh>
    <rPh sb="22" eb="24">
      <t>ゲンザイ</t>
    </rPh>
    <rPh sb="24" eb="25">
      <t>ダカ</t>
    </rPh>
    <rPh sb="26" eb="28">
      <t>ゲンショウ</t>
    </rPh>
    <rPh sb="30" eb="32">
      <t>ショウライ</t>
    </rPh>
    <rPh sb="32" eb="34">
      <t>フタン</t>
    </rPh>
    <rPh sb="34" eb="36">
      <t>ヒリツ</t>
    </rPh>
    <rPh sb="37" eb="39">
      <t>ジッシツ</t>
    </rPh>
    <rPh sb="39" eb="41">
      <t>コウサイ</t>
    </rPh>
    <rPh sb="41" eb="42">
      <t>ヒ</t>
    </rPh>
    <rPh sb="42" eb="44">
      <t>ヒリツ</t>
    </rPh>
    <rPh sb="47" eb="49">
      <t>カコウ</t>
    </rPh>
    <rPh sb="49" eb="51">
      <t>ケイコウ</t>
    </rPh>
    <rPh sb="65" eb="67">
      <t>ルイジ</t>
    </rPh>
    <rPh sb="67" eb="69">
      <t>ダンタイ</t>
    </rPh>
    <rPh sb="71" eb="73">
      <t>ヒカク</t>
    </rPh>
    <rPh sb="79" eb="81">
      <t>イゼン</t>
    </rPh>
    <rPh sb="84" eb="85">
      <t>タカ</t>
    </rPh>
    <rPh sb="86" eb="88">
      <t>スイジュン</t>
    </rPh>
    <rPh sb="99" eb="101">
      <t>コンゴ</t>
    </rPh>
    <rPh sb="102" eb="104">
      <t>コウサイ</t>
    </rPh>
    <rPh sb="104" eb="105">
      <t>ヒ</t>
    </rPh>
    <rPh sb="106" eb="109">
      <t>テキセイカ</t>
    </rPh>
    <rPh sb="110" eb="111">
      <t>ト</t>
    </rPh>
    <rPh sb="112" eb="113">
      <t>ク</t>
    </rPh>
    <rPh sb="117" eb="119">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</si>
  <si>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</si>
  <si>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</si>
  <si>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</si>
  <si>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と比較して、将来負担比率及び有形固定資産減価償却率ともに高い水準にある。今後も将来的な財政負担を考慮しながら新規起債発行の抑制に努めつつ、個別施設計画を策定し、老朽化した施設の集約化・複合化などを計画的に進める予定である。</t>
    <rPh sb="0" eb="2">
      <t>ルイジ</t>
    </rPh>
    <rPh sb="2" eb="4">
      <t>ダンタイ</t>
    </rPh>
    <rPh sb="5" eb="7">
      <t>ヒカク</t>
    </rPh>
    <rPh sb="10" eb="12">
      <t>ショウライ</t>
    </rPh>
    <rPh sb="12" eb="14">
      <t>フタン</t>
    </rPh>
    <rPh sb="14" eb="16">
      <t>ヒリツ</t>
    </rPh>
    <rPh sb="16" eb="17">
      <t>オヨ</t>
    </rPh>
    <rPh sb="18" eb="20">
      <t>ユウケイ</t>
    </rPh>
    <rPh sb="20" eb="22">
      <t>コテイ</t>
    </rPh>
    <rPh sb="22" eb="24">
      <t>シサン</t>
    </rPh>
    <rPh sb="24" eb="26">
      <t>ゲンカ</t>
    </rPh>
    <rPh sb="26" eb="28">
      <t>ショウキャク</t>
    </rPh>
    <rPh sb="28" eb="29">
      <t>リツ</t>
    </rPh>
    <rPh sb="32" eb="33">
      <t>タカ</t>
    </rPh>
    <rPh sb="34" eb="36">
      <t>スイジュン</t>
    </rPh>
    <rPh sb="40" eb="42">
      <t>コンゴ</t>
    </rPh>
    <rPh sb="43" eb="46">
      <t>ショウライテキ</t>
    </rPh>
    <rPh sb="47" eb="49">
      <t>ザイセイ</t>
    </rPh>
    <rPh sb="49" eb="51">
      <t>フタン</t>
    </rPh>
    <rPh sb="52" eb="54">
      <t>コウリョ</t>
    </rPh>
    <rPh sb="58" eb="60">
      <t>シンキ</t>
    </rPh>
    <rPh sb="60" eb="62">
      <t>キサイ</t>
    </rPh>
    <rPh sb="62" eb="64">
      <t>ハッコウ</t>
    </rPh>
    <rPh sb="65" eb="67">
      <t>ヨクセイ</t>
    </rPh>
    <rPh sb="68" eb="69">
      <t>ツト</t>
    </rPh>
    <rPh sb="73" eb="75">
      <t>コベツ</t>
    </rPh>
    <rPh sb="75" eb="77">
      <t>シセツ</t>
    </rPh>
    <rPh sb="77" eb="79">
      <t>ケイカク</t>
    </rPh>
    <rPh sb="80" eb="82">
      <t>サクテイ</t>
    </rPh>
    <rPh sb="84" eb="87">
      <t>ロウキュウカ</t>
    </rPh>
    <rPh sb="89" eb="91">
      <t>シセツ</t>
    </rPh>
    <rPh sb="92" eb="95">
      <t>シュウヤクカ</t>
    </rPh>
    <rPh sb="96" eb="99">
      <t>フクゴウカ</t>
    </rPh>
    <rPh sb="102" eb="105">
      <t>ケイカクテキ</t>
    </rPh>
    <rPh sb="106" eb="107">
      <t>スス</t>
    </rPh>
    <rPh sb="109" eb="111">
      <t>ヨテイ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</si>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</sst>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45375</c:v>
                </c:pt>
                <c:pt idx="1">
                  <c:v>44267</c:v>
                </c:pt>
                <c:pt idx="2">
                  <c:v>40879</c:v>
                </c:pt>
                <c:pt idx="3">
                  <c:v>42651</c:v>
                </c:pt>
                <c:pt idx="4">
                  <c:v>43226</c:v>
                </c:pt>
              </c:numCache>
            </c:numRef>
          </c:val>
          <c:smooth val="0"/>
          <c:extLst>
            <c:ext xmlns:c16="http://schemas.microsoft.com/office/drawing/2014/chart" uri="{C3380CC4-5D6E-409C-BE32-E72D297353CC}">
              <c16:uniqueId val="{00000000-BFB6-4397-9FDD-2490792AF6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24064</c:v>
                </c:pt>
                <c:pt idx="1">
                  <c:v>26596</c:v>
                </c:pt>
                <c:pt idx="2">
                  <c:v>30408</c:v>
                </c:pt>
                <c:pt idx="3">
                  <c:v>28273</c:v>
                </c:pt>
                <c:pt idx="4">
                  <c:v>20130</c:v>
                </c:pt>
              </c:numCache>
            </c:numRef>
          </c:val>
          <c:smooth val="0"/>
          <c:extLst>
            <c:ext xmlns:c16="http://schemas.microsoft.com/office/drawing/2014/chart" uri="{C3380CC4-5D6E-409C-BE32-E72D297353CC}">
              <c16:uniqueId val="{00000001-BFB6-4397-9FDD-2490792AF6C6}"/>
            </c:ext>
          </c:extLst>
        </c:ser>
        <c:dLbls>
          <c:showLegendKey val="0"/>
          <c:showVal val="0"/>
          <c:showCatName val="0"/>
          <c:showSerName val="0"/>
          <c:showPercent val="0"/>
          <c:showBubbleSize val="0"/>
        </c:dLbls>
        <c:marker val="1"/>
        <c:smooth val="0"/>
        <c:axId val="265896360"/>
        <c:axId val="264070888"/>
      </c:lineChart>
      <c:catAx>
        <c:axId val="265896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4070888"/>
        <c:crosses val="autoZero"/>
        <c:auto val="1"/>
        <c:lblAlgn val="ctr"/>
        <c:lblOffset val="100"/>
        <c:tickLblSkip val="1"/>
        <c:tickMarkSkip val="1"/>
        <c:noMultiLvlLbl val="0"/>
      </c:catAx>
      <c:valAx>
        <c:axId val="26407088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896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1.53</c:v>
                </c:pt>
                <c:pt idx="1">
                  <c:v>5.88</c:v>
                </c:pt>
                <c:pt idx="2">
                  <c:v>2.0699999999999998</c:v>
                </c:pt>
                <c:pt idx="3">
                  <c:v>0.69</c:v>
                </c:pt>
                <c:pt idx="4">
                  <c:v>0.71</c:v>
                </c:pt>
              </c:numCache>
            </c:numRef>
          </c:val>
          <c:extLst>
            <c:ext xmlns:c16="http://schemas.microsoft.com/office/drawing/2014/chart" uri="{C3380CC4-5D6E-409C-BE32-E72D297353CC}">
              <c16:uniqueId val="{00000000-34FA-4E80-A182-CACD356C6F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5.85</c:v>
                </c:pt>
                <c:pt idx="1">
                  <c:v>6.82</c:v>
                </c:pt>
                <c:pt idx="2">
                  <c:v>9.9700000000000006</c:v>
                </c:pt>
                <c:pt idx="3">
                  <c:v>10.130000000000001</c:v>
                </c:pt>
                <c:pt idx="4">
                  <c:v>9.64</c:v>
                </c:pt>
              </c:numCache>
            </c:numRef>
          </c:val>
          <c:extLst>
            <c:ext xmlns:c16="http://schemas.microsoft.com/office/drawing/2014/chart" uri="{C3380CC4-5D6E-409C-BE32-E72D297353CC}">
              <c16:uniqueId val="{00000001-34FA-4E80-A182-CACD356C6FB0}"/>
            </c:ext>
          </c:extLst>
        </c:ser>
        <c:dLbls>
          <c:showLegendKey val="0"/>
          <c:showVal val="0"/>
          <c:showCatName val="0"/>
          <c:showSerName val="0"/>
          <c:showPercent val="0"/>
          <c:showBubbleSize val="0"/>
        </c:dLbls>
        <c:gapWidth val="250"/>
        <c:overlap val="100"/>
        <c:axId val="262290088"/>
        <c:axId val="120613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1.1000000000000001</c:v>
                </c:pt>
                <c:pt idx="1">
                  <c:v>5.34</c:v>
                </c:pt>
                <c:pt idx="2">
                  <c:v>-0.93</c:v>
                </c:pt>
                <c:pt idx="3">
                  <c:v>-1.29</c:v>
                </c:pt>
                <c:pt idx="4">
                  <c:v>-0.6</c:v>
                </c:pt>
              </c:numCache>
            </c:numRef>
          </c:val>
          <c:smooth val="0"/>
          <c:extLst>
            <c:ext xmlns:c16="http://schemas.microsoft.com/office/drawing/2014/chart" uri="{C3380CC4-5D6E-409C-BE32-E72D297353CC}">
              <c16:uniqueId val="{00000002-34FA-4E80-A182-CACD356C6FB0}"/>
            </c:ext>
          </c:extLst>
        </c:ser>
        <c:dLbls>
          <c:showLegendKey val="0"/>
          <c:showVal val="0"/>
          <c:showCatName val="0"/>
          <c:showSerName val="0"/>
          <c:showPercent val="0"/>
          <c:showBubbleSize val="0"/>
        </c:dLbls>
        <c:marker val="1"/>
        <c:smooth val="0"/>
        <c:axId val="262290088"/>
        <c:axId val="120613400"/>
      </c:lineChart>
      <c:catAx>
        <c:axId val="262290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613400"/>
        <c:crosses val="autoZero"/>
        <c:auto val="1"/>
        <c:lblAlgn val="ctr"/>
        <c:lblOffset val="100"/>
        <c:tickLblSkip val="1"/>
        <c:tickMarkSkip val="1"/>
        <c:noMultiLvlLbl val="0"/>
      </c:catAx>
      <c:valAx>
        <c:axId val="120613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290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c:v>
                </c:pt>
                <c:pt idx="2">
                  <c:v>#N/A</c:v>
                </c:pt>
                <c:pt idx="3">
                  <c:v>0.1</c:v>
                </c:pt>
                <c:pt idx="4">
                  <c:v>#N/A</c:v>
                </c:pt>
                <c:pt idx="5">
                  <c:v>0.17</c:v>
                </c:pt>
                <c:pt idx="6">
                  <c:v>#N/A</c:v>
                </c:pt>
                <c:pt idx="7">
                  <c:v>0.16</c:v>
                </c:pt>
                <c:pt idx="8">
                  <c:v>#N/A</c:v>
                </c:pt>
                <c:pt idx="9">
                  <c:v>0.2</c:v>
                </c:pt>
              </c:numCache>
            </c:numRef>
          </c:val>
          <c:extLst>
            <c:ext xmlns:c16="http://schemas.microsoft.com/office/drawing/2014/chart" uri="{C3380CC4-5D6E-409C-BE32-E72D297353CC}">
              <c16:uniqueId val="{00000000-5F21-47A6-BC12-6B91C18980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21-47A6-BC12-6B91C1898088}"/>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0.36</c:v>
                </c:pt>
                <c:pt idx="2">
                  <c:v>#N/A</c:v>
                </c:pt>
                <c:pt idx="3">
                  <c:v>0.03</c:v>
                </c:pt>
                <c:pt idx="4">
                  <c:v>#N/A</c:v>
                </c:pt>
                <c:pt idx="5">
                  <c:v>1.1399999999999999</c:v>
                </c:pt>
                <c:pt idx="6">
                  <c:v>#N/A</c:v>
                </c:pt>
                <c:pt idx="7">
                  <c:v>1.24</c:v>
                </c:pt>
                <c:pt idx="8">
                  <c:v>#N/A</c:v>
                </c:pt>
                <c:pt idx="9">
                  <c:v>0.25</c:v>
                </c:pt>
              </c:numCache>
            </c:numRef>
          </c:val>
          <c:extLst>
            <c:ext xmlns:c16="http://schemas.microsoft.com/office/drawing/2014/chart" uri="{C3380CC4-5D6E-409C-BE32-E72D297353CC}">
              <c16:uniqueId val="{00000002-5F21-47A6-BC12-6B91C1898088}"/>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0.85</c:v>
                </c:pt>
                <c:pt idx="2">
                  <c:v>#N/A</c:v>
                </c:pt>
                <c:pt idx="3">
                  <c:v>0.73</c:v>
                </c:pt>
                <c:pt idx="4">
                  <c:v>#N/A</c:v>
                </c:pt>
                <c:pt idx="5">
                  <c:v>0.51</c:v>
                </c:pt>
                <c:pt idx="6">
                  <c:v>#N/A</c:v>
                </c:pt>
                <c:pt idx="7">
                  <c:v>0.4</c:v>
                </c:pt>
                <c:pt idx="8">
                  <c:v>#N/A</c:v>
                </c:pt>
                <c:pt idx="9">
                  <c:v>0.37</c:v>
                </c:pt>
              </c:numCache>
            </c:numRef>
          </c:val>
          <c:extLst>
            <c:ext xmlns:c16="http://schemas.microsoft.com/office/drawing/2014/chart" uri="{C3380CC4-5D6E-409C-BE32-E72D297353CC}">
              <c16:uniqueId val="{00000003-5F21-47A6-BC12-6B91C1898088}"/>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0.38</c:v>
                </c:pt>
                <c:pt idx="2">
                  <c:v>#N/A</c:v>
                </c:pt>
                <c:pt idx="3">
                  <c:v>0.47</c:v>
                </c:pt>
                <c:pt idx="4">
                  <c:v>#N/A</c:v>
                </c:pt>
                <c:pt idx="5">
                  <c:v>0.81</c:v>
                </c:pt>
                <c:pt idx="6">
                  <c:v>#N/A</c:v>
                </c:pt>
                <c:pt idx="7">
                  <c:v>0.25</c:v>
                </c:pt>
                <c:pt idx="8">
                  <c:v>#N/A</c:v>
                </c:pt>
                <c:pt idx="9">
                  <c:v>0.49</c:v>
                </c:pt>
              </c:numCache>
            </c:numRef>
          </c:val>
          <c:extLst>
            <c:ext xmlns:c16="http://schemas.microsoft.com/office/drawing/2014/chart" uri="{C3380CC4-5D6E-409C-BE32-E72D297353CC}">
              <c16:uniqueId val="{00000004-5F21-47A6-BC12-6B91C1898088}"/>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1.53</c:v>
                </c:pt>
                <c:pt idx="2">
                  <c:v>#N/A</c:v>
                </c:pt>
                <c:pt idx="3">
                  <c:v>5.88</c:v>
                </c:pt>
                <c:pt idx="4">
                  <c:v>#N/A</c:v>
                </c:pt>
                <c:pt idx="5">
                  <c:v>2.0699999999999998</c:v>
                </c:pt>
                <c:pt idx="6">
                  <c:v>#N/A</c:v>
                </c:pt>
                <c:pt idx="7">
                  <c:v>0.69</c:v>
                </c:pt>
                <c:pt idx="8">
                  <c:v>#N/A</c:v>
                </c:pt>
                <c:pt idx="9">
                  <c:v>0.68</c:v>
                </c:pt>
              </c:numCache>
            </c:numRef>
          </c:val>
          <c:extLst>
            <c:ext xmlns:c16="http://schemas.microsoft.com/office/drawing/2014/chart" uri="{C3380CC4-5D6E-409C-BE32-E72D297353CC}">
              <c16:uniqueId val="{00000005-5F21-47A6-BC12-6B91C189808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0.41</c:v>
                </c:pt>
                <c:pt idx="2">
                  <c:v>#N/A</c:v>
                </c:pt>
                <c:pt idx="3">
                  <c:v>0.66</c:v>
                </c:pt>
                <c:pt idx="4">
                  <c:v>#N/A</c:v>
                </c:pt>
                <c:pt idx="5">
                  <c:v>1.77</c:v>
                </c:pt>
                <c:pt idx="6">
                  <c:v>#N/A</c:v>
                </c:pt>
                <c:pt idx="7">
                  <c:v>1.87</c:v>
                </c:pt>
                <c:pt idx="8">
                  <c:v>#N/A</c:v>
                </c:pt>
                <c:pt idx="9">
                  <c:v>2.1800000000000002</c:v>
                </c:pt>
              </c:numCache>
            </c:numRef>
          </c:val>
          <c:extLst>
            <c:ext xmlns:c16="http://schemas.microsoft.com/office/drawing/2014/chart" uri="{C3380CC4-5D6E-409C-BE32-E72D297353CC}">
              <c16:uniqueId val="{00000006-5F21-47A6-BC12-6B91C1898088}"/>
            </c:ext>
          </c:extLst>
        </c:ser>
        <c:ser>
          <c:idx val="7"/>
          <c:order val="7"/>
          <c:tx>
            <c:strRef>
              <c:f>データシート!$A$34</c:f>
              <c:strCache>
                <c:ptCount val="1"/>
                <c:pt idx="0">
                  <c:v>産業廃棄物等処分事業会計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1.77</c:v>
                </c:pt>
                <c:pt idx="2">
                  <c:v>#N/A</c:v>
                </c:pt>
                <c:pt idx="3">
                  <c:v>2.42</c:v>
                </c:pt>
                <c:pt idx="4">
                  <c:v>#N/A</c:v>
                </c:pt>
                <c:pt idx="5">
                  <c:v>2.94</c:v>
                </c:pt>
                <c:pt idx="6">
                  <c:v>#N/A</c:v>
                </c:pt>
                <c:pt idx="7">
                  <c:v>3.28</c:v>
                </c:pt>
                <c:pt idx="8">
                  <c:v>#N/A</c:v>
                </c:pt>
                <c:pt idx="9">
                  <c:v>3.89</c:v>
                </c:pt>
              </c:numCache>
            </c:numRef>
          </c:val>
          <c:extLst>
            <c:ext xmlns:c16="http://schemas.microsoft.com/office/drawing/2014/chart" uri="{C3380CC4-5D6E-409C-BE32-E72D297353CC}">
              <c16:uniqueId val="{00000007-5F21-47A6-BC12-6B91C189808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3.18</c:v>
                </c:pt>
                <c:pt idx="2">
                  <c:v>#N/A</c:v>
                </c:pt>
                <c:pt idx="3">
                  <c:v>3.2</c:v>
                </c:pt>
                <c:pt idx="4">
                  <c:v>#N/A</c:v>
                </c:pt>
                <c:pt idx="5">
                  <c:v>3.64</c:v>
                </c:pt>
                <c:pt idx="6">
                  <c:v>#N/A</c:v>
                </c:pt>
                <c:pt idx="7">
                  <c:v>4.2</c:v>
                </c:pt>
                <c:pt idx="8">
                  <c:v>#N/A</c:v>
                </c:pt>
                <c:pt idx="9">
                  <c:v>4.38</c:v>
                </c:pt>
              </c:numCache>
            </c:numRef>
          </c:val>
          <c:extLst>
            <c:ext xmlns:c16="http://schemas.microsoft.com/office/drawing/2014/chart" uri="{C3380CC4-5D6E-409C-BE32-E72D297353CC}">
              <c16:uniqueId val="{00000008-5F21-47A6-BC12-6B91C189808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1.54</c:v>
                </c:pt>
                <c:pt idx="1">
                  <c:v>#N/A</c:v>
                </c:pt>
                <c:pt idx="2">
                  <c:v>#N/A</c:v>
                </c:pt>
                <c:pt idx="3">
                  <c:v>0.7</c:v>
                </c:pt>
                <c:pt idx="4">
                  <c:v>#N/A</c:v>
                </c:pt>
                <c:pt idx="5">
                  <c:v>0.18</c:v>
                </c:pt>
                <c:pt idx="6">
                  <c:v>0.04</c:v>
                </c:pt>
                <c:pt idx="7">
                  <c:v>#N/A</c:v>
                </c:pt>
                <c:pt idx="8">
                  <c:v>0.23</c:v>
                </c:pt>
                <c:pt idx="9">
                  <c:v>#N/A</c:v>
                </c:pt>
              </c:numCache>
            </c:numRef>
          </c:val>
          <c:extLst>
            <c:ext xmlns:c16="http://schemas.microsoft.com/office/drawing/2014/chart" uri="{C3380CC4-5D6E-409C-BE32-E72D297353CC}">
              <c16:uniqueId val="{00000009-5F21-47A6-BC12-6B91C1898088}"/>
            </c:ext>
          </c:extLst>
        </c:ser>
        <c:dLbls>
          <c:showLegendKey val="0"/>
          <c:showVal val="0"/>
          <c:showCatName val="0"/>
          <c:showSerName val="0"/>
          <c:showPercent val="0"/>
          <c:showBubbleSize val="0"/>
        </c:dLbls>
        <c:gapWidth val="150"/>
        <c:overlap val="100"/>
        <c:axId val="286222832"/>
        <c:axId val="290545232"/>
      </c:barChart>
      <c:catAx>
        <c:axId val="28622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0545232"/>
        <c:crosses val="autoZero"/>
        <c:auto val="1"/>
        <c:lblAlgn val="ctr"/>
        <c:lblOffset val="100"/>
        <c:tickLblSkip val="1"/>
        <c:tickMarkSkip val="1"/>
        <c:noMultiLvlLbl val="0"/>
      </c:catAx>
      <c:valAx>
        <c:axId val="29054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222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6226</c:v>
                </c:pt>
                <c:pt idx="5">
                  <c:v>5744</c:v>
                </c:pt>
                <c:pt idx="8">
                  <c:v>5933</c:v>
                </c:pt>
                <c:pt idx="11">
                  <c:v>6044</c:v>
                </c:pt>
                <c:pt idx="14">
                  <c:v>5884</c:v>
                </c:pt>
              </c:numCache>
            </c:numRef>
          </c:val>
          <c:extLst>
            <c:ext xmlns:c16="http://schemas.microsoft.com/office/drawing/2014/chart" uri="{C3380CC4-5D6E-409C-BE32-E72D297353CC}">
              <c16:uniqueId val="{00000000-1C4B-4569-83B8-4F964ED8E5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1C4B-4569-83B8-4F964ED8E5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31</c:v>
                </c:pt>
                <c:pt idx="3">
                  <c:v>21</c:v>
                </c:pt>
                <c:pt idx="6">
                  <c:v>2</c:v>
                </c:pt>
                <c:pt idx="9">
                  <c:v>18</c:v>
                </c:pt>
                <c:pt idx="12">
                  <c:v>20</c:v>
                </c:pt>
              </c:numCache>
            </c:numRef>
          </c:val>
          <c:extLst>
            <c:ext xmlns:c16="http://schemas.microsoft.com/office/drawing/2014/chart" uri="{C3380CC4-5D6E-409C-BE32-E72D297353CC}">
              <c16:uniqueId val="{00000002-1C4B-4569-83B8-4F964ED8E5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497</c:v>
                </c:pt>
                <c:pt idx="3">
                  <c:v>604</c:v>
                </c:pt>
                <c:pt idx="6">
                  <c:v>579</c:v>
                </c:pt>
                <c:pt idx="9">
                  <c:v>552</c:v>
                </c:pt>
                <c:pt idx="12">
                  <c:v>539</c:v>
                </c:pt>
              </c:numCache>
            </c:numRef>
          </c:val>
          <c:extLst>
            <c:ext xmlns:c16="http://schemas.microsoft.com/office/drawing/2014/chart" uri="{C3380CC4-5D6E-409C-BE32-E72D297353CC}">
              <c16:uniqueId val="{00000003-1C4B-4569-83B8-4F964ED8E5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1681</c:v>
                </c:pt>
                <c:pt idx="3">
                  <c:v>1624</c:v>
                </c:pt>
                <c:pt idx="6">
                  <c:v>1810</c:v>
                </c:pt>
                <c:pt idx="9">
                  <c:v>1772</c:v>
                </c:pt>
                <c:pt idx="12">
                  <c:v>1894</c:v>
                </c:pt>
              </c:numCache>
            </c:numRef>
          </c:val>
          <c:extLst>
            <c:ext xmlns:c16="http://schemas.microsoft.com/office/drawing/2014/chart" uri="{C3380CC4-5D6E-409C-BE32-E72D297353CC}">
              <c16:uniqueId val="{00000004-1C4B-4569-83B8-4F964ED8E5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4B-4569-83B8-4F964ED8E5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4B-4569-83B8-4F964ED8E5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6588</c:v>
                </c:pt>
                <c:pt idx="3">
                  <c:v>5761</c:v>
                </c:pt>
                <c:pt idx="6">
                  <c:v>5629</c:v>
                </c:pt>
                <c:pt idx="9">
                  <c:v>5858</c:v>
                </c:pt>
                <c:pt idx="12">
                  <c:v>5568</c:v>
                </c:pt>
              </c:numCache>
            </c:numRef>
          </c:val>
          <c:extLst>
            <c:ext xmlns:c16="http://schemas.microsoft.com/office/drawing/2014/chart" uri="{C3380CC4-5D6E-409C-BE32-E72D297353CC}">
              <c16:uniqueId val="{00000007-1C4B-4569-83B8-4F964ED8E5D0}"/>
            </c:ext>
          </c:extLst>
        </c:ser>
        <c:dLbls>
          <c:showLegendKey val="0"/>
          <c:showVal val="0"/>
          <c:showCatName val="0"/>
          <c:showSerName val="0"/>
          <c:showPercent val="0"/>
          <c:showBubbleSize val="0"/>
        </c:dLbls>
        <c:gapWidth val="100"/>
        <c:overlap val="100"/>
        <c:axId val="262608720"/>
        <c:axId val="268819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2572</c:v>
                </c:pt>
                <c:pt idx="2">
                  <c:v>#N/A</c:v>
                </c:pt>
                <c:pt idx="3">
                  <c:v>#N/A</c:v>
                </c:pt>
                <c:pt idx="4">
                  <c:v>2267</c:v>
                </c:pt>
                <c:pt idx="5">
                  <c:v>#N/A</c:v>
                </c:pt>
                <c:pt idx="6">
                  <c:v>#N/A</c:v>
                </c:pt>
                <c:pt idx="7">
                  <c:v>2087</c:v>
                </c:pt>
                <c:pt idx="8">
                  <c:v>#N/A</c:v>
                </c:pt>
                <c:pt idx="9">
                  <c:v>#N/A</c:v>
                </c:pt>
                <c:pt idx="10">
                  <c:v>2156</c:v>
                </c:pt>
                <c:pt idx="11">
                  <c:v>#N/A</c:v>
                </c:pt>
                <c:pt idx="12">
                  <c:v>#N/A</c:v>
                </c:pt>
                <c:pt idx="13">
                  <c:v>2137</c:v>
                </c:pt>
                <c:pt idx="14">
                  <c:v>#N/A</c:v>
                </c:pt>
              </c:numCache>
            </c:numRef>
          </c:val>
          <c:smooth val="0"/>
          <c:extLst>
            <c:ext xmlns:c16="http://schemas.microsoft.com/office/drawing/2014/chart" uri="{C3380CC4-5D6E-409C-BE32-E72D297353CC}">
              <c16:uniqueId val="{00000008-1C4B-4569-83B8-4F964ED8E5D0}"/>
            </c:ext>
          </c:extLst>
        </c:ser>
        <c:dLbls>
          <c:showLegendKey val="0"/>
          <c:showVal val="0"/>
          <c:showCatName val="0"/>
          <c:showSerName val="0"/>
          <c:showPercent val="0"/>
          <c:showBubbleSize val="0"/>
        </c:dLbls>
        <c:marker val="1"/>
        <c:smooth val="0"/>
        <c:axId val="262608720"/>
        <c:axId val="268819392"/>
      </c:lineChart>
      <c:catAx>
        <c:axId val="26260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8819392"/>
        <c:crosses val="autoZero"/>
        <c:auto val="1"/>
        <c:lblAlgn val="ctr"/>
        <c:lblOffset val="100"/>
        <c:tickLblSkip val="1"/>
        <c:tickMarkSkip val="1"/>
        <c:noMultiLvlLbl val="0"/>
      </c:catAx>
      <c:valAx>
        <c:axId val="26881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60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53456</c:v>
                </c:pt>
                <c:pt idx="5">
                  <c:v>53323</c:v>
                </c:pt>
                <c:pt idx="8">
                  <c:v>52457</c:v>
                </c:pt>
                <c:pt idx="11">
                  <c:v>51053</c:v>
                </c:pt>
                <c:pt idx="14">
                  <c:v>49180</c:v>
                </c:pt>
              </c:numCache>
            </c:numRef>
          </c:val>
          <c:extLst>
            <c:ext xmlns:c16="http://schemas.microsoft.com/office/drawing/2014/chart" uri="{C3380CC4-5D6E-409C-BE32-E72D297353CC}">
              <c16:uniqueId val="{00000000-DA19-4A5B-AD6D-A49F3DE4D5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8234</c:v>
                </c:pt>
                <c:pt idx="5">
                  <c:v>8120</c:v>
                </c:pt>
                <c:pt idx="8">
                  <c:v>7846</c:v>
                </c:pt>
                <c:pt idx="11">
                  <c:v>7651</c:v>
                </c:pt>
                <c:pt idx="14">
                  <c:v>7569</c:v>
                </c:pt>
              </c:numCache>
            </c:numRef>
          </c:val>
          <c:extLst>
            <c:ext xmlns:c16="http://schemas.microsoft.com/office/drawing/2014/chart" uri="{C3380CC4-5D6E-409C-BE32-E72D297353CC}">
              <c16:uniqueId val="{00000001-DA19-4A5B-AD6D-A49F3DE4D5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3085</c:v>
                </c:pt>
                <c:pt idx="5">
                  <c:v>3669</c:v>
                </c:pt>
                <c:pt idx="8">
                  <c:v>5018</c:v>
                </c:pt>
                <c:pt idx="11">
                  <c:v>6304</c:v>
                </c:pt>
                <c:pt idx="14">
                  <c:v>6012</c:v>
                </c:pt>
              </c:numCache>
            </c:numRef>
          </c:val>
          <c:extLst>
            <c:ext xmlns:c16="http://schemas.microsoft.com/office/drawing/2014/chart" uri="{C3380CC4-5D6E-409C-BE32-E72D297353CC}">
              <c16:uniqueId val="{00000002-DA19-4A5B-AD6D-A49F3DE4D5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19-4A5B-AD6D-A49F3DE4D5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19-4A5B-AD6D-A49F3DE4D5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2</c:v>
                </c:pt>
                <c:pt idx="9">
                  <c:v>2</c:v>
                </c:pt>
                <c:pt idx="12">
                  <c:v>1</c:v>
                </c:pt>
              </c:numCache>
            </c:numRef>
          </c:val>
          <c:extLst>
            <c:ext xmlns:c16="http://schemas.microsoft.com/office/drawing/2014/chart" uri="{C3380CC4-5D6E-409C-BE32-E72D297353CC}">
              <c16:uniqueId val="{00000005-DA19-4A5B-AD6D-A49F3DE4D5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9903</c:v>
                </c:pt>
                <c:pt idx="3">
                  <c:v>9399</c:v>
                </c:pt>
                <c:pt idx="6">
                  <c:v>9257</c:v>
                </c:pt>
                <c:pt idx="9">
                  <c:v>9259</c:v>
                </c:pt>
                <c:pt idx="12">
                  <c:v>8777</c:v>
                </c:pt>
              </c:numCache>
            </c:numRef>
          </c:val>
          <c:extLst>
            <c:ext xmlns:c16="http://schemas.microsoft.com/office/drawing/2014/chart" uri="{C3380CC4-5D6E-409C-BE32-E72D297353CC}">
              <c16:uniqueId val="{00000006-DA19-4A5B-AD6D-A49F3DE4D5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3330</c:v>
                </c:pt>
                <c:pt idx="3">
                  <c:v>2896</c:v>
                </c:pt>
                <c:pt idx="6">
                  <c:v>2509</c:v>
                </c:pt>
                <c:pt idx="9">
                  <c:v>2203</c:v>
                </c:pt>
                <c:pt idx="12">
                  <c:v>1715</c:v>
                </c:pt>
              </c:numCache>
            </c:numRef>
          </c:val>
          <c:extLst>
            <c:ext xmlns:c16="http://schemas.microsoft.com/office/drawing/2014/chart" uri="{C3380CC4-5D6E-409C-BE32-E72D297353CC}">
              <c16:uniqueId val="{00000007-DA19-4A5B-AD6D-A49F3DE4D5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19439</c:v>
                </c:pt>
                <c:pt idx="3">
                  <c:v>19352</c:v>
                </c:pt>
                <c:pt idx="6">
                  <c:v>17899</c:v>
                </c:pt>
                <c:pt idx="9">
                  <c:v>15874</c:v>
                </c:pt>
                <c:pt idx="12">
                  <c:v>14974</c:v>
                </c:pt>
              </c:numCache>
            </c:numRef>
          </c:val>
          <c:extLst>
            <c:ext xmlns:c16="http://schemas.microsoft.com/office/drawing/2014/chart" uri="{C3380CC4-5D6E-409C-BE32-E72D297353CC}">
              <c16:uniqueId val="{00000008-DA19-4A5B-AD6D-A49F3DE4D5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c:v>
                </c:pt>
                <c:pt idx="3">
                  <c:v>12</c:v>
                </c:pt>
                <c:pt idx="6">
                  <c:v>64</c:v>
                </c:pt>
                <c:pt idx="9">
                  <c:v>57</c:v>
                </c:pt>
                <c:pt idx="12">
                  <c:v>38</c:v>
                </c:pt>
              </c:numCache>
            </c:numRef>
          </c:val>
          <c:extLst>
            <c:ext xmlns:c16="http://schemas.microsoft.com/office/drawing/2014/chart" uri="{C3380CC4-5D6E-409C-BE32-E72D297353CC}">
              <c16:uniqueId val="{00000009-DA19-4A5B-AD6D-A49F3DE4D5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53002</c:v>
                </c:pt>
                <c:pt idx="3">
                  <c:v>52944</c:v>
                </c:pt>
                <c:pt idx="6">
                  <c:v>52365</c:v>
                </c:pt>
                <c:pt idx="9">
                  <c:v>50652</c:v>
                </c:pt>
                <c:pt idx="12">
                  <c:v>48746</c:v>
                </c:pt>
              </c:numCache>
            </c:numRef>
          </c:val>
          <c:extLst>
            <c:ext xmlns:c16="http://schemas.microsoft.com/office/drawing/2014/chart" uri="{C3380CC4-5D6E-409C-BE32-E72D297353CC}">
              <c16:uniqueId val="{0000000A-DA19-4A5B-AD6D-A49F3DE4D5BC}"/>
            </c:ext>
          </c:extLst>
        </c:ser>
        <c:dLbls>
          <c:showLegendKey val="0"/>
          <c:showVal val="0"/>
          <c:showCatName val="0"/>
          <c:showSerName val="0"/>
          <c:showPercent val="0"/>
          <c:showBubbleSize val="0"/>
        </c:dLbls>
        <c:gapWidth val="100"/>
        <c:overlap val="100"/>
        <c:axId val="262602512"/>
        <c:axId val="262602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20917</c:v>
                </c:pt>
                <c:pt idx="2">
                  <c:v>#N/A</c:v>
                </c:pt>
                <c:pt idx="3">
                  <c:v>#N/A</c:v>
                </c:pt>
                <c:pt idx="4">
                  <c:v>19490</c:v>
                </c:pt>
                <c:pt idx="5">
                  <c:v>#N/A</c:v>
                </c:pt>
                <c:pt idx="6">
                  <c:v>#N/A</c:v>
                </c:pt>
                <c:pt idx="7">
                  <c:v>16774</c:v>
                </c:pt>
                <c:pt idx="8">
                  <c:v>#N/A</c:v>
                </c:pt>
                <c:pt idx="9">
                  <c:v>#N/A</c:v>
                </c:pt>
                <c:pt idx="10">
                  <c:v>13039</c:v>
                </c:pt>
                <c:pt idx="11">
                  <c:v>#N/A</c:v>
                </c:pt>
                <c:pt idx="12">
                  <c:v>#N/A</c:v>
                </c:pt>
                <c:pt idx="13">
                  <c:v>11489</c:v>
                </c:pt>
                <c:pt idx="14">
                  <c:v>#N/A</c:v>
                </c:pt>
              </c:numCache>
            </c:numRef>
          </c:val>
          <c:smooth val="0"/>
          <c:extLst>
            <c:ext xmlns:c16="http://schemas.microsoft.com/office/drawing/2014/chart" uri="{C3380CC4-5D6E-409C-BE32-E72D297353CC}">
              <c16:uniqueId val="{0000000B-DA19-4A5B-AD6D-A49F3DE4D5BC}"/>
            </c:ext>
          </c:extLst>
        </c:ser>
        <c:dLbls>
          <c:showLegendKey val="0"/>
          <c:showVal val="0"/>
          <c:showCatName val="0"/>
          <c:showSerName val="0"/>
          <c:showPercent val="0"/>
          <c:showBubbleSize val="0"/>
        </c:dLbls>
        <c:marker val="1"/>
        <c:smooth val="0"/>
        <c:axId val="262602512"/>
        <c:axId val="262602904"/>
      </c:lineChart>
      <c:catAx>
        <c:axId val="26260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2602904"/>
        <c:crosses val="autoZero"/>
        <c:auto val="1"/>
        <c:lblAlgn val="ctr"/>
        <c:lblOffset val="100"/>
        <c:tickLblSkip val="1"/>
        <c:tickMarkSkip val="1"/>
        <c:noMultiLvlLbl val="0"/>
      </c:catAx>
      <c:valAx>
        <c:axId val="262602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60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3191</c:v>
                </c:pt>
                <c:pt idx="1">
                  <c:v>3223</c:v>
                </c:pt>
                <c:pt idx="2">
                  <c:v>3033</c:v>
                </c:pt>
              </c:numCache>
            </c:numRef>
          </c:val>
          <c:extLst>
            <c:ext xmlns:c16="http://schemas.microsoft.com/office/drawing/2014/chart" uri="{C3380CC4-5D6E-409C-BE32-E72D297353CC}">
              <c16:uniqueId val="{00000000-451B-4F98-A2F2-B46D4A6D5F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51B-4F98-A2F2-B46D4A6D5F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2015</c:v>
                </c:pt>
                <c:pt idx="1">
                  <c:v>2079</c:v>
                </c:pt>
                <c:pt idx="2">
                  <c:v>2083</c:v>
                </c:pt>
              </c:numCache>
            </c:numRef>
          </c:val>
          <c:extLst>
            <c:ext xmlns:c16="http://schemas.microsoft.com/office/drawing/2014/chart" uri="{C3380CC4-5D6E-409C-BE32-E72D297353CC}">
              <c16:uniqueId val="{00000002-451B-4F98-A2F2-B46D4A6D5FA1}"/>
            </c:ext>
          </c:extLst>
        </c:ser>
        <c:dLbls>
          <c:showLegendKey val="0"/>
          <c:showVal val="0"/>
          <c:showCatName val="0"/>
          <c:showSerName val="0"/>
          <c:showPercent val="0"/>
          <c:showBubbleSize val="0"/>
        </c:dLbls>
        <c:gapWidth val="120"/>
        <c:overlap val="100"/>
        <c:axId val="290800320"/>
        <c:axId val="290800712"/>
      </c:barChart>
      <c:catAx>
        <c:axId val="29080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0800712"/>
        <c:crosses val="autoZero"/>
        <c:auto val="1"/>
        <c:lblAlgn val="ctr"/>
        <c:lblOffset val="100"/>
        <c:tickLblSkip val="1"/>
        <c:tickMarkSkip val="1"/>
        <c:noMultiLvlLbl val="0"/>
      </c:catAx>
      <c:valAx>
        <c:axId val="290800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080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{E5C25E01-7FFF-4AF2-B987-87AB735784B2}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661-422B-90D7-10E4A23E97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{93144249-16FE-4BF7-AB1C-A177C635B0D3}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61-422B-90D7-10E4A23E97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{D7400E51-5A0C-4EDD-ABF6-6BF184D3E337}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61-422B-90D7-10E4A23E97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{F956910E-1078-45EC-A7FA-9B8824594F57}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61-422B-90D7-10E4A23E97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{3DFC3C04-FE97-45FC-8A1A-7A1B0F58F46D}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61-422B-90D7-10E4A23E970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{E66FBA3E-CBC0-41C6-9ABB-591C1E042B2B}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661-422B-90D7-10E4A23E970E}"/>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{9C0351A0-C7A4-4F07-A38D-6CAA4FAA5D8D}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661-422B-90D7-10E4A23E970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{80C4CF18-104C-4900-B5C6-49683F43BFAC}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661-422B-90D7-10E4A23E970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{54FB9971-F623-425B-8F08-AA71B1610BFF}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661-422B-90D7-10E4A23E97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64.2</c:v>
                </c:pt>
              </c:numCache>
            </c:numRef>
          </c:xVal>
          <c:yVal>
            <c:numRef>
              <c:f>公会計指標分析・財政指標組合せ分析表!$BP$51:$DC$51</c:f>
              <c:numCache>
                <c:formatCode>#,##0.0;"▲ "#,##0.0</c:formatCode>
                <c:ptCount val="40"/>
                <c:pt idx="16">
                  <c:v>61.7</c:v>
                </c:pt>
              </c:numCache>
            </c:numRef>
          </c:yVal>
          <c:smooth val="0"/>
          <c:extLst>
            <c:ext xmlns:c16="http://schemas.microsoft.com/office/drawing/2014/chart" uri="{C3380CC4-5D6E-409C-BE32-E72D297353CC}">
              <c16:uniqueId val="{00000009-F661-422B-90D7-10E4A23E97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{220918A6-D86E-45DD-9DBD-7C3CB7E43E6E}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661-422B-90D7-10E4A23E97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{1172A962-23F4-4390-97DE-E2F10C8C3A9D}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61-422B-90D7-10E4A23E97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{AB979A54-D852-4E0B-8D0B-A8B3067DFB89}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61-422B-90D7-10E4A23E97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{8939691A-810D-4FAC-B206-443916C01AD4}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61-422B-90D7-10E4A23E97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{48169995-8F34-4F86-B27F-4CEAE28029DE}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61-422B-90D7-10E4A23E970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{41BE7486-26C8-470E-8735-C4D60915E2B6}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661-422B-90D7-10E4A23E970E}"/>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{E0E8BD7D-7188-4270-915D-D475CBDF3C1F}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661-422B-90D7-10E4A23E970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{A3201B74-44C5-4EE3-BF79-E65D552DDBDD}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661-422B-90D7-10E4A23E970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{7C6A0179-EBAB-4F83-8B2F-AFA865150623}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661-422B-90D7-10E4A23E97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60.1</c:v>
                </c:pt>
              </c:numCache>
            </c:numRef>
          </c:xVal>
          <c:yVal>
            <c:numRef>
              <c:f>公会計指標分析・財政指標組合せ分析表!$BP$55:$DC$55</c:f>
              <c:numCache>
                <c:formatCode>#,##0.0;"▲ "#,##0.0</c:formatCode>
                <c:ptCount val="40"/>
                <c:pt idx="16">
                  <c:v>15</c:v>
                </c:pt>
              </c:numCache>
            </c:numRef>
          </c:yVal>
          <c:smooth val="0"/>
          <c:extLst>
            <c:ext xmlns:c16="http://schemas.microsoft.com/office/drawing/2014/chart" uri="{C3380CC4-5D6E-409C-BE32-E72D297353CC}">
              <c16:uniqueId val="{00000013-F661-422B-90D7-10E4A23E970E}"/>
            </c:ext>
          </c:extLst>
        </c:ser>
        <c:dLbls>
          <c:showLegendKey val="0"/>
          <c:showVal val="1"/>
          <c:showCatName val="0"/>
          <c:showSerName val="0"/>
          <c:showPercent val="0"/>
          <c:showBubbleSize val="0"/>
        </c:dLbls>
        <c:axId val="46179840"/>
        <c:axId val="46181760"/>
      </c:scatterChart>
      <c:valAx>
        <c:axId val="46179840"/>
        <c:scaling>
          <c:orientation val="minMax"/>
          <c:max val="64.599999999999994"/>
          <c:min val="59.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{4793A5AC-8336-4D80-BB18-2483724E6B3B}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4F2-4787-9E44-7E1A67721F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{E5F0E8F5-AE25-4979-871A-D85B8559A674}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F2-4787-9E44-7E1A67721F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{72C9BD0F-539A-40FD-A4B8-CE689D790EF0}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F2-4787-9E44-7E1A67721F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{A235662D-63EC-473F-AD4F-17BD686C16C2}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F2-4787-9E44-7E1A67721F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{A98C9AAE-EEC8-4730-ABC5-7D565D1C919C}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F2-4787-9E44-7E1A67721F3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{BDAF65C4-45B9-4F37-A099-B896AB61E131}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4F2-4787-9E44-7E1A67721F3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{087D824B-AC93-494B-A73D-9C0041659C59}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4F2-4787-9E44-7E1A67721F3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{EEF0CA64-4E61-446A-BA65-3A7459068231}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4F2-4787-9E44-7E1A67721F3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{4B13397C-BE9B-4036-B876-FC82438FE879}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4F2-4787-9E44-7E1A67721F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10.6</c:v>
                </c:pt>
                <c:pt idx="16">
                  <c:v>8.3000000000000007</c:v>
                </c:pt>
                <c:pt idx="24">
                  <c:v>7.9</c:v>
                </c:pt>
                <c:pt idx="32">
                  <c:v>7.9</c:v>
                </c:pt>
              </c:numCache>
            </c:numRef>
          </c:xVal>
          <c:yVal>
            <c:numRef>
              <c:f>公会計指標分析・財政指標組合せ分析表!$BP$73:$DC$73</c:f>
              <c:numCache>
                <c:formatCode>#,##0.0;"▲ "#,##0.0</c:formatCode>
                <c:ptCount val="40"/>
                <c:pt idx="0">
                  <c:v>75.7</c:v>
                </c:pt>
                <c:pt idx="8">
                  <c:v>69.400000000000006</c:v>
                </c:pt>
                <c:pt idx="16">
                  <c:v>61.7</c:v>
                </c:pt>
                <c:pt idx="24">
                  <c:v>48.5</c:v>
                </c:pt>
                <c:pt idx="32">
                  <c:v>43.1</c:v>
                </c:pt>
              </c:numCache>
            </c:numRef>
          </c:yVal>
          <c:smooth val="0"/>
          <c:extLst>
            <c:ext xmlns:c16="http://schemas.microsoft.com/office/drawing/2014/chart" uri="{C3380CC4-5D6E-409C-BE32-E72D297353CC}">
              <c16:uniqueId val="{00000009-34F2-4787-9E44-7E1A67721F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{FDD44C68-AD8B-49A1-8A89-3C717C28616D}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4F2-4787-9E44-7E1A67721F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{5C2C91D8-8289-4C94-9B17-B58358E307EC}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F2-4787-9E44-7E1A67721F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{433B00E9-74BB-485F-A987-61E928B2A149}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F2-4787-9E44-7E1A67721F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{332D511E-4663-413E-A3EE-CE53115CC648}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F2-4787-9E44-7E1A67721F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{C0B3D829-6166-45AE-95A5-365FD2C0E0DE}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F2-4787-9E44-7E1A67721F3B}"/>
                </c:ext>
              </c:extLst>
            </c:dLbl>
            <c:dLbl>
              <c:idx val="8"/>
              <c:layout>
                <c:manualLayout>
                  <c:x val="-3.0338581153107488E-2"/>
                  <c:y val="-7.0206869341677247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{5E305973-D0B4-4F8F-B175-4D23822D3F1D}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4F2-4787-9E44-7E1A67721F3B}"/>
                </c:ext>
              </c:extLst>
            </c:dLbl>
            <c:dLbl>
              <c:idx val="16"/>
              <c:layout>
                <c:manualLayout>
                  <c:x val="-2.901212391677924E-2"/>
                  <c:y val="-6.631175821473560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{3DDD43EA-C54B-4059-92DC-24F287342F3B}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4F2-4787-9E44-7E1A67721F3B}"/>
                </c:ext>
              </c:extLst>
            </c:dLbl>
            <c:dLbl>
              <c:idx val="24"/>
              <c:layout>
                <c:manualLayout>
                  <c:x val="-3.5743269787445207E-2"/>
                  <c:y val="-5.073131370696900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{3894A048-6F5F-4C9C-A985-5A461A0E2B9D}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4F2-4787-9E44-7E1A67721F3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{AAD4AF06-5C10-46A1-ACDF-A6DE230B426C}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4F2-4787-9E44-7E1A67721F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4.4000000000000004</c:v>
                </c:pt>
                <c:pt idx="8">
                  <c:v>5.3</c:v>
                </c:pt>
                <c:pt idx="16">
                  <c:v>5</c:v>
                </c:pt>
                <c:pt idx="24">
                  <c:v>4.8</c:v>
                </c:pt>
                <c:pt idx="32">
                  <c:v>4.5</c:v>
                </c:pt>
              </c:numCache>
            </c:numRef>
          </c:xVal>
          <c:yVal>
            <c:numRef>
              <c:f>公会計指標分析・財政指標組合せ分析表!$BP$77:$DC$77</c:f>
              <c:numCache>
                <c:formatCode>#,##0.0;"▲ "#,##0.0</c:formatCode>
                <c:ptCount val="40"/>
                <c:pt idx="0">
                  <c:v>0</c:v>
                </c:pt>
                <c:pt idx="8">
                  <c:v>17.8</c:v>
                </c:pt>
                <c:pt idx="16">
                  <c:v>15</c:v>
                </c:pt>
                <c:pt idx="24">
                  <c:v>12.2</c:v>
                </c:pt>
                <c:pt idx="32">
                  <c:v>5</c:v>
                </c:pt>
              </c:numCache>
            </c:numRef>
          </c:yVal>
          <c:smooth val="0"/>
          <c:extLst>
            <c:ext xmlns:c16="http://schemas.microsoft.com/office/drawing/2014/chart" uri="{C3380CC4-5D6E-409C-BE32-E72D297353CC}">
              <c16:uniqueId val="{00000013-34F2-4787-9E44-7E1A67721F3B}"/>
            </c:ext>
          </c:extLst>
        </c:ser>
        <c:dLbls>
          <c:showLegendKey val="0"/>
          <c:showVal val="1"/>
          <c:showCatName val="0"/>
          <c:showSerName val="0"/>
          <c:showPercent val="0"/>
          <c:showBubbleSize val="0"/>
        </c:dLbls>
        <c:axId val="84219776"/>
        <c:axId val="84234240"/>
      </c:scatterChart>
      <c:valAx>
        <c:axId val="84219776"/>
        <c:scaling>
          <c:orientation val="minMax"/>
          <c:max val="12.9"/>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116,529
115,898
243.83
55,744,582
55,512,473
222,607
31,455,294
48,746,418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本市人口は、昭和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年代には増加から減少に転じ、平成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年度に過疎地域に指定されるなど、現在も急激な人口減少が進んでおり、経済規模の縮小による市税収入の伸び悩みが続いている。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方で、高齢化に伴う社会保障費の増加や北海道日本海側の多雪地域に位置することによる多額の除雪費、港湾管理、保健所設置などによる本市特有の行政需要も多く、地方交付税への依存度が高い財政構造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57855</xdr:rowOff>
    </xdr:from>
    <xdr:to>
      <xdr:col>23</xdr:col>
      <xdr:colOff>133350</xdr:colOff>
      <xdr:row>44</xdr:row>
      <xdr:rowOff>57855</xdr:rowOff>
    </xdr:to>
    <xdr:cxnSp macro="">
      <xdr:nvCxnSpPr>
        <xdr:cNvPr id="69" name="直線コネクタ 68"/>
        <xdr:cNvCxnSpPr/>
      </xdr:nvCxnSpPr>
      <xdr:spPr>
        <a:xfrm>
          <a:off x="4114800" y="7601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57855</xdr:rowOff>
    </xdr:from>
    <xdr:to>
      <xdr:col>19</xdr:col>
      <xdr:colOff>133350</xdr:colOff>
      <xdr:row>44</xdr:row>
      <xdr:rowOff>71261</xdr:rowOff>
    </xdr:to>
    <xdr:cxnSp macro="">
      <xdr:nvCxnSpPr>
        <xdr:cNvPr id="72" name="直線コネクタ 71"/>
        <xdr:cNvCxnSpPr/>
      </xdr:nvCxnSpPr>
      <xdr:spPr>
        <a:xfrm flipV="1">
          <a:off x="3225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84667</xdr:rowOff>
    </xdr:to>
    <xdr:cxnSp macro="">
      <xdr:nvCxnSpPr>
        <xdr:cNvPr id="75" name="直線コネクタ 74"/>
        <xdr:cNvCxnSpPr/>
      </xdr:nvCxnSpPr>
      <xdr:spPr>
        <a:xfrm flipV="1">
          <a:off x="2336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80" name="テキスト ボックス 79"/>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7055</xdr:rowOff>
    </xdr:from>
    <xdr:to>
      <xdr:col>23</xdr:col>
      <xdr:colOff>184150</xdr:colOff>
      <xdr:row>44</xdr:row>
      <xdr:rowOff>108655</xdr:rowOff>
    </xdr:to>
    <xdr:sp macro="" textlink="">
      <xdr:nvSpPr>
        <xdr:cNvPr id="88" name="楕円 87"/>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74382</xdr:rowOff>
    </xdr:from>
    <xdr:ext cx="762000" cy="259045"/>
    <xdr:sp macro="" textlink="">
      <xdr:nvSpPr>
        <xdr:cNvPr id="89" name="財政力該当値テキスト"/>
        <xdr:cNvSpPr txBox="1"/>
      </xdr:nvSpPr>
      <xdr:spPr>
        <a:xfrm>
          <a:off x="5041900" y="74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7055</xdr:rowOff>
    </xdr:from>
    <xdr:to>
      <xdr:col>19</xdr:col>
      <xdr:colOff>184150</xdr:colOff>
      <xdr:row>44</xdr:row>
      <xdr:rowOff>108655</xdr:rowOff>
    </xdr:to>
    <xdr:sp macro="" textlink="">
      <xdr:nvSpPr>
        <xdr:cNvPr id="90" name="楕円 89"/>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93432</xdr:rowOff>
    </xdr:from>
    <xdr:ext cx="736600" cy="259045"/>
    <xdr:sp macro="" textlink="">
      <xdr:nvSpPr>
        <xdr:cNvPr id="91" name="テキスト ボックス 90"/>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2" name="楕円 91"/>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3" name="テキスト ボックス 92"/>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地方交付税</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などの歳入は減少したが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などの歳出の減少幅が上回ったことにより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ポイント改善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本市の財政構造は、政策的な事業に使える財源が少ない非常に硬直した状況が続いている。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64</xdr:row>
      <xdr:rowOff>39370</xdr:rowOff>
    </xdr:to>
    <xdr:cxnSp macro="">
      <xdr:nvCxnSpPr>
        <xdr:cNvPr id="130" name="直線コネクタ 129"/>
        <xdr:cNvCxnSpPr/>
      </xdr:nvCxnSpPr>
      <xdr:spPr>
        <a:xfrm flipV="1">
          <a:off x="4114800" y="1092530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64</xdr:row>
      <xdr:rowOff>39370</xdr:rowOff>
    </xdr:to>
    <xdr:cxnSp macro="">
      <xdr:nvCxnSpPr>
        <xdr:cNvPr id="133" name="直線コネクタ 132"/>
        <xdr:cNvCxnSpPr/>
      </xdr:nvCxnSpPr>
      <xdr:spPr>
        <a:xfrm>
          <a:off x="3225800" y="110025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5" name="テキスト ボックス 134"/>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64</xdr:row>
      <xdr:rowOff>29718</xdr:rowOff>
    </xdr:to>
    <xdr:cxnSp macro="">
      <xdr:nvCxnSpPr>
        <xdr:cNvPr id="136" name="直線コネクタ 135"/>
        <xdr:cNvCxnSpPr/>
      </xdr:nvCxnSpPr>
      <xdr:spPr>
        <a:xfrm>
          <a:off x="2336800" y="1071295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83058</xdr:rowOff>
    </xdr:from>
    <xdr:to>
      <xdr:col>11</xdr:col>
      <xdr:colOff>31750</xdr:colOff>
      <xdr:row>63</xdr:row>
      <xdr:rowOff>138430</xdr:rowOff>
    </xdr:to>
    <xdr:cxnSp macro="">
      <xdr:nvCxnSpPr>
        <xdr:cNvPr id="139" name="直線コネクタ 138"/>
        <xdr:cNvCxnSpPr/>
      </xdr:nvCxnSpPr>
      <xdr:spPr>
        <a:xfrm flipV="1">
          <a:off x="1447800" y="1071295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1" name="テキスト ボックス 140"/>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42" name="フローチャート: 判断 141"/>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61993</xdr:rowOff>
    </xdr:from>
    <xdr:ext cx="762000" cy="259045"/>
    <xdr:sp macro="" textlink="">
      <xdr:nvSpPr>
        <xdr:cNvPr id="143" name="テキスト ボックス 142"/>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9" name="楕円 148"/>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50" name="財政構造の弾力性該当値テキスト"/>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1" name="楕円 150"/>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2" name="テキスト ボックス 151"/>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3" name="楕円 152"/>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65295</xdr:rowOff>
    </xdr:from>
    <xdr:ext cx="762000" cy="259045"/>
    <xdr:sp macro="" textlink="">
      <xdr:nvSpPr>
        <xdr:cNvPr id="154" name="テキスト ボックス 153"/>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5" name="楕円 154"/>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118635</xdr:rowOff>
    </xdr:from>
    <xdr:ext cx="762000" cy="259045"/>
    <xdr:sp macro="" textlink="">
      <xdr:nvSpPr>
        <xdr:cNvPr id="156" name="テキスト ボックス 155"/>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7" name="楕円 156"/>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8" name="テキスト ボックス 157"/>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口減少が進んでいる中でも、冬期の道路除排雪の費用がかさむことなどにより、類似団体の中でも高い水準となっている。今後も事業の質と量に応じた人員配置の適正化による人件費の抑制及び事務事業の見直しや管理経費の削減による物件費の抑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106668</xdr:rowOff>
    </xdr:from>
    <xdr:to>
      <xdr:col>23</xdr:col>
      <xdr:colOff>133350</xdr:colOff>
      <xdr:row>84</xdr:row>
      <xdr:rowOff>126983</xdr:rowOff>
    </xdr:to>
    <xdr:cxnSp macro="">
      <xdr:nvCxnSpPr>
        <xdr:cNvPr id="195" name="直線コネクタ 194"/>
        <xdr:cNvCxnSpPr/>
      </xdr:nvCxnSpPr>
      <xdr:spPr>
        <a:xfrm>
          <a:off x="4114800" y="14508468"/>
          <a:ext cx="838200" cy="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59411</xdr:rowOff>
    </xdr:from>
    <xdr:ext cx="762000" cy="259045"/>
    <xdr:sp macro="" textlink="">
      <xdr:nvSpPr>
        <xdr:cNvPr id="196" name="人件費・物件費等の状況平均値テキスト"/>
        <xdr:cNvSpPr txBox="1"/>
      </xdr:nvSpPr>
      <xdr:spPr>
        <a:xfrm>
          <a:off x="5041900" y="14118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58581</xdr:rowOff>
    </xdr:from>
    <xdr:to>
      <xdr:col>19</xdr:col>
      <xdr:colOff>133350</xdr:colOff>
      <xdr:row>84</xdr:row>
      <xdr:rowOff>106668</xdr:rowOff>
    </xdr:to>
    <xdr:cxnSp macro="">
      <xdr:nvCxnSpPr>
        <xdr:cNvPr id="198" name="直線コネクタ 197"/>
        <xdr:cNvCxnSpPr/>
      </xdr:nvCxnSpPr>
      <xdr:spPr>
        <a:xfrm>
          <a:off x="3225800" y="14460381"/>
          <a:ext cx="889000" cy="4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130061</xdr:rowOff>
    </xdr:from>
    <xdr:ext cx="736600" cy="259045"/>
    <xdr:sp macro="" textlink="">
      <xdr:nvSpPr>
        <xdr:cNvPr id="200" name="テキスト ボックス 199"/>
        <xdr:cNvSpPr txBox="1"/>
      </xdr:nvSpPr>
      <xdr:spPr>
        <a:xfrm>
          <a:off x="3733800" y="1401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47228</xdr:rowOff>
    </xdr:from>
    <xdr:to>
      <xdr:col>15</xdr:col>
      <xdr:colOff>82550</xdr:colOff>
      <xdr:row>84</xdr:row>
      <xdr:rowOff>58581</xdr:rowOff>
    </xdr:to>
    <xdr:cxnSp macro="">
      <xdr:nvCxnSpPr>
        <xdr:cNvPr id="201" name="直線コネクタ 200"/>
        <xdr:cNvCxnSpPr/>
      </xdr:nvCxnSpPr>
      <xdr:spPr>
        <a:xfrm>
          <a:off x="2336800" y="14449028"/>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117042</xdr:rowOff>
    </xdr:from>
    <xdr:ext cx="762000" cy="259045"/>
    <xdr:sp macro="" textlink="">
      <xdr:nvSpPr>
        <xdr:cNvPr id="203" name="テキスト ボックス 202"/>
        <xdr:cNvSpPr txBox="1"/>
      </xdr:nvSpPr>
      <xdr:spPr>
        <a:xfrm>
          <a:off x="2844800" y="140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33589</xdr:rowOff>
    </xdr:from>
    <xdr:to>
      <xdr:col>11</xdr:col>
      <xdr:colOff>31750</xdr:colOff>
      <xdr:row>84</xdr:row>
      <xdr:rowOff>47228</xdr:rowOff>
    </xdr:to>
    <xdr:cxnSp macro="">
      <xdr:nvCxnSpPr>
        <xdr:cNvPr id="204" name="直線コネクタ 203"/>
        <xdr:cNvCxnSpPr/>
      </xdr:nvCxnSpPr>
      <xdr:spPr>
        <a:xfrm>
          <a:off x="1447800" y="14435389"/>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107655</xdr:rowOff>
    </xdr:from>
    <xdr:ext cx="762000" cy="259045"/>
    <xdr:sp macro="" textlink="">
      <xdr:nvSpPr>
        <xdr:cNvPr id="206" name="テキスト ボックス 205"/>
        <xdr:cNvSpPr txBox="1"/>
      </xdr:nvSpPr>
      <xdr:spPr>
        <a:xfrm>
          <a:off x="1955800" y="1399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139968</xdr:rowOff>
    </xdr:from>
    <xdr:to>
      <xdr:col>7</xdr:col>
      <xdr:colOff>31750</xdr:colOff>
      <xdr:row>83</xdr:row>
      <xdr:rowOff>70118</xdr:rowOff>
    </xdr:to>
    <xdr:sp macro="" textlink="">
      <xdr:nvSpPr>
        <xdr:cNvPr id="207" name="フローチャート: 判断 206"/>
        <xdr:cNvSpPr/>
      </xdr:nvSpPr>
      <xdr:spPr>
        <a:xfrm>
          <a:off x="1397000" y="1419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80295</xdr:rowOff>
    </xdr:from>
    <xdr:ext cx="762000" cy="259045"/>
    <xdr:sp macro="" textlink="">
      <xdr:nvSpPr>
        <xdr:cNvPr id="208" name="テキスト ボックス 207"/>
        <xdr:cNvSpPr txBox="1"/>
      </xdr:nvSpPr>
      <xdr:spPr>
        <a:xfrm>
          <a:off x="1066800" y="1396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76183</xdr:rowOff>
    </xdr:from>
    <xdr:to>
      <xdr:col>23</xdr:col>
      <xdr:colOff>184150</xdr:colOff>
      <xdr:row>85</xdr:row>
      <xdr:rowOff>6333</xdr:rowOff>
    </xdr:to>
    <xdr:sp macro="" textlink="">
      <xdr:nvSpPr>
        <xdr:cNvPr id="214" name="楕円 213"/>
        <xdr:cNvSpPr/>
      </xdr:nvSpPr>
      <xdr:spPr>
        <a:xfrm>
          <a:off x="4902200" y="1447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48260</xdr:rowOff>
    </xdr:from>
    <xdr:ext cx="762000" cy="259045"/>
    <xdr:sp macro="" textlink="">
      <xdr:nvSpPr>
        <xdr:cNvPr id="215" name="人件費・物件費等の状況該当値テキスト"/>
        <xdr:cNvSpPr txBox="1"/>
      </xdr:nvSpPr>
      <xdr:spPr>
        <a:xfrm>
          <a:off x="5041900" y="1445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55868</xdr:rowOff>
    </xdr:from>
    <xdr:to>
      <xdr:col>19</xdr:col>
      <xdr:colOff>184150</xdr:colOff>
      <xdr:row>84</xdr:row>
      <xdr:rowOff>157468</xdr:rowOff>
    </xdr:to>
    <xdr:sp macro="" textlink="">
      <xdr:nvSpPr>
        <xdr:cNvPr id="216" name="楕円 215"/>
        <xdr:cNvSpPr/>
      </xdr:nvSpPr>
      <xdr:spPr>
        <a:xfrm>
          <a:off x="4064000" y="1445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142245</xdr:rowOff>
    </xdr:from>
    <xdr:ext cx="736600" cy="259045"/>
    <xdr:sp macro="" textlink="">
      <xdr:nvSpPr>
        <xdr:cNvPr id="217" name="テキスト ボックス 216"/>
        <xdr:cNvSpPr txBox="1"/>
      </xdr:nvSpPr>
      <xdr:spPr>
        <a:xfrm>
          <a:off x="3733800" y="14544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7781</xdr:rowOff>
    </xdr:from>
    <xdr:to>
      <xdr:col>15</xdr:col>
      <xdr:colOff>133350</xdr:colOff>
      <xdr:row>84</xdr:row>
      <xdr:rowOff>109381</xdr:rowOff>
    </xdr:to>
    <xdr:sp macro="" textlink="">
      <xdr:nvSpPr>
        <xdr:cNvPr id="218" name="楕円 217"/>
        <xdr:cNvSpPr/>
      </xdr:nvSpPr>
      <xdr:spPr>
        <a:xfrm>
          <a:off x="3175000" y="144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94158</xdr:rowOff>
    </xdr:from>
    <xdr:ext cx="762000" cy="259045"/>
    <xdr:sp macro="" textlink="">
      <xdr:nvSpPr>
        <xdr:cNvPr id="219" name="テキスト ボックス 218"/>
        <xdr:cNvSpPr txBox="1"/>
      </xdr:nvSpPr>
      <xdr:spPr>
        <a:xfrm>
          <a:off x="2844800" y="1449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167878</xdr:rowOff>
    </xdr:from>
    <xdr:to>
      <xdr:col>11</xdr:col>
      <xdr:colOff>82550</xdr:colOff>
      <xdr:row>84</xdr:row>
      <xdr:rowOff>98028</xdr:rowOff>
    </xdr:to>
    <xdr:sp macro="" textlink="">
      <xdr:nvSpPr>
        <xdr:cNvPr id="220" name="楕円 219"/>
        <xdr:cNvSpPr/>
      </xdr:nvSpPr>
      <xdr:spPr>
        <a:xfrm>
          <a:off x="2286000" y="143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82805</xdr:rowOff>
    </xdr:from>
    <xdr:ext cx="762000" cy="259045"/>
    <xdr:sp macro="" textlink="">
      <xdr:nvSpPr>
        <xdr:cNvPr id="221" name="テキスト ボックス 220"/>
        <xdr:cNvSpPr txBox="1"/>
      </xdr:nvSpPr>
      <xdr:spPr>
        <a:xfrm>
          <a:off x="1955800" y="1448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154239</xdr:rowOff>
    </xdr:from>
    <xdr:to>
      <xdr:col>7</xdr:col>
      <xdr:colOff>31750</xdr:colOff>
      <xdr:row>84</xdr:row>
      <xdr:rowOff>84389</xdr:rowOff>
    </xdr:to>
    <xdr:sp macro="" textlink="">
      <xdr:nvSpPr>
        <xdr:cNvPr id="222" name="楕円 221"/>
        <xdr:cNvSpPr/>
      </xdr:nvSpPr>
      <xdr:spPr>
        <a:xfrm>
          <a:off x="1397000" y="143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69166</xdr:rowOff>
    </xdr:from>
    <xdr:ext cx="762000" cy="259045"/>
    <xdr:sp macro="" textlink="">
      <xdr:nvSpPr>
        <xdr:cNvPr id="223" name="テキスト ボックス 222"/>
        <xdr:cNvSpPr txBox="1"/>
      </xdr:nvSpPr>
      <xdr:spPr>
        <a:xfrm>
          <a:off x="1066800" y="1447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人事評価の給与反映未実施等により、国を下回る給与水準となっている。今後においても、国や他団体の給与水準や民間賃金等の状況を踏まえながら、給与水準の適正化に努める。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71966</xdr:rowOff>
    </xdr:to>
    <xdr:cxnSp macro="">
      <xdr:nvCxnSpPr>
        <xdr:cNvPr id="257" name="直線コネクタ 256"/>
        <xdr:cNvCxnSpPr/>
      </xdr:nvCxnSpPr>
      <xdr:spPr>
        <a:xfrm>
          <a:off x="16179800" y="146318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79322</xdr:rowOff>
    </xdr:from>
    <xdr:ext cx="762000" cy="259045"/>
    <xdr:sp macro="" textlink="">
      <xdr:nvSpPr>
        <xdr:cNvPr id="258" name="給与水準   （国との比較）平均値テキスト"/>
        <xdr:cNvSpPr txBox="1"/>
      </xdr:nvSpPr>
      <xdr:spPr>
        <a:xfrm>
          <a:off x="17106900" y="1499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58561</xdr:rowOff>
    </xdr:to>
    <xdr:cxnSp macro="">
      <xdr:nvCxnSpPr>
        <xdr:cNvPr id="260" name="直線コネクタ 259"/>
        <xdr:cNvCxnSpPr/>
      </xdr:nvCxnSpPr>
      <xdr:spPr>
        <a:xfrm>
          <a:off x="15290800" y="1463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62" name="テキスト ボックス 261"/>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125589</xdr:rowOff>
    </xdr:to>
    <xdr:cxnSp macro="">
      <xdr:nvCxnSpPr>
        <xdr:cNvPr id="263" name="直線コネクタ 262"/>
        <xdr:cNvCxnSpPr/>
      </xdr:nvCxnSpPr>
      <xdr:spPr>
        <a:xfrm flipV="1">
          <a:off x="14401800" y="146318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65" name="テキスト ボックス 264"/>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85</xdr:row>
      <xdr:rowOff>165805</xdr:rowOff>
    </xdr:to>
    <xdr:cxnSp macro="">
      <xdr:nvCxnSpPr>
        <xdr:cNvPr id="266" name="直線コネクタ 265"/>
        <xdr:cNvCxnSpPr/>
      </xdr:nvCxnSpPr>
      <xdr:spPr>
        <a:xfrm flipV="1">
          <a:off x="13512800" y="1469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68" name="テキスト ボックス 267"/>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69" name="フローチャート: 判断 268"/>
        <xdr:cNvSpPr/>
      </xdr:nvSpPr>
      <xdr:spPr>
        <a:xfrm>
          <a:off x="13462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70" name="テキスト ボックス 269"/>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6" name="楕円 275"/>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7"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8" name="楕円 277"/>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79" name="テキスト ボックス 278"/>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0" name="楕円 279"/>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81" name="テキスト ボックス 280"/>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2" name="楕円 281"/>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3" name="テキスト ボックス 282"/>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4" name="楕円 283"/>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85" name="テキスト ボックス 284"/>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本市は東西に細長い地勢的要因により消防職員を多く配置する必要があること、保健所を設置していること及び港湾事務を行っていることにより、類似団体と比較して人口千人当たりの職員数が多くなっている。これまでも指定管理者制度の活用や民間への業務委託の推進により職員数の削減を実施してきたが、今後も事務事業見直しにより適正な職員定数管理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66463</xdr:rowOff>
    </xdr:from>
    <xdr:to>
      <xdr:col>81</xdr:col>
      <xdr:colOff>44450</xdr:colOff>
      <xdr:row>66</xdr:row>
      <xdr:rowOff>72496</xdr:rowOff>
    </xdr:to>
    <xdr:cxnSp macro="">
      <xdr:nvCxnSpPr>
        <xdr:cNvPr id="320" name="直線コネクタ 319"/>
        <xdr:cNvCxnSpPr/>
      </xdr:nvCxnSpPr>
      <xdr:spPr>
        <a:xfrm flipV="1">
          <a:off x="16179800" y="1138216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130827</xdr:rowOff>
    </xdr:from>
    <xdr:ext cx="762000" cy="259045"/>
    <xdr:sp macro="" textlink="">
      <xdr:nvSpPr>
        <xdr:cNvPr id="321" name="定員管理の状況平均値テキスト"/>
        <xdr:cNvSpPr txBox="1"/>
      </xdr:nvSpPr>
      <xdr:spPr>
        <a:xfrm>
          <a:off x="17106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32279</xdr:rowOff>
    </xdr:from>
    <xdr:to>
      <xdr:col>77</xdr:col>
      <xdr:colOff>44450</xdr:colOff>
      <xdr:row>66</xdr:row>
      <xdr:rowOff>72496</xdr:rowOff>
    </xdr:to>
    <xdr:cxnSp macro="">
      <xdr:nvCxnSpPr>
        <xdr:cNvPr id="323" name="直線コネクタ 322"/>
        <xdr:cNvCxnSpPr/>
      </xdr:nvCxnSpPr>
      <xdr:spPr>
        <a:xfrm>
          <a:off x="15290800" y="1134797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5" name="テキスト ボックス 324"/>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135361</xdr:rowOff>
    </xdr:from>
    <xdr:to>
      <xdr:col>72</xdr:col>
      <xdr:colOff>203200</xdr:colOff>
      <xdr:row>66</xdr:row>
      <xdr:rowOff>32279</xdr:rowOff>
    </xdr:to>
    <xdr:cxnSp macro="">
      <xdr:nvCxnSpPr>
        <xdr:cNvPr id="326" name="直線コネクタ 325"/>
        <xdr:cNvCxnSpPr/>
      </xdr:nvCxnSpPr>
      <xdr:spPr>
        <a:xfrm>
          <a:off x="14401800" y="11279611"/>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28" name="テキスト ボックス 327"/>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95144</xdr:rowOff>
    </xdr:from>
    <xdr:to>
      <xdr:col>68</xdr:col>
      <xdr:colOff>152400</xdr:colOff>
      <xdr:row>65</xdr:row>
      <xdr:rowOff>135361</xdr:rowOff>
    </xdr:to>
    <xdr:cxnSp macro="">
      <xdr:nvCxnSpPr>
        <xdr:cNvPr id="329" name="直線コネクタ 328"/>
        <xdr:cNvCxnSpPr/>
      </xdr:nvCxnSpPr>
      <xdr:spPr>
        <a:xfrm>
          <a:off x="13512800" y="1123939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1" name="テキスト ボックス 330"/>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80116</xdr:rowOff>
    </xdr:from>
    <xdr:to>
      <xdr:col>64</xdr:col>
      <xdr:colOff>152400</xdr:colOff>
      <xdr:row>63</xdr:row>
      <xdr:rowOff>10266</xdr:rowOff>
    </xdr:to>
    <xdr:sp macro="" textlink="">
      <xdr:nvSpPr>
        <xdr:cNvPr id="332" name="フローチャート: 判断 331"/>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20443</xdr:rowOff>
    </xdr:from>
    <xdr:ext cx="762000" cy="259045"/>
    <xdr:sp macro="" textlink="">
      <xdr:nvSpPr>
        <xdr:cNvPr id="333" name="テキスト ボックス 332"/>
        <xdr:cNvSpPr txBox="1"/>
      </xdr:nvSpPr>
      <xdr:spPr>
        <a:xfrm>
          <a:off x="13131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15663</xdr:rowOff>
    </xdr:from>
    <xdr:to>
      <xdr:col>81</xdr:col>
      <xdr:colOff>95250</xdr:colOff>
      <xdr:row>66</xdr:row>
      <xdr:rowOff>117263</xdr:rowOff>
    </xdr:to>
    <xdr:sp macro="" textlink="">
      <xdr:nvSpPr>
        <xdr:cNvPr id="339" name="楕円 338"/>
        <xdr:cNvSpPr/>
      </xdr:nvSpPr>
      <xdr:spPr>
        <a:xfrm>
          <a:off x="169672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82990</xdr:rowOff>
    </xdr:from>
    <xdr:ext cx="762000" cy="259045"/>
    <xdr:sp macro="" textlink="">
      <xdr:nvSpPr>
        <xdr:cNvPr id="340" name="定員管理の状況該当値テキスト"/>
        <xdr:cNvSpPr txBox="1"/>
      </xdr:nvSpPr>
      <xdr:spPr>
        <a:xfrm>
          <a:off x="17106900" y="112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21696</xdr:rowOff>
    </xdr:from>
    <xdr:to>
      <xdr:col>77</xdr:col>
      <xdr:colOff>95250</xdr:colOff>
      <xdr:row>66</xdr:row>
      <xdr:rowOff>123296</xdr:rowOff>
    </xdr:to>
    <xdr:sp macro="" textlink="">
      <xdr:nvSpPr>
        <xdr:cNvPr id="341" name="楕円 340"/>
        <xdr:cNvSpPr/>
      </xdr:nvSpPr>
      <xdr:spPr>
        <a:xfrm>
          <a:off x="16129000" y="1133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108073</xdr:rowOff>
    </xdr:from>
    <xdr:ext cx="736600" cy="259045"/>
    <xdr:sp macro="" textlink="">
      <xdr:nvSpPr>
        <xdr:cNvPr id="342" name="テキスト ボックス 341"/>
        <xdr:cNvSpPr txBox="1"/>
      </xdr:nvSpPr>
      <xdr:spPr>
        <a:xfrm>
          <a:off x="15798800" y="1142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152929</xdr:rowOff>
    </xdr:from>
    <xdr:to>
      <xdr:col>73</xdr:col>
      <xdr:colOff>44450</xdr:colOff>
      <xdr:row>66</xdr:row>
      <xdr:rowOff>83079</xdr:rowOff>
    </xdr:to>
    <xdr:sp macro="" textlink="">
      <xdr:nvSpPr>
        <xdr:cNvPr id="343" name="楕円 342"/>
        <xdr:cNvSpPr/>
      </xdr:nvSpPr>
      <xdr:spPr>
        <a:xfrm>
          <a:off x="15240000" y="11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67856</xdr:rowOff>
    </xdr:from>
    <xdr:ext cx="762000" cy="259045"/>
    <xdr:sp macro="" textlink="">
      <xdr:nvSpPr>
        <xdr:cNvPr id="344" name="テキスト ボックス 343"/>
        <xdr:cNvSpPr txBox="1"/>
      </xdr:nvSpPr>
      <xdr:spPr>
        <a:xfrm>
          <a:off x="14909800" y="1138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84561</xdr:rowOff>
    </xdr:from>
    <xdr:to>
      <xdr:col>68</xdr:col>
      <xdr:colOff>203200</xdr:colOff>
      <xdr:row>66</xdr:row>
      <xdr:rowOff>14711</xdr:rowOff>
    </xdr:to>
    <xdr:sp macro="" textlink="">
      <xdr:nvSpPr>
        <xdr:cNvPr id="345" name="楕円 344"/>
        <xdr:cNvSpPr/>
      </xdr:nvSpPr>
      <xdr:spPr>
        <a:xfrm>
          <a:off x="14351000" y="112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170938</xdr:rowOff>
    </xdr:from>
    <xdr:ext cx="762000" cy="259045"/>
    <xdr:sp macro="" textlink="">
      <xdr:nvSpPr>
        <xdr:cNvPr id="346" name="テキスト ボックス 345"/>
        <xdr:cNvSpPr txBox="1"/>
      </xdr:nvSpPr>
      <xdr:spPr>
        <a:xfrm>
          <a:off x="14020800" y="1131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44344</xdr:rowOff>
    </xdr:from>
    <xdr:to>
      <xdr:col>64</xdr:col>
      <xdr:colOff>152400</xdr:colOff>
      <xdr:row>65</xdr:row>
      <xdr:rowOff>145944</xdr:rowOff>
    </xdr:to>
    <xdr:sp macro="" textlink="">
      <xdr:nvSpPr>
        <xdr:cNvPr id="347" name="楕円 346"/>
        <xdr:cNvSpPr/>
      </xdr:nvSpPr>
      <xdr:spPr>
        <a:xfrm>
          <a:off x="13462000" y="111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130721</xdr:rowOff>
    </xdr:from>
    <xdr:ext cx="762000" cy="259045"/>
    <xdr:sp macro="" textlink="">
      <xdr:nvSpPr>
        <xdr:cNvPr id="348" name="テキスト ボックス 347"/>
        <xdr:cNvSpPr txBox="1"/>
      </xdr:nvSpPr>
      <xdr:spPr>
        <a:xfrm>
          <a:off x="13131800" y="1127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起債の抑制に努めてきた結果、公債費負担が減少したため実質公債比率は改善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傾向にあるが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、類似団体の中では依然として高い水準となっている。今後も、建設事業の厳選等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起債発行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抑制</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公債費負担の減少に努めること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比率の改善を図る。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17356</xdr:rowOff>
    </xdr:to>
    <xdr:cxnSp macro="">
      <xdr:nvCxnSpPr>
        <xdr:cNvPr id="381" name="直線コネクタ 380"/>
        <xdr:cNvCxnSpPr/>
      </xdr:nvCxnSpPr>
      <xdr:spPr>
        <a:xfrm>
          <a:off x="16179800" y="7218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2"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49530</xdr:rowOff>
    </xdr:to>
    <xdr:cxnSp macro="">
      <xdr:nvCxnSpPr>
        <xdr:cNvPr id="384" name="直線コネクタ 383"/>
        <xdr:cNvCxnSpPr/>
      </xdr:nvCxnSpPr>
      <xdr:spPr>
        <a:xfrm flipV="1">
          <a:off x="15290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86" name="テキスト ボックス 385"/>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43</xdr:row>
      <xdr:rowOff>63077</xdr:rowOff>
    </xdr:to>
    <xdr:cxnSp macro="">
      <xdr:nvCxnSpPr>
        <xdr:cNvPr id="387" name="直線コネクタ 386"/>
        <xdr:cNvCxnSpPr/>
      </xdr:nvCxnSpPr>
      <xdr:spPr>
        <a:xfrm flipV="1">
          <a:off x="14401800" y="725043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44</xdr:row>
      <xdr:rowOff>20320</xdr:rowOff>
    </xdr:to>
    <xdr:cxnSp macro="">
      <xdr:nvCxnSpPr>
        <xdr:cNvPr id="390" name="直線コネクタ 389"/>
        <xdr:cNvCxnSpPr/>
      </xdr:nvCxnSpPr>
      <xdr:spPr>
        <a:xfrm flipV="1">
          <a:off x="13512800" y="743542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2" name="テキスト ボックス 391"/>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0" name="楕円 399"/>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1"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2" name="楕円 401"/>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3" name="テキスト ボックス 402"/>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4" name="楕円 403"/>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5" name="テキスト ボックス 404"/>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06" name="楕円 405"/>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07" name="テキスト ボックス 406"/>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8" name="楕円 407"/>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09" name="テキスト ボックス 408"/>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地方債の現在高が減少したことにより、将来的負担比率は前年度から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ポイント改善したが、類似団体との比較においては依然として高い水準となっている。今後も公債費等義務的経費の削減を中心とする行財政改革を進め、財政の健全化に努める。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33796</xdr:rowOff>
    </xdr:from>
    <xdr:to>
      <xdr:col>81</xdr:col>
      <xdr:colOff>44450</xdr:colOff>
      <xdr:row>17</xdr:row>
      <xdr:rowOff>106186</xdr:rowOff>
    </xdr:to>
    <xdr:cxnSp macro="">
      <xdr:nvCxnSpPr>
        <xdr:cNvPr id="443" name="直線コネクタ 442"/>
        <xdr:cNvCxnSpPr/>
      </xdr:nvCxnSpPr>
      <xdr:spPr>
        <a:xfrm flipV="1">
          <a:off x="16179800" y="294844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3121</xdr:rowOff>
    </xdr:from>
    <xdr:ext cx="762000" cy="259045"/>
    <xdr:sp macro="" textlink="">
      <xdr:nvSpPr>
        <xdr:cNvPr id="444" name="将来負担の状況平均値テキスト"/>
        <xdr:cNvSpPr txBox="1"/>
      </xdr:nvSpPr>
      <xdr:spPr>
        <a:xfrm>
          <a:off x="17106900" y="223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106186</xdr:rowOff>
    </xdr:from>
    <xdr:to>
      <xdr:col>77</xdr:col>
      <xdr:colOff>44450</xdr:colOff>
      <xdr:row>18</xdr:row>
      <xdr:rowOff>111690</xdr:rowOff>
    </xdr:to>
    <xdr:cxnSp macro="">
      <xdr:nvCxnSpPr>
        <xdr:cNvPr id="446" name="直線コネクタ 445"/>
        <xdr:cNvCxnSpPr/>
      </xdr:nvCxnSpPr>
      <xdr:spPr>
        <a:xfrm flipV="1">
          <a:off x="15290800" y="302083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8" name="テキスト ボックス 447"/>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111690</xdr:rowOff>
    </xdr:from>
    <xdr:to>
      <xdr:col>72</xdr:col>
      <xdr:colOff>203200</xdr:colOff>
      <xdr:row>19</xdr:row>
      <xdr:rowOff>43462</xdr:rowOff>
    </xdr:to>
    <xdr:cxnSp macro="">
      <xdr:nvCxnSpPr>
        <xdr:cNvPr id="449" name="直線コネクタ 448"/>
        <xdr:cNvCxnSpPr/>
      </xdr:nvCxnSpPr>
      <xdr:spPr>
        <a:xfrm flipV="1">
          <a:off x="14401800" y="3197790"/>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51" name="テキスト ボックス 450"/>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43462</xdr:rowOff>
    </xdr:from>
    <xdr:to>
      <xdr:col>68</xdr:col>
      <xdr:colOff>152400</xdr:colOff>
      <xdr:row>19</xdr:row>
      <xdr:rowOff>127917</xdr:rowOff>
    </xdr:to>
    <xdr:cxnSp macro="">
      <xdr:nvCxnSpPr>
        <xdr:cNvPr id="452" name="直線コネクタ 451"/>
        <xdr:cNvCxnSpPr/>
      </xdr:nvCxnSpPr>
      <xdr:spPr>
        <a:xfrm flipV="1">
          <a:off x="13512800" y="330101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158185</xdr:rowOff>
    </xdr:from>
    <xdr:to>
      <xdr:col>68</xdr:col>
      <xdr:colOff>203200</xdr:colOff>
      <xdr:row>15</xdr:row>
      <xdr:rowOff>88335</xdr:rowOff>
    </xdr:to>
    <xdr:sp macro="" textlink="">
      <xdr:nvSpPr>
        <xdr:cNvPr id="453" name="フローチャート: 判断 452"/>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4" name="テキスト ボックス 453"/>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154446</xdr:rowOff>
    </xdr:from>
    <xdr:to>
      <xdr:col>81</xdr:col>
      <xdr:colOff>95250</xdr:colOff>
      <xdr:row>17</xdr:row>
      <xdr:rowOff>84596</xdr:rowOff>
    </xdr:to>
    <xdr:sp macro="" textlink="">
      <xdr:nvSpPr>
        <xdr:cNvPr id="462" name="楕円 461"/>
        <xdr:cNvSpPr/>
      </xdr:nvSpPr>
      <xdr:spPr>
        <a:xfrm>
          <a:off x="16967200" y="289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126523</xdr:rowOff>
    </xdr:from>
    <xdr:ext cx="762000" cy="259045"/>
    <xdr:sp macro="" textlink="">
      <xdr:nvSpPr>
        <xdr:cNvPr id="463" name="将来負担の状況該当値テキスト"/>
        <xdr:cNvSpPr txBox="1"/>
      </xdr:nvSpPr>
      <xdr:spPr>
        <a:xfrm>
          <a:off x="17106900" y="286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55386</xdr:rowOff>
    </xdr:from>
    <xdr:to>
      <xdr:col>77</xdr:col>
      <xdr:colOff>95250</xdr:colOff>
      <xdr:row>17</xdr:row>
      <xdr:rowOff>156986</xdr:rowOff>
    </xdr:to>
    <xdr:sp macro="" textlink="">
      <xdr:nvSpPr>
        <xdr:cNvPr id="464" name="楕円 463"/>
        <xdr:cNvSpPr/>
      </xdr:nvSpPr>
      <xdr:spPr>
        <a:xfrm>
          <a:off x="16129000" y="297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141763</xdr:rowOff>
    </xdr:from>
    <xdr:ext cx="736600" cy="259045"/>
    <xdr:sp macro="" textlink="">
      <xdr:nvSpPr>
        <xdr:cNvPr id="465" name="テキスト ボックス 464"/>
        <xdr:cNvSpPr txBox="1"/>
      </xdr:nvSpPr>
      <xdr:spPr>
        <a:xfrm>
          <a:off x="15798800" y="305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60890</xdr:rowOff>
    </xdr:from>
    <xdr:to>
      <xdr:col>73</xdr:col>
      <xdr:colOff>44450</xdr:colOff>
      <xdr:row>18</xdr:row>
      <xdr:rowOff>162490</xdr:rowOff>
    </xdr:to>
    <xdr:sp macro="" textlink="">
      <xdr:nvSpPr>
        <xdr:cNvPr id="466" name="楕円 465"/>
        <xdr:cNvSpPr/>
      </xdr:nvSpPr>
      <xdr:spPr>
        <a:xfrm>
          <a:off x="15240000" y="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147266</xdr:rowOff>
    </xdr:from>
    <xdr:ext cx="762000" cy="259045"/>
    <xdr:sp macro="" textlink="">
      <xdr:nvSpPr>
        <xdr:cNvPr id="467" name="テキスト ボックス 466"/>
        <xdr:cNvSpPr txBox="1"/>
      </xdr:nvSpPr>
      <xdr:spPr>
        <a:xfrm>
          <a:off x="14909800" y="323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164112</xdr:rowOff>
    </xdr:from>
    <xdr:to>
      <xdr:col>68</xdr:col>
      <xdr:colOff>203200</xdr:colOff>
      <xdr:row>19</xdr:row>
      <xdr:rowOff>94262</xdr:rowOff>
    </xdr:to>
    <xdr:sp macro="" textlink="">
      <xdr:nvSpPr>
        <xdr:cNvPr id="468" name="楕円 467"/>
        <xdr:cNvSpPr/>
      </xdr:nvSpPr>
      <xdr:spPr>
        <a:xfrm>
          <a:off x="14351000" y="325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79039</xdr:rowOff>
    </xdr:from>
    <xdr:ext cx="762000" cy="259045"/>
    <xdr:sp macro="" textlink="">
      <xdr:nvSpPr>
        <xdr:cNvPr id="469" name="テキスト ボックス 468"/>
        <xdr:cNvSpPr txBox="1"/>
      </xdr:nvSpPr>
      <xdr:spPr>
        <a:xfrm>
          <a:off x="14020800" y="333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77117</xdr:rowOff>
    </xdr:from>
    <xdr:to>
      <xdr:col>64</xdr:col>
      <xdr:colOff>152400</xdr:colOff>
      <xdr:row>20</xdr:row>
      <xdr:rowOff>7267</xdr:rowOff>
    </xdr:to>
    <xdr:sp macro="" textlink="">
      <xdr:nvSpPr>
        <xdr:cNvPr id="470" name="楕円 469"/>
        <xdr:cNvSpPr/>
      </xdr:nvSpPr>
      <xdr:spPr>
        <a:xfrm>
          <a:off x="13462000" y="33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163494</xdr:rowOff>
    </xdr:from>
    <xdr:ext cx="762000" cy="259045"/>
    <xdr:sp macro="" textlink="">
      <xdr:nvSpPr>
        <xdr:cNvPr id="471" name="テキスト ボックス 470"/>
        <xdr:cNvSpPr txBox="1"/>
      </xdr:nvSpPr>
      <xdr:spPr>
        <a:xfrm>
          <a:off x="13131800" y="342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116,529
115,898
243.83
55,744,582
55,512,473
222,607
31,455,294
48,746,418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地勢的要因から消防職員を多く抱えるほか、港湾事務や保健所設置により人口当たりの職員数が多くなっているが、引き続き指定管理者制度の活用等による職員数の適正管理に努める。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38</xdr:row>
      <xdr:rowOff>5080</xdr:rowOff>
    </xdr:to>
    <xdr:cxnSp macro="">
      <xdr:nvCxnSpPr>
        <xdr:cNvPr id="66" name="直線コネクタ 65"/>
        <xdr:cNvCxnSpPr/>
      </xdr:nvCxnSpPr>
      <xdr:spPr>
        <a:xfrm>
          <a:off x="3987800" y="6474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37</xdr:row>
      <xdr:rowOff>130810</xdr:rowOff>
    </xdr:to>
    <xdr:cxnSp macro="">
      <xdr:nvCxnSpPr>
        <xdr:cNvPr id="69" name="直線コネクタ 68"/>
        <xdr:cNvCxnSpPr/>
      </xdr:nvCxnSpPr>
      <xdr:spPr>
        <a:xfrm>
          <a:off x="3098800" y="645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107950</xdr:rowOff>
    </xdr:to>
    <xdr:cxnSp macro="">
      <xdr:nvCxnSpPr>
        <xdr:cNvPr id="72" name="直線コネクタ 71"/>
        <xdr:cNvCxnSpPr/>
      </xdr:nvCxnSpPr>
      <xdr:spPr>
        <a:xfrm>
          <a:off x="2209800" y="6390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46990</xdr:rowOff>
    </xdr:to>
    <xdr:cxnSp macro="">
      <xdr:nvCxnSpPr>
        <xdr:cNvPr id="75" name="直線コネクタ 74"/>
        <xdr:cNvCxnSpPr/>
      </xdr:nvCxnSpPr>
      <xdr:spPr>
        <a:xfrm>
          <a:off x="1320800" y="638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92" name="テキスト ボックス 91"/>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事務事業の見直しや管理経費等の削減により、物件費の経常収支比率は類似団体の中で最も低くなっている。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134620</xdr:rowOff>
    </xdr:from>
    <xdr:to>
      <xdr:col>82</xdr:col>
      <xdr:colOff>107950</xdr:colOff>
      <xdr:row>13</xdr:row>
      <xdr:rowOff>1270</xdr:rowOff>
    </xdr:to>
    <xdr:cxnSp macro="">
      <xdr:nvCxnSpPr>
        <xdr:cNvPr id="127" name="直線コネクタ 126"/>
        <xdr:cNvCxnSpPr/>
      </xdr:nvCxnSpPr>
      <xdr:spPr>
        <a:xfrm flipV="1">
          <a:off x="15671800" y="2192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1270</xdr:rowOff>
    </xdr:from>
    <xdr:to>
      <xdr:col>78</xdr:col>
      <xdr:colOff>69850</xdr:colOff>
      <xdr:row>13</xdr:row>
      <xdr:rowOff>1270</xdr:rowOff>
    </xdr:to>
    <xdr:cxnSp macro="">
      <xdr:nvCxnSpPr>
        <xdr:cNvPr id="130" name="直線コネクタ 129"/>
        <xdr:cNvCxnSpPr/>
      </xdr:nvCxnSpPr>
      <xdr:spPr>
        <a:xfrm>
          <a:off x="14782800" y="223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2" name="テキスト ボックス 131"/>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134620</xdr:rowOff>
    </xdr:from>
    <xdr:to>
      <xdr:col>73</xdr:col>
      <xdr:colOff>180975</xdr:colOff>
      <xdr:row>13</xdr:row>
      <xdr:rowOff>1270</xdr:rowOff>
    </xdr:to>
    <xdr:cxnSp macro="">
      <xdr:nvCxnSpPr>
        <xdr:cNvPr id="133" name="直線コネクタ 132"/>
        <xdr:cNvCxnSpPr/>
      </xdr:nvCxnSpPr>
      <xdr:spPr>
        <a:xfrm>
          <a:off x="13893800" y="219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35" name="テキスト ボックス 134"/>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134620</xdr:rowOff>
    </xdr:from>
    <xdr:to>
      <xdr:col>69</xdr:col>
      <xdr:colOff>92075</xdr:colOff>
      <xdr:row>12</xdr:row>
      <xdr:rowOff>134620</xdr:rowOff>
    </xdr:to>
    <xdr:cxnSp macro="">
      <xdr:nvCxnSpPr>
        <xdr:cNvPr id="136" name="直線コネクタ 135"/>
        <xdr:cNvCxnSpPr/>
      </xdr:nvCxnSpPr>
      <xdr:spPr>
        <a:xfrm>
          <a:off x="13004800" y="219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8" name="テキスト ボックス 137"/>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40" name="テキスト ボックス 139"/>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83820</xdr:rowOff>
    </xdr:from>
    <xdr:to>
      <xdr:col>82</xdr:col>
      <xdr:colOff>158750</xdr:colOff>
      <xdr:row>13</xdr:row>
      <xdr:rowOff>13970</xdr:rowOff>
    </xdr:to>
    <xdr:sp macro="" textlink="">
      <xdr:nvSpPr>
        <xdr:cNvPr id="146" name="楕円 145"/>
        <xdr:cNvSpPr/>
      </xdr:nvSpPr>
      <xdr:spPr>
        <a:xfrm>
          <a:off x="16459200" y="21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163847</xdr:rowOff>
    </xdr:from>
    <xdr:ext cx="762000" cy="259045"/>
    <xdr:sp macro="" textlink="">
      <xdr:nvSpPr>
        <xdr:cNvPr id="147" name="物件費該当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121920</xdr:rowOff>
    </xdr:from>
    <xdr:to>
      <xdr:col>78</xdr:col>
      <xdr:colOff>120650</xdr:colOff>
      <xdr:row>13</xdr:row>
      <xdr:rowOff>52070</xdr:rowOff>
    </xdr:to>
    <xdr:sp macro="" textlink="">
      <xdr:nvSpPr>
        <xdr:cNvPr id="148" name="楕円 147"/>
        <xdr:cNvSpPr/>
      </xdr:nvSpPr>
      <xdr:spPr>
        <a:xfrm>
          <a:off x="15621000" y="21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62247</xdr:rowOff>
    </xdr:from>
    <xdr:ext cx="736600" cy="259045"/>
    <xdr:sp macro="" textlink="">
      <xdr:nvSpPr>
        <xdr:cNvPr id="149" name="テキスト ボックス 148"/>
        <xdr:cNvSpPr txBox="1"/>
      </xdr:nvSpPr>
      <xdr:spPr>
        <a:xfrm>
          <a:off x="15290800" y="194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121920</xdr:rowOff>
    </xdr:from>
    <xdr:to>
      <xdr:col>74</xdr:col>
      <xdr:colOff>31750</xdr:colOff>
      <xdr:row>13</xdr:row>
      <xdr:rowOff>52070</xdr:rowOff>
    </xdr:to>
    <xdr:sp macro="" textlink="">
      <xdr:nvSpPr>
        <xdr:cNvPr id="150" name="楕円 149"/>
        <xdr:cNvSpPr/>
      </xdr:nvSpPr>
      <xdr:spPr>
        <a:xfrm>
          <a:off x="14732000" y="21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62247</xdr:rowOff>
    </xdr:from>
    <xdr:ext cx="762000" cy="259045"/>
    <xdr:sp macro="" textlink="">
      <xdr:nvSpPr>
        <xdr:cNvPr id="151" name="テキスト ボックス 150"/>
        <xdr:cNvSpPr txBox="1"/>
      </xdr:nvSpPr>
      <xdr:spPr>
        <a:xfrm>
          <a:off x="14401800" y="194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83820</xdr:rowOff>
    </xdr:from>
    <xdr:to>
      <xdr:col>69</xdr:col>
      <xdr:colOff>142875</xdr:colOff>
      <xdr:row>13</xdr:row>
      <xdr:rowOff>13970</xdr:rowOff>
    </xdr:to>
    <xdr:sp macro="" textlink="">
      <xdr:nvSpPr>
        <xdr:cNvPr id="152" name="楕円 151"/>
        <xdr:cNvSpPr/>
      </xdr:nvSpPr>
      <xdr:spPr>
        <a:xfrm>
          <a:off x="13843000" y="21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24147</xdr:rowOff>
    </xdr:from>
    <xdr:ext cx="762000" cy="259045"/>
    <xdr:sp macro="" textlink="">
      <xdr:nvSpPr>
        <xdr:cNvPr id="153" name="テキスト ボックス 152"/>
        <xdr:cNvSpPr txBox="1"/>
      </xdr:nvSpPr>
      <xdr:spPr>
        <a:xfrm>
          <a:off x="13512800" y="191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83820</xdr:rowOff>
    </xdr:from>
    <xdr:to>
      <xdr:col>65</xdr:col>
      <xdr:colOff>53975</xdr:colOff>
      <xdr:row>13</xdr:row>
      <xdr:rowOff>13970</xdr:rowOff>
    </xdr:to>
    <xdr:sp macro="" textlink="">
      <xdr:nvSpPr>
        <xdr:cNvPr id="154" name="楕円 153"/>
        <xdr:cNvSpPr/>
      </xdr:nvSpPr>
      <xdr:spPr>
        <a:xfrm>
          <a:off x="12954000" y="21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24147</xdr:rowOff>
    </xdr:from>
    <xdr:ext cx="762000" cy="259045"/>
    <xdr:sp macro="" textlink="">
      <xdr:nvSpPr>
        <xdr:cNvPr id="155" name="テキスト ボックス 154"/>
        <xdr:cNvSpPr txBox="1"/>
      </xdr:nvSpPr>
      <xdr:spPr>
        <a:xfrm>
          <a:off x="12623800" y="191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扶助費の経常収支比率は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依然として社会保障給付費が増加傾向にあることなどから、自立支援や予防対策の推進により、社会保障給付の増加傾向に歯止めをかけるよう努める。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56</xdr:row>
      <xdr:rowOff>56243</xdr:rowOff>
    </xdr:to>
    <xdr:cxnSp macro="">
      <xdr:nvCxnSpPr>
        <xdr:cNvPr id="190" name="直線コネクタ 189"/>
        <xdr:cNvCxnSpPr/>
      </xdr:nvCxnSpPr>
      <xdr:spPr>
        <a:xfrm flipV="1">
          <a:off x="3987800" y="94941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56243</xdr:rowOff>
    </xdr:to>
    <xdr:cxnSp macro="">
      <xdr:nvCxnSpPr>
        <xdr:cNvPr id="193" name="直線コネクタ 192"/>
        <xdr:cNvCxnSpPr/>
      </xdr:nvCxnSpPr>
      <xdr:spPr>
        <a:xfrm>
          <a:off x="3098800" y="9603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1815</xdr:rowOff>
    </xdr:to>
    <xdr:cxnSp macro="">
      <xdr:nvCxnSpPr>
        <xdr:cNvPr id="196" name="直線コネクタ 195"/>
        <xdr:cNvCxnSpPr/>
      </xdr:nvCxnSpPr>
      <xdr:spPr>
        <a:xfrm>
          <a:off x="2209800" y="94615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198" name="テキスト ボックス 197"/>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34472</xdr:rowOff>
    </xdr:to>
    <xdr:cxnSp macro="">
      <xdr:nvCxnSpPr>
        <xdr:cNvPr id="199" name="直線コネクタ 198"/>
        <xdr:cNvCxnSpPr/>
      </xdr:nvCxnSpPr>
      <xdr:spPr>
        <a:xfrm flipV="1">
          <a:off x="1320800" y="94615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1" name="テキスト ボックス 200"/>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2" name="フローチャート: 判断 201"/>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3" name="テキスト ボックス 202"/>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9" name="楕円 208"/>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0"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11" name="楕円 210"/>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212" name="テキスト ボックス 211"/>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3" name="楕円 212"/>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14" name="テキスト ボックス 213"/>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6" name="テキスト ボックス 215"/>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7" name="楕円 216"/>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18" name="テキスト ボックス 217"/>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国民健康保険事業等の公営事業会計への繰出金のほか、冬期間の道路除排雪等の維持補修費の支出は大きく、その他の経常収支比率は類似団体の中で高い水準となっている。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69850</xdr:rowOff>
    </xdr:to>
    <xdr:cxnSp macro="">
      <xdr:nvCxnSpPr>
        <xdr:cNvPr id="251" name="直線コネクタ 250"/>
        <xdr:cNvCxnSpPr/>
      </xdr:nvCxnSpPr>
      <xdr:spPr>
        <a:xfrm>
          <a:off x="15671800" y="10162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100330</xdr:rowOff>
    </xdr:to>
    <xdr:cxnSp macro="">
      <xdr:nvCxnSpPr>
        <xdr:cNvPr id="254" name="直線コネクタ 253"/>
        <xdr:cNvCxnSpPr/>
      </xdr:nvCxnSpPr>
      <xdr:spPr>
        <a:xfrm flipV="1">
          <a:off x="14782800" y="1016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59</xdr:row>
      <xdr:rowOff>100330</xdr:rowOff>
    </xdr:to>
    <xdr:cxnSp macro="">
      <xdr:nvCxnSpPr>
        <xdr:cNvPr id="257" name="直線コネクタ 256"/>
        <xdr:cNvCxnSpPr/>
      </xdr:nvCxnSpPr>
      <xdr:spPr>
        <a:xfrm>
          <a:off x="13893800" y="100634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59</xdr:row>
      <xdr:rowOff>8890</xdr:rowOff>
    </xdr:to>
    <xdr:cxnSp macro="">
      <xdr:nvCxnSpPr>
        <xdr:cNvPr id="260" name="直線コネクタ 259"/>
        <xdr:cNvCxnSpPr/>
      </xdr:nvCxnSpPr>
      <xdr:spPr>
        <a:xfrm flipV="1">
          <a:off x="13004800" y="1006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63" name="フローチャート: 判断 262"/>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64" name="テキスト ボックス 263"/>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70" name="楕円 269"/>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71"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72" name="楕円 271"/>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73" name="テキスト ボックス 272"/>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49530</xdr:rowOff>
    </xdr:from>
    <xdr:to>
      <xdr:col>74</xdr:col>
      <xdr:colOff>31750</xdr:colOff>
      <xdr:row>59</xdr:row>
      <xdr:rowOff>151130</xdr:rowOff>
    </xdr:to>
    <xdr:sp macro="" textlink="">
      <xdr:nvSpPr>
        <xdr:cNvPr id="274" name="楕円 273"/>
        <xdr:cNvSpPr/>
      </xdr:nvSpPr>
      <xdr:spPr>
        <a:xfrm>
          <a:off x="1473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135907</xdr:rowOff>
    </xdr:from>
    <xdr:ext cx="762000" cy="259045"/>
    <xdr:sp macro="" textlink="">
      <xdr:nvSpPr>
        <xdr:cNvPr id="275" name="テキスト ボックス 274"/>
        <xdr:cNvSpPr txBox="1"/>
      </xdr:nvSpPr>
      <xdr:spPr>
        <a:xfrm>
          <a:off x="14401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6" name="楕円 275"/>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7" name="テキスト ボックス 276"/>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129540</xdr:rowOff>
    </xdr:from>
    <xdr:to>
      <xdr:col>65</xdr:col>
      <xdr:colOff>53975</xdr:colOff>
      <xdr:row>59</xdr:row>
      <xdr:rowOff>59690</xdr:rowOff>
    </xdr:to>
    <xdr:sp macro="" textlink="">
      <xdr:nvSpPr>
        <xdr:cNvPr id="278" name="楕円 277"/>
        <xdr:cNvSpPr/>
      </xdr:nvSpPr>
      <xdr:spPr>
        <a:xfrm>
          <a:off x="12954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44467</xdr:rowOff>
    </xdr:from>
    <xdr:ext cx="762000" cy="259045"/>
    <xdr:sp macro="" textlink="">
      <xdr:nvSpPr>
        <xdr:cNvPr id="279" name="テキスト ボックス 278"/>
        <xdr:cNvSpPr txBox="1"/>
      </xdr:nvSpPr>
      <xdr:spPr>
        <a:xfrm>
          <a:off x="12623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補助費等の経常収支比率は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前年度から横ばいで推移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、類似団体の平均を上回る状況は続いている。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105228</xdr:rowOff>
    </xdr:from>
    <xdr:to>
      <xdr:col>82</xdr:col>
      <xdr:colOff>107950</xdr:colOff>
      <xdr:row>38</xdr:row>
      <xdr:rowOff>105228</xdr:rowOff>
    </xdr:to>
    <xdr:cxnSp macro="">
      <xdr:nvCxnSpPr>
        <xdr:cNvPr id="314" name="直線コネクタ 313"/>
        <xdr:cNvCxnSpPr/>
      </xdr:nvCxnSpPr>
      <xdr:spPr>
        <a:xfrm>
          <a:off x="15671800" y="6620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105228</xdr:rowOff>
    </xdr:from>
    <xdr:to>
      <xdr:col>78</xdr:col>
      <xdr:colOff>69850</xdr:colOff>
      <xdr:row>39</xdr:row>
      <xdr:rowOff>9978</xdr:rowOff>
    </xdr:to>
    <xdr:cxnSp macro="">
      <xdr:nvCxnSpPr>
        <xdr:cNvPr id="317" name="直線コネクタ 316"/>
        <xdr:cNvCxnSpPr/>
      </xdr:nvCxnSpPr>
      <xdr:spPr>
        <a:xfrm flipV="1">
          <a:off x="14782800" y="6620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61685</xdr:rowOff>
    </xdr:from>
    <xdr:to>
      <xdr:col>73</xdr:col>
      <xdr:colOff>180975</xdr:colOff>
      <xdr:row>39</xdr:row>
      <xdr:rowOff>9978</xdr:rowOff>
    </xdr:to>
    <xdr:cxnSp macro="">
      <xdr:nvCxnSpPr>
        <xdr:cNvPr id="320" name="直線コネクタ 319"/>
        <xdr:cNvCxnSpPr/>
      </xdr:nvCxnSpPr>
      <xdr:spPr>
        <a:xfrm>
          <a:off x="13893800" y="65767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18143</xdr:rowOff>
    </xdr:from>
    <xdr:to>
      <xdr:col>69</xdr:col>
      <xdr:colOff>92075</xdr:colOff>
      <xdr:row>38</xdr:row>
      <xdr:rowOff>61685</xdr:rowOff>
    </xdr:to>
    <xdr:cxnSp macro="">
      <xdr:nvCxnSpPr>
        <xdr:cNvPr id="323" name="直線コネクタ 322"/>
        <xdr:cNvCxnSpPr/>
      </xdr:nvCxnSpPr>
      <xdr:spPr>
        <a:xfrm>
          <a:off x="13004800" y="6533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5" name="テキスト ボックス 324"/>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54428</xdr:rowOff>
    </xdr:from>
    <xdr:to>
      <xdr:col>82</xdr:col>
      <xdr:colOff>158750</xdr:colOff>
      <xdr:row>38</xdr:row>
      <xdr:rowOff>156028</xdr:rowOff>
    </xdr:to>
    <xdr:sp macro="" textlink="">
      <xdr:nvSpPr>
        <xdr:cNvPr id="333" name="楕円 332"/>
        <xdr:cNvSpPr/>
      </xdr:nvSpPr>
      <xdr:spPr>
        <a:xfrm>
          <a:off x="16459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26505</xdr:rowOff>
    </xdr:from>
    <xdr:ext cx="762000" cy="259045"/>
    <xdr:sp macro="" textlink="">
      <xdr:nvSpPr>
        <xdr:cNvPr id="334" name="補助費等該当値テキスト"/>
        <xdr:cNvSpPr txBox="1"/>
      </xdr:nvSpPr>
      <xdr:spPr>
        <a:xfrm>
          <a:off x="16598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54428</xdr:rowOff>
    </xdr:from>
    <xdr:to>
      <xdr:col>78</xdr:col>
      <xdr:colOff>120650</xdr:colOff>
      <xdr:row>38</xdr:row>
      <xdr:rowOff>156028</xdr:rowOff>
    </xdr:to>
    <xdr:sp macro="" textlink="">
      <xdr:nvSpPr>
        <xdr:cNvPr id="335" name="楕円 334"/>
        <xdr:cNvSpPr/>
      </xdr:nvSpPr>
      <xdr:spPr>
        <a:xfrm>
          <a:off x="15621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140805</xdr:rowOff>
    </xdr:from>
    <xdr:ext cx="736600" cy="259045"/>
    <xdr:sp macro="" textlink="">
      <xdr:nvSpPr>
        <xdr:cNvPr id="336" name="テキスト ボックス 335"/>
        <xdr:cNvSpPr txBox="1"/>
      </xdr:nvSpPr>
      <xdr:spPr>
        <a:xfrm>
          <a:off x="15290800" y="665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130628</xdr:rowOff>
    </xdr:from>
    <xdr:to>
      <xdr:col>74</xdr:col>
      <xdr:colOff>31750</xdr:colOff>
      <xdr:row>39</xdr:row>
      <xdr:rowOff>60778</xdr:rowOff>
    </xdr:to>
    <xdr:sp macro="" textlink="">
      <xdr:nvSpPr>
        <xdr:cNvPr id="337" name="楕円 336"/>
        <xdr:cNvSpPr/>
      </xdr:nvSpPr>
      <xdr:spPr>
        <a:xfrm>
          <a:off x="14732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45555</xdr:rowOff>
    </xdr:from>
    <xdr:ext cx="762000" cy="259045"/>
    <xdr:sp macro="" textlink="">
      <xdr:nvSpPr>
        <xdr:cNvPr id="338" name="テキスト ボックス 337"/>
        <xdr:cNvSpPr txBox="1"/>
      </xdr:nvSpPr>
      <xdr:spPr>
        <a:xfrm>
          <a:off x="14401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xdr:rowOff>
    </xdr:from>
    <xdr:to>
      <xdr:col>69</xdr:col>
      <xdr:colOff>142875</xdr:colOff>
      <xdr:row>38</xdr:row>
      <xdr:rowOff>112485</xdr:rowOff>
    </xdr:to>
    <xdr:sp macro="" textlink="">
      <xdr:nvSpPr>
        <xdr:cNvPr id="339" name="楕円 338"/>
        <xdr:cNvSpPr/>
      </xdr:nvSpPr>
      <xdr:spPr>
        <a:xfrm>
          <a:off x="13843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97262</xdr:rowOff>
    </xdr:from>
    <xdr:ext cx="762000" cy="259045"/>
    <xdr:sp macro="" textlink="">
      <xdr:nvSpPr>
        <xdr:cNvPr id="340" name="テキスト ボックス 339"/>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138793</xdr:rowOff>
    </xdr:from>
    <xdr:to>
      <xdr:col>65</xdr:col>
      <xdr:colOff>53975</xdr:colOff>
      <xdr:row>38</xdr:row>
      <xdr:rowOff>68943</xdr:rowOff>
    </xdr:to>
    <xdr:sp macro="" textlink="">
      <xdr:nvSpPr>
        <xdr:cNvPr id="341" name="楕円 340"/>
        <xdr:cNvSpPr/>
      </xdr:nvSpPr>
      <xdr:spPr>
        <a:xfrm>
          <a:off x="12954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53720</xdr:rowOff>
    </xdr:from>
    <xdr:ext cx="762000" cy="259045"/>
    <xdr:sp macro="" textlink="">
      <xdr:nvSpPr>
        <xdr:cNvPr id="342" name="テキスト ボックス 341"/>
        <xdr:cNvSpPr txBox="1"/>
      </xdr:nvSpPr>
      <xdr:spPr>
        <a:xfrm>
          <a:off x="12623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過去に借入れした市債の元利償還金は平成</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年度をピークに減少傾向にある。類似団体と比較しても平均を上回っている</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状態</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だが、建設事業の厳選や着手時期の再検討などにより将来的な財政負担を考慮しながら起債発行抑制に努める。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66039</xdr:rowOff>
    </xdr:to>
    <xdr:cxnSp macro="">
      <xdr:nvCxnSpPr>
        <xdr:cNvPr id="375" name="直線コネクタ 374"/>
        <xdr:cNvCxnSpPr/>
      </xdr:nvCxnSpPr>
      <xdr:spPr>
        <a:xfrm flipV="1">
          <a:off x="3987800" y="133858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6"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66039</xdr:rowOff>
    </xdr:to>
    <xdr:cxnSp macro="">
      <xdr:nvCxnSpPr>
        <xdr:cNvPr id="378" name="直線コネクタ 377"/>
        <xdr:cNvCxnSpPr/>
      </xdr:nvCxnSpPr>
      <xdr:spPr>
        <a:xfrm>
          <a:off x="3098800" y="13378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80" name="テキスト ボックス 379"/>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5080</xdr:rowOff>
    </xdr:to>
    <xdr:cxnSp macro="">
      <xdr:nvCxnSpPr>
        <xdr:cNvPr id="381" name="直線コネクタ 380"/>
        <xdr:cNvCxnSpPr/>
      </xdr:nvCxnSpPr>
      <xdr:spPr>
        <a:xfrm>
          <a:off x="2209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3" name="テキスト ボックス 382"/>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79</xdr:row>
      <xdr:rowOff>24130</xdr:rowOff>
    </xdr:to>
    <xdr:cxnSp macro="">
      <xdr:nvCxnSpPr>
        <xdr:cNvPr id="384" name="直線コネクタ 383"/>
        <xdr:cNvCxnSpPr/>
      </xdr:nvCxnSpPr>
      <xdr:spPr>
        <a:xfrm flipV="1">
          <a:off x="1320800" y="133553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6" name="テキスト ボックス 385"/>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7" name="フローチャート: 判断 386"/>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8" name="テキスト ボックス 387"/>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4" name="楕円 393"/>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5"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96" name="楕円 395"/>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97" name="テキスト ボックス 396"/>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8" name="楕円 397"/>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99" name="テキスト ボックス 398"/>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400" name="楕円 399"/>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401" name="テキスト ボックス 400"/>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402" name="楕円 401"/>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403" name="テキスト ボックス 402"/>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と比べると市税等の自主財源の割合が小さく、依存財源に大きく頼らざるを得ない収入状況にある一方で、歳出においては地域の経済状況や高い高齢化率等を反映し、扶助費が多額となっている等、歳出に占める義務的経費が大きな割合を占める財政構造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今後も市税の収納率向上による自主財源の確保や経常経費の抑制に努め、経常収支比率の改善を図る。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29845</xdr:rowOff>
    </xdr:to>
    <xdr:cxnSp macro="">
      <xdr:nvCxnSpPr>
        <xdr:cNvPr id="432" name="直線コネクタ 431"/>
        <xdr:cNvCxnSpPr/>
      </xdr:nvCxnSpPr>
      <xdr:spPr>
        <a:xfrm flipV="1">
          <a:off x="15671800" y="1334008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3" name="公債費以外平均値テキスト"/>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29845</xdr:rowOff>
    </xdr:from>
    <xdr:to>
      <xdr:col>78</xdr:col>
      <xdr:colOff>69850</xdr:colOff>
      <xdr:row>78</xdr:row>
      <xdr:rowOff>64136</xdr:rowOff>
    </xdr:to>
    <xdr:cxnSp macro="">
      <xdr:nvCxnSpPr>
        <xdr:cNvPr id="435" name="直線コネクタ 434"/>
        <xdr:cNvCxnSpPr/>
      </xdr:nvCxnSpPr>
      <xdr:spPr>
        <a:xfrm flipV="1">
          <a:off x="14782800" y="134029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7" name="テキスト ボックス 436"/>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78</xdr:row>
      <xdr:rowOff>64136</xdr:rowOff>
    </xdr:to>
    <xdr:cxnSp macro="">
      <xdr:nvCxnSpPr>
        <xdr:cNvPr id="438" name="直線コネクタ 437"/>
        <xdr:cNvCxnSpPr/>
      </xdr:nvCxnSpPr>
      <xdr:spPr>
        <a:xfrm>
          <a:off x="13893800" y="13111480"/>
          <a:ext cx="8890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40" name="テキスト ボックス 439"/>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18414</xdr:rowOff>
    </xdr:to>
    <xdr:cxnSp macro="">
      <xdr:nvCxnSpPr>
        <xdr:cNvPr id="441" name="直線コネクタ 440"/>
        <xdr:cNvCxnSpPr/>
      </xdr:nvCxnSpPr>
      <xdr:spPr>
        <a:xfrm flipV="1">
          <a:off x="13004800" y="13111480"/>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4" name="フローチャート: 判断 443"/>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5" name="テキスト ボックス 444"/>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1" name="楕円 450"/>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52"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150495</xdr:rowOff>
    </xdr:from>
    <xdr:to>
      <xdr:col>78</xdr:col>
      <xdr:colOff>120650</xdr:colOff>
      <xdr:row>78</xdr:row>
      <xdr:rowOff>80645</xdr:rowOff>
    </xdr:to>
    <xdr:sp macro="" textlink="">
      <xdr:nvSpPr>
        <xdr:cNvPr id="453" name="楕円 452"/>
        <xdr:cNvSpPr/>
      </xdr:nvSpPr>
      <xdr:spPr>
        <a:xfrm>
          <a:off x="15621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65422</xdr:rowOff>
    </xdr:from>
    <xdr:ext cx="736600" cy="259045"/>
    <xdr:sp macro="" textlink="">
      <xdr:nvSpPr>
        <xdr:cNvPr id="454" name="テキスト ボックス 453"/>
        <xdr:cNvSpPr txBox="1"/>
      </xdr:nvSpPr>
      <xdr:spPr>
        <a:xfrm>
          <a:off x="15290800" y="13438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13336</xdr:rowOff>
    </xdr:from>
    <xdr:to>
      <xdr:col>74</xdr:col>
      <xdr:colOff>31750</xdr:colOff>
      <xdr:row>78</xdr:row>
      <xdr:rowOff>114936</xdr:rowOff>
    </xdr:to>
    <xdr:sp macro="" textlink="">
      <xdr:nvSpPr>
        <xdr:cNvPr id="455" name="楕円 454"/>
        <xdr:cNvSpPr/>
      </xdr:nvSpPr>
      <xdr:spPr>
        <a:xfrm>
          <a:off x="14732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99713</xdr:rowOff>
    </xdr:from>
    <xdr:ext cx="762000" cy="259045"/>
    <xdr:sp macro="" textlink="">
      <xdr:nvSpPr>
        <xdr:cNvPr id="456" name="テキスト ボックス 455"/>
        <xdr:cNvSpPr txBox="1"/>
      </xdr:nvSpPr>
      <xdr:spPr>
        <a:xfrm>
          <a:off x="144018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7" name="楕円 456"/>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58" name="テキスト ボックス 45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139064</xdr:rowOff>
    </xdr:from>
    <xdr:to>
      <xdr:col>65</xdr:col>
      <xdr:colOff>53975</xdr:colOff>
      <xdr:row>77</xdr:row>
      <xdr:rowOff>69214</xdr:rowOff>
    </xdr:to>
    <xdr:sp macro="" textlink="">
      <xdr:nvSpPr>
        <xdr:cNvPr id="459" name="楕円 458"/>
        <xdr:cNvSpPr/>
      </xdr:nvSpPr>
      <xdr:spPr>
        <a:xfrm>
          <a:off x="12954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53991</xdr:rowOff>
    </xdr:from>
    <xdr:ext cx="762000" cy="259045"/>
    <xdr:sp macro="" textlink="">
      <xdr:nvSpPr>
        <xdr:cNvPr id="460" name="テキスト ボックス 459"/>
        <xdr:cNvSpPr txBox="1"/>
      </xdr:nvSpPr>
      <xdr:spPr>
        <a:xfrm>
          <a:off x="12623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42298</xdr:rowOff>
    </xdr:from>
    <xdr:to>
      <xdr:col>29</xdr:col>
      <xdr:colOff>127000</xdr:colOff>
      <xdr:row>12</xdr:row>
      <xdr:rowOff>101571</xdr:rowOff>
    </xdr:to>
    <xdr:cxnSp macro="">
      <xdr:nvCxnSpPr>
        <xdr:cNvPr id="52" name="直線コネクタ 51"/>
        <xdr:cNvCxnSpPr/>
      </xdr:nvCxnSpPr>
      <xdr:spPr bwMode="auto">
        <a:xfrm flipV="1">
          <a:off x="5003800" y="2147323"/>
          <a:ext cx="647700" cy="59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156612</xdr:rowOff>
    </xdr:from>
    <xdr:ext cx="762000" cy="259045"/>
    <xdr:sp macro="" textlink="">
      <xdr:nvSpPr>
        <xdr:cNvPr id="53" name="人口1人当たり決算額の推移平均値テキスト130"/>
        <xdr:cNvSpPr txBox="1"/>
      </xdr:nvSpPr>
      <xdr:spPr>
        <a:xfrm>
          <a:off x="5740400" y="277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101571</xdr:rowOff>
    </xdr:from>
    <xdr:to>
      <xdr:col>26</xdr:col>
      <xdr:colOff>50800</xdr:colOff>
      <xdr:row>13</xdr:row>
      <xdr:rowOff>13593</xdr:rowOff>
    </xdr:to>
    <xdr:cxnSp macro="">
      <xdr:nvCxnSpPr>
        <xdr:cNvPr id="55" name="直線コネクタ 54"/>
        <xdr:cNvCxnSpPr/>
      </xdr:nvCxnSpPr>
      <xdr:spPr bwMode="auto">
        <a:xfrm flipV="1">
          <a:off x="4305300" y="2206596"/>
          <a:ext cx="698500" cy="83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105242</xdr:rowOff>
    </xdr:from>
    <xdr:ext cx="736600" cy="259045"/>
    <xdr:sp macro="" textlink="">
      <xdr:nvSpPr>
        <xdr:cNvPr id="57" name="テキスト ボックス 56"/>
        <xdr:cNvSpPr txBox="1"/>
      </xdr:nvSpPr>
      <xdr:spPr>
        <a:xfrm>
          <a:off x="4622800" y="289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84426</xdr:rowOff>
    </xdr:from>
    <xdr:to>
      <xdr:col>22</xdr:col>
      <xdr:colOff>114300</xdr:colOff>
      <xdr:row>13</xdr:row>
      <xdr:rowOff>13593</xdr:rowOff>
    </xdr:to>
    <xdr:cxnSp macro="">
      <xdr:nvCxnSpPr>
        <xdr:cNvPr id="58" name="直線コネクタ 57"/>
        <xdr:cNvCxnSpPr/>
      </xdr:nvCxnSpPr>
      <xdr:spPr bwMode="auto">
        <a:xfrm>
          <a:off x="3606800" y="2189451"/>
          <a:ext cx="698500" cy="100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111055</xdr:rowOff>
    </xdr:from>
    <xdr:ext cx="762000" cy="259045"/>
    <xdr:sp macro="" textlink="">
      <xdr:nvSpPr>
        <xdr:cNvPr id="60" name="テキスト ボックス 59"/>
        <xdr:cNvSpPr txBox="1"/>
      </xdr:nvSpPr>
      <xdr:spPr>
        <a:xfrm>
          <a:off x="3924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84426</xdr:rowOff>
    </xdr:from>
    <xdr:to>
      <xdr:col>18</xdr:col>
      <xdr:colOff>177800</xdr:colOff>
      <xdr:row>13</xdr:row>
      <xdr:rowOff>100363</xdr:rowOff>
    </xdr:to>
    <xdr:cxnSp macro="">
      <xdr:nvCxnSpPr>
        <xdr:cNvPr id="61" name="直線コネクタ 60"/>
        <xdr:cNvCxnSpPr/>
      </xdr:nvCxnSpPr>
      <xdr:spPr bwMode="auto">
        <a:xfrm flipV="1">
          <a:off x="2908300" y="2189451"/>
          <a:ext cx="698500" cy="187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90350</xdr:rowOff>
    </xdr:from>
    <xdr:ext cx="762000" cy="259045"/>
    <xdr:sp macro="" textlink="">
      <xdr:nvSpPr>
        <xdr:cNvPr id="63" name="テキスト ボックス 62"/>
        <xdr:cNvSpPr txBox="1"/>
      </xdr:nvSpPr>
      <xdr:spPr>
        <a:xfrm>
          <a:off x="32258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92833</xdr:rowOff>
    </xdr:from>
    <xdr:to>
      <xdr:col>15</xdr:col>
      <xdr:colOff>101600</xdr:colOff>
      <xdr:row>17</xdr:row>
      <xdr:rowOff>22983</xdr:rowOff>
    </xdr:to>
    <xdr:sp macro="" textlink="">
      <xdr:nvSpPr>
        <xdr:cNvPr id="64" name="フローチャート: 判断 63"/>
        <xdr:cNvSpPr/>
      </xdr:nvSpPr>
      <xdr:spPr bwMode="auto">
        <a:xfrm>
          <a:off x="28575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7760</xdr:rowOff>
    </xdr:from>
    <xdr:ext cx="762000" cy="259045"/>
    <xdr:sp macro="" textlink="">
      <xdr:nvSpPr>
        <xdr:cNvPr id="65" name="テキスト ボックス 64"/>
        <xdr:cNvSpPr txBox="1"/>
      </xdr:nvSpPr>
      <xdr:spPr>
        <a:xfrm>
          <a:off x="2527300" y="297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162948</xdr:rowOff>
    </xdr:from>
    <xdr:to>
      <xdr:col>29</xdr:col>
      <xdr:colOff>177800</xdr:colOff>
      <xdr:row>12</xdr:row>
      <xdr:rowOff>93098</xdr:rowOff>
    </xdr:to>
    <xdr:sp macro="" textlink="">
      <xdr:nvSpPr>
        <xdr:cNvPr id="71" name="楕円 70"/>
        <xdr:cNvSpPr/>
      </xdr:nvSpPr>
      <xdr:spPr bwMode="auto">
        <a:xfrm>
          <a:off x="5600700" y="2096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71525</xdr:rowOff>
    </xdr:from>
    <xdr:ext cx="762000" cy="259045"/>
    <xdr:sp macro="" textlink="">
      <xdr:nvSpPr>
        <xdr:cNvPr id="72" name="人口1人当たり決算額の推移該当値テキスト130"/>
        <xdr:cNvSpPr txBox="1"/>
      </xdr:nvSpPr>
      <xdr:spPr>
        <a:xfrm>
          <a:off x="5740400" y="200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50771</xdr:rowOff>
    </xdr:from>
    <xdr:to>
      <xdr:col>26</xdr:col>
      <xdr:colOff>101600</xdr:colOff>
      <xdr:row>12</xdr:row>
      <xdr:rowOff>152371</xdr:rowOff>
    </xdr:to>
    <xdr:sp macro="" textlink="">
      <xdr:nvSpPr>
        <xdr:cNvPr id="73" name="楕円 72"/>
        <xdr:cNvSpPr/>
      </xdr:nvSpPr>
      <xdr:spPr bwMode="auto">
        <a:xfrm>
          <a:off x="4953000" y="2155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162548</xdr:rowOff>
    </xdr:from>
    <xdr:ext cx="736600" cy="259045"/>
    <xdr:sp macro="" textlink="">
      <xdr:nvSpPr>
        <xdr:cNvPr id="74" name="テキスト ボックス 73"/>
        <xdr:cNvSpPr txBox="1"/>
      </xdr:nvSpPr>
      <xdr:spPr>
        <a:xfrm>
          <a:off x="4622800" y="192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134243</xdr:rowOff>
    </xdr:from>
    <xdr:to>
      <xdr:col>22</xdr:col>
      <xdr:colOff>165100</xdr:colOff>
      <xdr:row>13</xdr:row>
      <xdr:rowOff>64393</xdr:rowOff>
    </xdr:to>
    <xdr:sp macro="" textlink="">
      <xdr:nvSpPr>
        <xdr:cNvPr id="75" name="楕円 74"/>
        <xdr:cNvSpPr/>
      </xdr:nvSpPr>
      <xdr:spPr bwMode="auto">
        <a:xfrm>
          <a:off x="4254500" y="223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74570</xdr:rowOff>
    </xdr:from>
    <xdr:ext cx="762000" cy="259045"/>
    <xdr:sp macro="" textlink="">
      <xdr:nvSpPr>
        <xdr:cNvPr id="76" name="テキスト ボックス 75"/>
        <xdr:cNvSpPr txBox="1"/>
      </xdr:nvSpPr>
      <xdr:spPr>
        <a:xfrm>
          <a:off x="3924300" y="200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33626</xdr:rowOff>
    </xdr:from>
    <xdr:to>
      <xdr:col>19</xdr:col>
      <xdr:colOff>38100</xdr:colOff>
      <xdr:row>12</xdr:row>
      <xdr:rowOff>135226</xdr:rowOff>
    </xdr:to>
    <xdr:sp macro="" textlink="">
      <xdr:nvSpPr>
        <xdr:cNvPr id="77" name="楕円 76"/>
        <xdr:cNvSpPr/>
      </xdr:nvSpPr>
      <xdr:spPr bwMode="auto">
        <a:xfrm>
          <a:off x="3556000" y="2138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145403</xdr:rowOff>
    </xdr:from>
    <xdr:ext cx="762000" cy="259045"/>
    <xdr:sp macro="" textlink="">
      <xdr:nvSpPr>
        <xdr:cNvPr id="78" name="テキスト ボックス 77"/>
        <xdr:cNvSpPr txBox="1"/>
      </xdr:nvSpPr>
      <xdr:spPr>
        <a:xfrm>
          <a:off x="3225800" y="190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49563</xdr:rowOff>
    </xdr:from>
    <xdr:to>
      <xdr:col>15</xdr:col>
      <xdr:colOff>101600</xdr:colOff>
      <xdr:row>13</xdr:row>
      <xdr:rowOff>151163</xdr:rowOff>
    </xdr:to>
    <xdr:sp macro="" textlink="">
      <xdr:nvSpPr>
        <xdr:cNvPr id="79" name="楕円 78"/>
        <xdr:cNvSpPr/>
      </xdr:nvSpPr>
      <xdr:spPr bwMode="auto">
        <a:xfrm>
          <a:off x="2857500" y="2326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161340</xdr:rowOff>
    </xdr:from>
    <xdr:ext cx="762000" cy="259045"/>
    <xdr:sp macro="" textlink="">
      <xdr:nvSpPr>
        <xdr:cNvPr id="80" name="テキスト ボックス 79"/>
        <xdr:cNvSpPr txBox="1"/>
      </xdr:nvSpPr>
      <xdr:spPr>
        <a:xfrm>
          <a:off x="2527300" y="20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209334</xdr:rowOff>
    </xdr:from>
    <xdr:to>
      <xdr:col>29</xdr:col>
      <xdr:colOff>127000</xdr:colOff>
      <xdr:row>34</xdr:row>
      <xdr:rowOff>217525</xdr:rowOff>
    </xdr:to>
    <xdr:cxnSp macro="">
      <xdr:nvCxnSpPr>
        <xdr:cNvPr id="113" name="直線コネクタ 112"/>
        <xdr:cNvCxnSpPr/>
      </xdr:nvCxnSpPr>
      <xdr:spPr bwMode="auto">
        <a:xfrm flipV="1">
          <a:off x="5003800" y="6476784"/>
          <a:ext cx="647700" cy="8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184256</xdr:rowOff>
    </xdr:from>
    <xdr:ext cx="762000" cy="259045"/>
    <xdr:sp macro="" textlink="">
      <xdr:nvSpPr>
        <xdr:cNvPr id="114" name="人口1人当たり決算額の推移平均値テキスト445"/>
        <xdr:cNvSpPr txBox="1"/>
      </xdr:nvSpPr>
      <xdr:spPr>
        <a:xfrm>
          <a:off x="5740400" y="679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217525</xdr:rowOff>
    </xdr:from>
    <xdr:to>
      <xdr:col>26</xdr:col>
      <xdr:colOff>50800</xdr:colOff>
      <xdr:row>34</xdr:row>
      <xdr:rowOff>249492</xdr:rowOff>
    </xdr:to>
    <xdr:cxnSp macro="">
      <xdr:nvCxnSpPr>
        <xdr:cNvPr id="116" name="直線コネクタ 115"/>
        <xdr:cNvCxnSpPr/>
      </xdr:nvCxnSpPr>
      <xdr:spPr bwMode="auto">
        <a:xfrm flipV="1">
          <a:off x="4305300" y="6484975"/>
          <a:ext cx="698500" cy="3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284116</xdr:rowOff>
    </xdr:from>
    <xdr:ext cx="736600" cy="259045"/>
    <xdr:sp macro="" textlink="">
      <xdr:nvSpPr>
        <xdr:cNvPr id="118" name="テキスト ボックス 117"/>
        <xdr:cNvSpPr txBox="1"/>
      </xdr:nvSpPr>
      <xdr:spPr>
        <a:xfrm>
          <a:off x="4622800" y="68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205257</xdr:rowOff>
    </xdr:from>
    <xdr:to>
      <xdr:col>22</xdr:col>
      <xdr:colOff>114300</xdr:colOff>
      <xdr:row>34</xdr:row>
      <xdr:rowOff>249492</xdr:rowOff>
    </xdr:to>
    <xdr:cxnSp macro="">
      <xdr:nvCxnSpPr>
        <xdr:cNvPr id="119" name="直線コネクタ 118"/>
        <xdr:cNvCxnSpPr/>
      </xdr:nvCxnSpPr>
      <xdr:spPr bwMode="auto">
        <a:xfrm>
          <a:off x="3606800" y="6472707"/>
          <a:ext cx="698500" cy="44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267123</xdr:rowOff>
    </xdr:from>
    <xdr:ext cx="762000" cy="259045"/>
    <xdr:sp macro="" textlink="">
      <xdr:nvSpPr>
        <xdr:cNvPr id="121" name="テキスト ボックス 120"/>
        <xdr:cNvSpPr txBox="1"/>
      </xdr:nvSpPr>
      <xdr:spPr>
        <a:xfrm>
          <a:off x="3924300" y="687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124104</xdr:rowOff>
    </xdr:from>
    <xdr:to>
      <xdr:col>18</xdr:col>
      <xdr:colOff>177800</xdr:colOff>
      <xdr:row>34</xdr:row>
      <xdr:rowOff>205257</xdr:rowOff>
    </xdr:to>
    <xdr:cxnSp macro="">
      <xdr:nvCxnSpPr>
        <xdr:cNvPr id="122" name="直線コネクタ 121"/>
        <xdr:cNvCxnSpPr/>
      </xdr:nvCxnSpPr>
      <xdr:spPr bwMode="auto">
        <a:xfrm>
          <a:off x="2908300" y="6391554"/>
          <a:ext cx="698500" cy="81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266857</xdr:rowOff>
    </xdr:from>
    <xdr:ext cx="762000" cy="259045"/>
    <xdr:sp macro="" textlink="">
      <xdr:nvSpPr>
        <xdr:cNvPr id="124" name="テキスト ボックス 123"/>
        <xdr:cNvSpPr txBox="1"/>
      </xdr:nvSpPr>
      <xdr:spPr>
        <a:xfrm>
          <a:off x="32258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295084</xdr:rowOff>
    </xdr:from>
    <xdr:to>
      <xdr:col>15</xdr:col>
      <xdr:colOff>101600</xdr:colOff>
      <xdr:row>36</xdr:row>
      <xdr:rowOff>53784</xdr:rowOff>
    </xdr:to>
    <xdr:sp macro="" textlink="">
      <xdr:nvSpPr>
        <xdr:cNvPr id="125" name="フローチャート: 判断 124"/>
        <xdr:cNvSpPr/>
      </xdr:nvSpPr>
      <xdr:spPr bwMode="auto">
        <a:xfrm>
          <a:off x="2857500" y="6905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38561</xdr:rowOff>
    </xdr:from>
    <xdr:ext cx="762000" cy="259045"/>
    <xdr:sp macro="" textlink="">
      <xdr:nvSpPr>
        <xdr:cNvPr id="126" name="テキスト ボックス 125"/>
        <xdr:cNvSpPr txBox="1"/>
      </xdr:nvSpPr>
      <xdr:spPr>
        <a:xfrm>
          <a:off x="2527300" y="699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158534</xdr:rowOff>
    </xdr:from>
    <xdr:to>
      <xdr:col>29</xdr:col>
      <xdr:colOff>177800</xdr:colOff>
      <xdr:row>34</xdr:row>
      <xdr:rowOff>260135</xdr:rowOff>
    </xdr:to>
    <xdr:sp macro="" textlink="">
      <xdr:nvSpPr>
        <xdr:cNvPr id="132" name="楕円 131"/>
        <xdr:cNvSpPr/>
      </xdr:nvSpPr>
      <xdr:spPr bwMode="auto">
        <a:xfrm>
          <a:off x="5600700" y="64259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3611</xdr:rowOff>
    </xdr:from>
    <xdr:ext cx="762000" cy="259045"/>
    <xdr:sp macro="" textlink="">
      <xdr:nvSpPr>
        <xdr:cNvPr id="133" name="人口1人当たり決算額の推移該当値テキスト445"/>
        <xdr:cNvSpPr txBox="1"/>
      </xdr:nvSpPr>
      <xdr:spPr>
        <a:xfrm>
          <a:off x="5740400" y="627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166725</xdr:rowOff>
    </xdr:from>
    <xdr:to>
      <xdr:col>26</xdr:col>
      <xdr:colOff>101600</xdr:colOff>
      <xdr:row>34</xdr:row>
      <xdr:rowOff>268325</xdr:rowOff>
    </xdr:to>
    <xdr:sp macro="" textlink="">
      <xdr:nvSpPr>
        <xdr:cNvPr id="134" name="楕円 133"/>
        <xdr:cNvSpPr/>
      </xdr:nvSpPr>
      <xdr:spPr bwMode="auto">
        <a:xfrm>
          <a:off x="4953000" y="6434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278502</xdr:rowOff>
    </xdr:from>
    <xdr:ext cx="736600" cy="259045"/>
    <xdr:sp macro="" textlink="">
      <xdr:nvSpPr>
        <xdr:cNvPr id="135" name="テキスト ボックス 134"/>
        <xdr:cNvSpPr txBox="1"/>
      </xdr:nvSpPr>
      <xdr:spPr>
        <a:xfrm>
          <a:off x="4622800" y="6203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198691</xdr:rowOff>
    </xdr:from>
    <xdr:to>
      <xdr:col>22</xdr:col>
      <xdr:colOff>165100</xdr:colOff>
      <xdr:row>34</xdr:row>
      <xdr:rowOff>300292</xdr:rowOff>
    </xdr:to>
    <xdr:sp macro="" textlink="">
      <xdr:nvSpPr>
        <xdr:cNvPr id="136" name="楕円 135"/>
        <xdr:cNvSpPr/>
      </xdr:nvSpPr>
      <xdr:spPr bwMode="auto">
        <a:xfrm>
          <a:off x="4254500" y="646614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310468</xdr:rowOff>
    </xdr:from>
    <xdr:ext cx="762000" cy="259045"/>
    <xdr:sp macro="" textlink="">
      <xdr:nvSpPr>
        <xdr:cNvPr id="137" name="テキスト ボックス 136"/>
        <xdr:cNvSpPr txBox="1"/>
      </xdr:nvSpPr>
      <xdr:spPr>
        <a:xfrm>
          <a:off x="3924300" y="623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154457</xdr:rowOff>
    </xdr:from>
    <xdr:to>
      <xdr:col>19</xdr:col>
      <xdr:colOff>38100</xdr:colOff>
      <xdr:row>34</xdr:row>
      <xdr:rowOff>256057</xdr:rowOff>
    </xdr:to>
    <xdr:sp macro="" textlink="">
      <xdr:nvSpPr>
        <xdr:cNvPr id="138" name="楕円 137"/>
        <xdr:cNvSpPr/>
      </xdr:nvSpPr>
      <xdr:spPr bwMode="auto">
        <a:xfrm>
          <a:off x="3556000" y="6421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266234</xdr:rowOff>
    </xdr:from>
    <xdr:ext cx="762000" cy="259045"/>
    <xdr:sp macro="" textlink="">
      <xdr:nvSpPr>
        <xdr:cNvPr id="139" name="テキスト ボックス 138"/>
        <xdr:cNvSpPr txBox="1"/>
      </xdr:nvSpPr>
      <xdr:spPr>
        <a:xfrm>
          <a:off x="3225800" y="619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73304</xdr:rowOff>
    </xdr:from>
    <xdr:to>
      <xdr:col>15</xdr:col>
      <xdr:colOff>101600</xdr:colOff>
      <xdr:row>34</xdr:row>
      <xdr:rowOff>174904</xdr:rowOff>
    </xdr:to>
    <xdr:sp macro="" textlink="">
      <xdr:nvSpPr>
        <xdr:cNvPr id="140" name="楕円 139"/>
        <xdr:cNvSpPr/>
      </xdr:nvSpPr>
      <xdr:spPr bwMode="auto">
        <a:xfrm>
          <a:off x="2857500" y="634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185081</xdr:rowOff>
    </xdr:from>
    <xdr:ext cx="762000" cy="259045"/>
    <xdr:sp macro="" textlink="">
      <xdr:nvSpPr>
        <xdr:cNvPr id="141" name="テキスト ボックス 140"/>
        <xdr:cNvSpPr txBox="1"/>
      </xdr:nvSpPr>
      <xdr:spPr>
        <a:xfrm>
          <a:off x="2527300" y="610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116,529
115,898
243.83
55,744,582
55,512,473
222,607
31,455,294
48,746,418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20632</xdr:rowOff>
    </xdr:from>
    <xdr:to>
      <xdr:col>24</xdr:col>
      <xdr:colOff>63500</xdr:colOff>
      <xdr:row>30</xdr:row>
      <xdr:rowOff>125004</xdr:rowOff>
    </xdr:to>
    <xdr:cxnSp macro="">
      <xdr:nvCxnSpPr>
        <xdr:cNvPr id="63" name="直線コネクタ 62"/>
        <xdr:cNvCxnSpPr/>
      </xdr:nvCxnSpPr>
      <xdr:spPr>
        <a:xfrm flipV="1">
          <a:off x="3797300" y="5164132"/>
          <a:ext cx="8382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10536</xdr:rowOff>
    </xdr:from>
    <xdr:ext cx="534377" cy="259045"/>
    <xdr:sp macro="" textlink="">
      <xdr:nvSpPr>
        <xdr:cNvPr id="64" name="人件費平均値テキスト"/>
        <xdr:cNvSpPr txBox="1"/>
      </xdr:nvSpPr>
      <xdr:spPr>
        <a:xfrm>
          <a:off x="4686300" y="583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125004</xdr:rowOff>
    </xdr:from>
    <xdr:to>
      <xdr:col>19</xdr:col>
      <xdr:colOff>177800</xdr:colOff>
      <xdr:row>30</xdr:row>
      <xdr:rowOff>138426</xdr:rowOff>
    </xdr:to>
    <xdr:cxnSp macro="">
      <xdr:nvCxnSpPr>
        <xdr:cNvPr id="66" name="直線コネクタ 65"/>
        <xdr:cNvCxnSpPr/>
      </xdr:nvCxnSpPr>
      <xdr:spPr>
        <a:xfrm flipV="1">
          <a:off x="2908300" y="5268504"/>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137605</xdr:rowOff>
    </xdr:from>
    <xdr:ext cx="534377" cy="259045"/>
    <xdr:sp macro="" textlink="">
      <xdr:nvSpPr>
        <xdr:cNvPr id="68" name="テキスト ボックス 67"/>
        <xdr:cNvSpPr txBox="1"/>
      </xdr:nvSpPr>
      <xdr:spPr>
        <a:xfrm>
          <a:off x="3530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118865</xdr:rowOff>
    </xdr:from>
    <xdr:to>
      <xdr:col>15</xdr:col>
      <xdr:colOff>50800</xdr:colOff>
      <xdr:row>30</xdr:row>
      <xdr:rowOff>138426</xdr:rowOff>
    </xdr:to>
    <xdr:cxnSp macro="">
      <xdr:nvCxnSpPr>
        <xdr:cNvPr id="69" name="直線コネクタ 68"/>
        <xdr:cNvCxnSpPr/>
      </xdr:nvCxnSpPr>
      <xdr:spPr>
        <a:xfrm>
          <a:off x="2019300" y="5262365"/>
          <a:ext cx="8890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132282</xdr:rowOff>
    </xdr:from>
    <xdr:ext cx="534377" cy="259045"/>
    <xdr:sp macro="" textlink="">
      <xdr:nvSpPr>
        <xdr:cNvPr id="71" name="テキスト ボックス 70"/>
        <xdr:cNvSpPr txBox="1"/>
      </xdr:nvSpPr>
      <xdr:spPr>
        <a:xfrm>
          <a:off x="2641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118865</xdr:rowOff>
    </xdr:from>
    <xdr:to>
      <xdr:col>10</xdr:col>
      <xdr:colOff>114300</xdr:colOff>
      <xdr:row>31</xdr:row>
      <xdr:rowOff>43329</xdr:rowOff>
    </xdr:to>
    <xdr:cxnSp macro="">
      <xdr:nvCxnSpPr>
        <xdr:cNvPr id="72" name="直線コネクタ 71"/>
        <xdr:cNvCxnSpPr/>
      </xdr:nvCxnSpPr>
      <xdr:spPr>
        <a:xfrm flipV="1">
          <a:off x="1130300" y="5262365"/>
          <a:ext cx="889000" cy="9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91755</xdr:rowOff>
    </xdr:from>
    <xdr:ext cx="534377" cy="259045"/>
    <xdr:sp macro="" textlink="">
      <xdr:nvSpPr>
        <xdr:cNvPr id="74" name="テキスト ボックス 73"/>
        <xdr:cNvSpPr txBox="1"/>
      </xdr:nvSpPr>
      <xdr:spPr>
        <a:xfrm>
          <a:off x="1752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90141</xdr:rowOff>
    </xdr:from>
    <xdr:to>
      <xdr:col>6</xdr:col>
      <xdr:colOff>38100</xdr:colOff>
      <xdr:row>35</xdr:row>
      <xdr:rowOff>20291</xdr:rowOff>
    </xdr:to>
    <xdr:sp macro="" textlink="">
      <xdr:nvSpPr>
        <xdr:cNvPr id="75" name="フローチャート: 判断 74"/>
        <xdr:cNvSpPr/>
      </xdr:nvSpPr>
      <xdr:spPr>
        <a:xfrm>
          <a:off x="1079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11418</xdr:rowOff>
    </xdr:from>
    <xdr:ext cx="534377" cy="259045"/>
    <xdr:sp macro="" textlink="">
      <xdr:nvSpPr>
        <xdr:cNvPr id="76" name="テキスト ボックス 75"/>
        <xdr:cNvSpPr txBox="1"/>
      </xdr:nvSpPr>
      <xdr:spPr>
        <a:xfrm>
          <a:off x="863111" y="60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141282</xdr:rowOff>
    </xdr:from>
    <xdr:to>
      <xdr:col>24</xdr:col>
      <xdr:colOff>114300</xdr:colOff>
      <xdr:row>30</xdr:row>
      <xdr:rowOff>71432</xdr:rowOff>
    </xdr:to>
    <xdr:sp macro="" textlink="">
      <xdr:nvSpPr>
        <xdr:cNvPr id="82" name="楕円 81"/>
        <xdr:cNvSpPr/>
      </xdr:nvSpPr>
      <xdr:spPr>
        <a:xfrm>
          <a:off x="4584700" y="51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94309</xdr:rowOff>
    </xdr:from>
    <xdr:ext cx="534377" cy="259045"/>
    <xdr:sp macro="" textlink="">
      <xdr:nvSpPr>
        <xdr:cNvPr id="83" name="人件費該当値テキスト"/>
        <xdr:cNvSpPr txBox="1"/>
      </xdr:nvSpPr>
      <xdr:spPr>
        <a:xfrm>
          <a:off x="4686300" y="50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74204</xdr:rowOff>
    </xdr:from>
    <xdr:to>
      <xdr:col>20</xdr:col>
      <xdr:colOff>38100</xdr:colOff>
      <xdr:row>31</xdr:row>
      <xdr:rowOff>4354</xdr:rowOff>
    </xdr:to>
    <xdr:sp macro="" textlink="">
      <xdr:nvSpPr>
        <xdr:cNvPr id="84" name="楕円 83"/>
        <xdr:cNvSpPr/>
      </xdr:nvSpPr>
      <xdr:spPr>
        <a:xfrm>
          <a:off x="3746500" y="52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20881</xdr:rowOff>
    </xdr:from>
    <xdr:ext cx="534377" cy="259045"/>
    <xdr:sp macro="" textlink="">
      <xdr:nvSpPr>
        <xdr:cNvPr id="85" name="テキスト ボックス 84"/>
        <xdr:cNvSpPr txBox="1"/>
      </xdr:nvSpPr>
      <xdr:spPr>
        <a:xfrm>
          <a:off x="3530111" y="49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87626</xdr:rowOff>
    </xdr:from>
    <xdr:to>
      <xdr:col>15</xdr:col>
      <xdr:colOff>101600</xdr:colOff>
      <xdr:row>31</xdr:row>
      <xdr:rowOff>17776</xdr:rowOff>
    </xdr:to>
    <xdr:sp macro="" textlink="">
      <xdr:nvSpPr>
        <xdr:cNvPr id="86" name="楕円 85"/>
        <xdr:cNvSpPr/>
      </xdr:nvSpPr>
      <xdr:spPr>
        <a:xfrm>
          <a:off x="2857500" y="52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34303</xdr:rowOff>
    </xdr:from>
    <xdr:ext cx="534377" cy="259045"/>
    <xdr:sp macro="" textlink="">
      <xdr:nvSpPr>
        <xdr:cNvPr id="87" name="テキスト ボックス 86"/>
        <xdr:cNvSpPr txBox="1"/>
      </xdr:nvSpPr>
      <xdr:spPr>
        <a:xfrm>
          <a:off x="2641111" y="500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68065</xdr:rowOff>
    </xdr:from>
    <xdr:to>
      <xdr:col>10</xdr:col>
      <xdr:colOff>165100</xdr:colOff>
      <xdr:row>30</xdr:row>
      <xdr:rowOff>169665</xdr:rowOff>
    </xdr:to>
    <xdr:sp macro="" textlink="">
      <xdr:nvSpPr>
        <xdr:cNvPr id="88" name="楕円 87"/>
        <xdr:cNvSpPr/>
      </xdr:nvSpPr>
      <xdr:spPr>
        <a:xfrm>
          <a:off x="1968500" y="521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14742</xdr:rowOff>
    </xdr:from>
    <xdr:ext cx="534377" cy="259045"/>
    <xdr:sp macro="" textlink="">
      <xdr:nvSpPr>
        <xdr:cNvPr id="89" name="テキスト ボックス 88"/>
        <xdr:cNvSpPr txBox="1"/>
      </xdr:nvSpPr>
      <xdr:spPr>
        <a:xfrm>
          <a:off x="1752111" y="498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163979</xdr:rowOff>
    </xdr:from>
    <xdr:to>
      <xdr:col>6</xdr:col>
      <xdr:colOff>38100</xdr:colOff>
      <xdr:row>31</xdr:row>
      <xdr:rowOff>94129</xdr:rowOff>
    </xdr:to>
    <xdr:sp macro="" textlink="">
      <xdr:nvSpPr>
        <xdr:cNvPr id="90" name="楕円 89"/>
        <xdr:cNvSpPr/>
      </xdr:nvSpPr>
      <xdr:spPr>
        <a:xfrm>
          <a:off x="1079500" y="530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110656</xdr:rowOff>
    </xdr:from>
    <xdr:ext cx="534377" cy="259045"/>
    <xdr:sp macro="" textlink="">
      <xdr:nvSpPr>
        <xdr:cNvPr id="91" name="テキスト ボックス 90"/>
        <xdr:cNvSpPr txBox="1"/>
      </xdr:nvSpPr>
      <xdr:spPr>
        <a:xfrm>
          <a:off x="863111" y="508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12509</xdr:rowOff>
    </xdr:from>
    <xdr:to>
      <xdr:col>24</xdr:col>
      <xdr:colOff>63500</xdr:colOff>
      <xdr:row>58</xdr:row>
      <xdr:rowOff>103962</xdr:rowOff>
    </xdr:to>
    <xdr:cxnSp macro="">
      <xdr:nvCxnSpPr>
        <xdr:cNvPr id="121" name="直線コネクタ 120"/>
        <xdr:cNvCxnSpPr/>
      </xdr:nvCxnSpPr>
      <xdr:spPr>
        <a:xfrm>
          <a:off x="3797300" y="9956609"/>
          <a:ext cx="838200" cy="9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12509</xdr:rowOff>
    </xdr:from>
    <xdr:to>
      <xdr:col>19</xdr:col>
      <xdr:colOff>177800</xdr:colOff>
      <xdr:row>58</xdr:row>
      <xdr:rowOff>28664</xdr:rowOff>
    </xdr:to>
    <xdr:cxnSp macro="">
      <xdr:nvCxnSpPr>
        <xdr:cNvPr id="124" name="直線コネクタ 123"/>
        <xdr:cNvCxnSpPr/>
      </xdr:nvCxnSpPr>
      <xdr:spPr>
        <a:xfrm flipV="1">
          <a:off x="2908300" y="9956609"/>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28664</xdr:rowOff>
    </xdr:from>
    <xdr:to>
      <xdr:col>15</xdr:col>
      <xdr:colOff>50800</xdr:colOff>
      <xdr:row>58</xdr:row>
      <xdr:rowOff>41122</xdr:rowOff>
    </xdr:to>
    <xdr:cxnSp macro="">
      <xdr:nvCxnSpPr>
        <xdr:cNvPr id="127" name="直線コネクタ 126"/>
        <xdr:cNvCxnSpPr/>
      </xdr:nvCxnSpPr>
      <xdr:spPr>
        <a:xfrm flipV="1">
          <a:off x="2019300" y="9972764"/>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15049</xdr:rowOff>
    </xdr:from>
    <xdr:to>
      <xdr:col>10</xdr:col>
      <xdr:colOff>114300</xdr:colOff>
      <xdr:row>58</xdr:row>
      <xdr:rowOff>41122</xdr:rowOff>
    </xdr:to>
    <xdr:cxnSp macro="">
      <xdr:nvCxnSpPr>
        <xdr:cNvPr id="130" name="直線コネクタ 129"/>
        <xdr:cNvCxnSpPr/>
      </xdr:nvCxnSpPr>
      <xdr:spPr>
        <a:xfrm>
          <a:off x="1130300" y="9959149"/>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31614</xdr:rowOff>
    </xdr:from>
    <xdr:ext cx="534377" cy="259045"/>
    <xdr:sp macro="" textlink="">
      <xdr:nvSpPr>
        <xdr:cNvPr id="132" name="テキスト ボックス 131"/>
        <xdr:cNvSpPr txBox="1"/>
      </xdr:nvSpPr>
      <xdr:spPr>
        <a:xfrm>
          <a:off x="1752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72796</xdr:rowOff>
    </xdr:from>
    <xdr:to>
      <xdr:col>6</xdr:col>
      <xdr:colOff>38100</xdr:colOff>
      <xdr:row>58</xdr:row>
      <xdr:rowOff>2946</xdr:rowOff>
    </xdr:to>
    <xdr:sp macro="" textlink="">
      <xdr:nvSpPr>
        <xdr:cNvPr id="133" name="フローチャート: 判断 132"/>
        <xdr:cNvSpPr/>
      </xdr:nvSpPr>
      <xdr:spPr>
        <a:xfrm>
          <a:off x="1079500" y="984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19473</xdr:rowOff>
    </xdr:from>
    <xdr:ext cx="534377" cy="259045"/>
    <xdr:sp macro="" textlink="">
      <xdr:nvSpPr>
        <xdr:cNvPr id="134" name="テキスト ボックス 133"/>
        <xdr:cNvSpPr txBox="1"/>
      </xdr:nvSpPr>
      <xdr:spPr>
        <a:xfrm>
          <a:off x="863111" y="96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53162</xdr:rowOff>
    </xdr:from>
    <xdr:to>
      <xdr:col>24</xdr:col>
      <xdr:colOff>114300</xdr:colOff>
      <xdr:row>58</xdr:row>
      <xdr:rowOff>154762</xdr:rowOff>
    </xdr:to>
    <xdr:sp macro="" textlink="">
      <xdr:nvSpPr>
        <xdr:cNvPr id="140" name="楕円 139"/>
        <xdr:cNvSpPr/>
      </xdr:nvSpPr>
      <xdr:spPr>
        <a:xfrm>
          <a:off x="4584700" y="99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139539</xdr:rowOff>
    </xdr:from>
    <xdr:ext cx="534377" cy="259045"/>
    <xdr:sp macro="" textlink="">
      <xdr:nvSpPr>
        <xdr:cNvPr id="141" name="物件費該当値テキスト"/>
        <xdr:cNvSpPr txBox="1"/>
      </xdr:nvSpPr>
      <xdr:spPr>
        <a:xfrm>
          <a:off x="4686300" y="99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133159</xdr:rowOff>
    </xdr:from>
    <xdr:to>
      <xdr:col>20</xdr:col>
      <xdr:colOff>38100</xdr:colOff>
      <xdr:row>58</xdr:row>
      <xdr:rowOff>63309</xdr:rowOff>
    </xdr:to>
    <xdr:sp macro="" textlink="">
      <xdr:nvSpPr>
        <xdr:cNvPr id="142" name="楕円 141"/>
        <xdr:cNvSpPr/>
      </xdr:nvSpPr>
      <xdr:spPr>
        <a:xfrm>
          <a:off x="3746500" y="99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54436</xdr:rowOff>
    </xdr:from>
    <xdr:ext cx="534377" cy="259045"/>
    <xdr:sp macro="" textlink="">
      <xdr:nvSpPr>
        <xdr:cNvPr id="143" name="テキスト ボックス 142"/>
        <xdr:cNvSpPr txBox="1"/>
      </xdr:nvSpPr>
      <xdr:spPr>
        <a:xfrm>
          <a:off x="3530111" y="999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149314</xdr:rowOff>
    </xdr:from>
    <xdr:to>
      <xdr:col>15</xdr:col>
      <xdr:colOff>101600</xdr:colOff>
      <xdr:row>58</xdr:row>
      <xdr:rowOff>79464</xdr:rowOff>
    </xdr:to>
    <xdr:sp macro="" textlink="">
      <xdr:nvSpPr>
        <xdr:cNvPr id="144" name="楕円 143"/>
        <xdr:cNvSpPr/>
      </xdr:nvSpPr>
      <xdr:spPr>
        <a:xfrm>
          <a:off x="2857500" y="99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70591</xdr:rowOff>
    </xdr:from>
    <xdr:ext cx="534377" cy="259045"/>
    <xdr:sp macro="" textlink="">
      <xdr:nvSpPr>
        <xdr:cNvPr id="145" name="テキスト ボックス 144"/>
        <xdr:cNvSpPr txBox="1"/>
      </xdr:nvSpPr>
      <xdr:spPr>
        <a:xfrm>
          <a:off x="2641111" y="1001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161772</xdr:rowOff>
    </xdr:from>
    <xdr:to>
      <xdr:col>10</xdr:col>
      <xdr:colOff>165100</xdr:colOff>
      <xdr:row>58</xdr:row>
      <xdr:rowOff>91922</xdr:rowOff>
    </xdr:to>
    <xdr:sp macro="" textlink="">
      <xdr:nvSpPr>
        <xdr:cNvPr id="146" name="楕円 145"/>
        <xdr:cNvSpPr/>
      </xdr:nvSpPr>
      <xdr:spPr>
        <a:xfrm>
          <a:off x="1968500" y="99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83049</xdr:rowOff>
    </xdr:from>
    <xdr:ext cx="534377" cy="259045"/>
    <xdr:sp macro="" textlink="">
      <xdr:nvSpPr>
        <xdr:cNvPr id="147" name="テキスト ボックス 146"/>
        <xdr:cNvSpPr txBox="1"/>
      </xdr:nvSpPr>
      <xdr:spPr>
        <a:xfrm>
          <a:off x="1752111" y="1002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135699</xdr:rowOff>
    </xdr:from>
    <xdr:to>
      <xdr:col>6</xdr:col>
      <xdr:colOff>38100</xdr:colOff>
      <xdr:row>58</xdr:row>
      <xdr:rowOff>65849</xdr:rowOff>
    </xdr:to>
    <xdr:sp macro="" textlink="">
      <xdr:nvSpPr>
        <xdr:cNvPr id="148" name="楕円 147"/>
        <xdr:cNvSpPr/>
      </xdr:nvSpPr>
      <xdr:spPr>
        <a:xfrm>
          <a:off x="1079500" y="99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56976</xdr:rowOff>
    </xdr:from>
    <xdr:ext cx="534377" cy="259045"/>
    <xdr:sp macro="" textlink="">
      <xdr:nvSpPr>
        <xdr:cNvPr id="149" name="テキスト ボックス 148"/>
        <xdr:cNvSpPr txBox="1"/>
      </xdr:nvSpPr>
      <xdr:spPr>
        <a:xfrm>
          <a:off x="863111" y="100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19639</xdr:rowOff>
    </xdr:from>
    <xdr:to>
      <xdr:col>24</xdr:col>
      <xdr:colOff>63500</xdr:colOff>
      <xdr:row>73</xdr:row>
      <xdr:rowOff>155611</xdr:rowOff>
    </xdr:to>
    <xdr:cxnSp macro="">
      <xdr:nvCxnSpPr>
        <xdr:cNvPr id="176" name="直線コネクタ 175"/>
        <xdr:cNvCxnSpPr/>
      </xdr:nvCxnSpPr>
      <xdr:spPr>
        <a:xfrm flipV="1">
          <a:off x="3797300" y="12021139"/>
          <a:ext cx="838200" cy="65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94302</xdr:rowOff>
    </xdr:from>
    <xdr:ext cx="469744" cy="259045"/>
    <xdr:sp macro="" textlink="">
      <xdr:nvSpPr>
        <xdr:cNvPr id="177" name="維持補修費平均値テキスト"/>
        <xdr:cNvSpPr txBox="1"/>
      </xdr:nvSpPr>
      <xdr:spPr>
        <a:xfrm>
          <a:off x="4686300" y="1312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155611</xdr:rowOff>
    </xdr:from>
    <xdr:to>
      <xdr:col>19</xdr:col>
      <xdr:colOff>177800</xdr:colOff>
      <xdr:row>74</xdr:row>
      <xdr:rowOff>24119</xdr:rowOff>
    </xdr:to>
    <xdr:cxnSp macro="">
      <xdr:nvCxnSpPr>
        <xdr:cNvPr id="179" name="直線コネクタ 178"/>
        <xdr:cNvCxnSpPr/>
      </xdr:nvCxnSpPr>
      <xdr:spPr>
        <a:xfrm flipV="1">
          <a:off x="2908300" y="12671461"/>
          <a:ext cx="889000" cy="3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41084</xdr:rowOff>
    </xdr:from>
    <xdr:ext cx="469744" cy="259045"/>
    <xdr:sp macro="" textlink="">
      <xdr:nvSpPr>
        <xdr:cNvPr id="181" name="テキスト ボックス 180"/>
        <xdr:cNvSpPr txBox="1"/>
      </xdr:nvSpPr>
      <xdr:spPr>
        <a:xfrm>
          <a:off x="3562428" y="1324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24119</xdr:rowOff>
    </xdr:from>
    <xdr:to>
      <xdr:col>15</xdr:col>
      <xdr:colOff>50800</xdr:colOff>
      <xdr:row>74</xdr:row>
      <xdr:rowOff>56490</xdr:rowOff>
    </xdr:to>
    <xdr:cxnSp macro="">
      <xdr:nvCxnSpPr>
        <xdr:cNvPr id="182" name="直線コネクタ 181"/>
        <xdr:cNvCxnSpPr/>
      </xdr:nvCxnSpPr>
      <xdr:spPr>
        <a:xfrm flipV="1">
          <a:off x="2019300" y="12711419"/>
          <a:ext cx="889000" cy="3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52240</xdr:rowOff>
    </xdr:from>
    <xdr:ext cx="469744" cy="259045"/>
    <xdr:sp macro="" textlink="">
      <xdr:nvSpPr>
        <xdr:cNvPr id="184" name="テキスト ボックス 183"/>
        <xdr:cNvSpPr txBox="1"/>
      </xdr:nvSpPr>
      <xdr:spPr>
        <a:xfrm>
          <a:off x="2673428" y="132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56490</xdr:rowOff>
    </xdr:from>
    <xdr:to>
      <xdr:col>10</xdr:col>
      <xdr:colOff>114300</xdr:colOff>
      <xdr:row>74</xdr:row>
      <xdr:rowOff>77338</xdr:rowOff>
    </xdr:to>
    <xdr:cxnSp macro="">
      <xdr:nvCxnSpPr>
        <xdr:cNvPr id="185" name="直線コネクタ 184"/>
        <xdr:cNvCxnSpPr/>
      </xdr:nvCxnSpPr>
      <xdr:spPr>
        <a:xfrm flipV="1">
          <a:off x="1130300" y="12743790"/>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54160</xdr:rowOff>
    </xdr:from>
    <xdr:ext cx="469744" cy="259045"/>
    <xdr:sp macro="" textlink="">
      <xdr:nvSpPr>
        <xdr:cNvPr id="187" name="テキスト ボックス 186"/>
        <xdr:cNvSpPr txBox="1"/>
      </xdr:nvSpPr>
      <xdr:spPr>
        <a:xfrm>
          <a:off x="1784428" y="132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117247</xdr:rowOff>
    </xdr:from>
    <xdr:to>
      <xdr:col>6</xdr:col>
      <xdr:colOff>38100</xdr:colOff>
      <xdr:row>77</xdr:row>
      <xdr:rowOff>47397</xdr:rowOff>
    </xdr:to>
    <xdr:sp macro="" textlink="">
      <xdr:nvSpPr>
        <xdr:cNvPr id="188" name="フローチャート: 判断 187"/>
        <xdr:cNvSpPr/>
      </xdr:nvSpPr>
      <xdr:spPr>
        <a:xfrm>
          <a:off x="1079500" y="1314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38524</xdr:rowOff>
    </xdr:from>
    <xdr:ext cx="469744" cy="259045"/>
    <xdr:sp macro="" textlink="">
      <xdr:nvSpPr>
        <xdr:cNvPr id="189" name="テキスト ボックス 188"/>
        <xdr:cNvSpPr txBox="1"/>
      </xdr:nvSpPr>
      <xdr:spPr>
        <a:xfrm>
          <a:off x="895428" y="1324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140289</xdr:rowOff>
    </xdr:from>
    <xdr:to>
      <xdr:col>24</xdr:col>
      <xdr:colOff>114300</xdr:colOff>
      <xdr:row>70</xdr:row>
      <xdr:rowOff>70439</xdr:rowOff>
    </xdr:to>
    <xdr:sp macro="" textlink="">
      <xdr:nvSpPr>
        <xdr:cNvPr id="195" name="楕円 194"/>
        <xdr:cNvSpPr/>
      </xdr:nvSpPr>
      <xdr:spPr>
        <a:xfrm>
          <a:off x="4584700" y="119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93316</xdr:rowOff>
    </xdr:from>
    <xdr:ext cx="534377" cy="259045"/>
    <xdr:sp macro="" textlink="">
      <xdr:nvSpPr>
        <xdr:cNvPr id="196" name="維持補修費該当値テキスト"/>
        <xdr:cNvSpPr txBox="1"/>
      </xdr:nvSpPr>
      <xdr:spPr>
        <a:xfrm>
          <a:off x="4686300" y="119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104811</xdr:rowOff>
    </xdr:from>
    <xdr:to>
      <xdr:col>20</xdr:col>
      <xdr:colOff>38100</xdr:colOff>
      <xdr:row>74</xdr:row>
      <xdr:rowOff>34961</xdr:rowOff>
    </xdr:to>
    <xdr:sp macro="" textlink="">
      <xdr:nvSpPr>
        <xdr:cNvPr id="197" name="楕円 196"/>
        <xdr:cNvSpPr/>
      </xdr:nvSpPr>
      <xdr:spPr>
        <a:xfrm>
          <a:off x="3746500" y="126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51488</xdr:rowOff>
    </xdr:from>
    <xdr:ext cx="469744" cy="259045"/>
    <xdr:sp macro="" textlink="">
      <xdr:nvSpPr>
        <xdr:cNvPr id="198" name="テキスト ボックス 197"/>
        <xdr:cNvSpPr txBox="1"/>
      </xdr:nvSpPr>
      <xdr:spPr>
        <a:xfrm>
          <a:off x="3562428" y="1239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144769</xdr:rowOff>
    </xdr:from>
    <xdr:to>
      <xdr:col>15</xdr:col>
      <xdr:colOff>101600</xdr:colOff>
      <xdr:row>74</xdr:row>
      <xdr:rowOff>74919</xdr:rowOff>
    </xdr:to>
    <xdr:sp macro="" textlink="">
      <xdr:nvSpPr>
        <xdr:cNvPr id="199" name="楕円 198"/>
        <xdr:cNvSpPr/>
      </xdr:nvSpPr>
      <xdr:spPr>
        <a:xfrm>
          <a:off x="2857500" y="126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91446</xdr:rowOff>
    </xdr:from>
    <xdr:ext cx="469744" cy="259045"/>
    <xdr:sp macro="" textlink="">
      <xdr:nvSpPr>
        <xdr:cNvPr id="200" name="テキスト ボックス 199"/>
        <xdr:cNvSpPr txBox="1"/>
      </xdr:nvSpPr>
      <xdr:spPr>
        <a:xfrm>
          <a:off x="2673428" y="124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5690</xdr:rowOff>
    </xdr:from>
    <xdr:to>
      <xdr:col>10</xdr:col>
      <xdr:colOff>165100</xdr:colOff>
      <xdr:row>74</xdr:row>
      <xdr:rowOff>107290</xdr:rowOff>
    </xdr:to>
    <xdr:sp macro="" textlink="">
      <xdr:nvSpPr>
        <xdr:cNvPr id="201" name="楕円 200"/>
        <xdr:cNvSpPr/>
      </xdr:nvSpPr>
      <xdr:spPr>
        <a:xfrm>
          <a:off x="1968500" y="126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123817</xdr:rowOff>
    </xdr:from>
    <xdr:ext cx="469744" cy="259045"/>
    <xdr:sp macro="" textlink="">
      <xdr:nvSpPr>
        <xdr:cNvPr id="202" name="テキスト ボックス 201"/>
        <xdr:cNvSpPr txBox="1"/>
      </xdr:nvSpPr>
      <xdr:spPr>
        <a:xfrm>
          <a:off x="1784428" y="1246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26538</xdr:rowOff>
    </xdr:from>
    <xdr:to>
      <xdr:col>6</xdr:col>
      <xdr:colOff>38100</xdr:colOff>
      <xdr:row>74</xdr:row>
      <xdr:rowOff>128138</xdr:rowOff>
    </xdr:to>
    <xdr:sp macro="" textlink="">
      <xdr:nvSpPr>
        <xdr:cNvPr id="203" name="楕円 202"/>
        <xdr:cNvSpPr/>
      </xdr:nvSpPr>
      <xdr:spPr>
        <a:xfrm>
          <a:off x="1079500" y="1271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144665</xdr:rowOff>
    </xdr:from>
    <xdr:ext cx="469744" cy="259045"/>
    <xdr:sp macro="" textlink="">
      <xdr:nvSpPr>
        <xdr:cNvPr id="204" name="テキスト ボックス 203"/>
        <xdr:cNvSpPr txBox="1"/>
      </xdr:nvSpPr>
      <xdr:spPr>
        <a:xfrm>
          <a:off x="895428" y="1248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125552</xdr:rowOff>
    </xdr:from>
    <xdr:to>
      <xdr:col>24</xdr:col>
      <xdr:colOff>63500</xdr:colOff>
      <xdr:row>92</xdr:row>
      <xdr:rowOff>143827</xdr:rowOff>
    </xdr:to>
    <xdr:cxnSp macro="">
      <xdr:nvCxnSpPr>
        <xdr:cNvPr id="234" name="直線コネクタ 233"/>
        <xdr:cNvCxnSpPr/>
      </xdr:nvCxnSpPr>
      <xdr:spPr>
        <a:xfrm flipV="1">
          <a:off x="3797300" y="15898952"/>
          <a:ext cx="8382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128351</xdr:rowOff>
    </xdr:from>
    <xdr:ext cx="599010" cy="259045"/>
    <xdr:sp macro="" textlink="">
      <xdr:nvSpPr>
        <xdr:cNvPr id="235" name="扶助費平均値テキスト"/>
        <xdr:cNvSpPr txBox="1"/>
      </xdr:nvSpPr>
      <xdr:spPr>
        <a:xfrm>
          <a:off x="4686300" y="16416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108814</xdr:rowOff>
    </xdr:from>
    <xdr:to>
      <xdr:col>19</xdr:col>
      <xdr:colOff>177800</xdr:colOff>
      <xdr:row>92</xdr:row>
      <xdr:rowOff>143827</xdr:rowOff>
    </xdr:to>
    <xdr:cxnSp macro="">
      <xdr:nvCxnSpPr>
        <xdr:cNvPr id="237" name="直線コネクタ 236"/>
        <xdr:cNvCxnSpPr/>
      </xdr:nvCxnSpPr>
      <xdr:spPr>
        <a:xfrm>
          <a:off x="2908300" y="15882214"/>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74744</xdr:rowOff>
    </xdr:from>
    <xdr:ext cx="599010" cy="259045"/>
    <xdr:sp macro="" textlink="">
      <xdr:nvSpPr>
        <xdr:cNvPr id="239" name="テキスト ボックス 238"/>
        <xdr:cNvSpPr txBox="1"/>
      </xdr:nvSpPr>
      <xdr:spPr>
        <a:xfrm>
          <a:off x="3497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108814</xdr:rowOff>
    </xdr:from>
    <xdr:to>
      <xdr:col>15</xdr:col>
      <xdr:colOff>50800</xdr:colOff>
      <xdr:row>93</xdr:row>
      <xdr:rowOff>78003</xdr:rowOff>
    </xdr:to>
    <xdr:cxnSp macro="">
      <xdr:nvCxnSpPr>
        <xdr:cNvPr id="240" name="直線コネクタ 239"/>
        <xdr:cNvCxnSpPr/>
      </xdr:nvCxnSpPr>
      <xdr:spPr>
        <a:xfrm flipV="1">
          <a:off x="2019300" y="15882214"/>
          <a:ext cx="889000" cy="1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107193</xdr:rowOff>
    </xdr:from>
    <xdr:ext cx="534377" cy="259045"/>
    <xdr:sp macro="" textlink="">
      <xdr:nvSpPr>
        <xdr:cNvPr id="242" name="テキスト ボックス 241"/>
        <xdr:cNvSpPr txBox="1"/>
      </xdr:nvSpPr>
      <xdr:spPr>
        <a:xfrm>
          <a:off x="2641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78003</xdr:rowOff>
    </xdr:from>
    <xdr:to>
      <xdr:col>10</xdr:col>
      <xdr:colOff>114300</xdr:colOff>
      <xdr:row>93</xdr:row>
      <xdr:rowOff>85446</xdr:rowOff>
    </xdr:to>
    <xdr:cxnSp macro="">
      <xdr:nvCxnSpPr>
        <xdr:cNvPr id="243" name="直線コネクタ 242"/>
        <xdr:cNvCxnSpPr/>
      </xdr:nvCxnSpPr>
      <xdr:spPr>
        <a:xfrm flipV="1">
          <a:off x="1130300" y="16022853"/>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54715</xdr:rowOff>
    </xdr:from>
    <xdr:ext cx="534377" cy="259045"/>
    <xdr:sp macro="" textlink="">
      <xdr:nvSpPr>
        <xdr:cNvPr id="245" name="テキスト ボックス 244"/>
        <xdr:cNvSpPr txBox="1"/>
      </xdr:nvSpPr>
      <xdr:spPr>
        <a:xfrm>
          <a:off x="175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70244</xdr:rowOff>
    </xdr:from>
    <xdr:to>
      <xdr:col>6</xdr:col>
      <xdr:colOff>38100</xdr:colOff>
      <xdr:row>97</xdr:row>
      <xdr:rowOff>394</xdr:rowOff>
    </xdr:to>
    <xdr:sp macro="" textlink="">
      <xdr:nvSpPr>
        <xdr:cNvPr id="246" name="フローチャート: 判断 245"/>
        <xdr:cNvSpPr/>
      </xdr:nvSpPr>
      <xdr:spPr>
        <a:xfrm>
          <a:off x="1079500" y="1652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162971</xdr:rowOff>
    </xdr:from>
    <xdr:ext cx="534377" cy="259045"/>
    <xdr:sp macro="" textlink="">
      <xdr:nvSpPr>
        <xdr:cNvPr id="247" name="テキスト ボックス 246"/>
        <xdr:cNvSpPr txBox="1"/>
      </xdr:nvSpPr>
      <xdr:spPr>
        <a:xfrm>
          <a:off x="863111" y="16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74752</xdr:rowOff>
    </xdr:from>
    <xdr:to>
      <xdr:col>24</xdr:col>
      <xdr:colOff>114300</xdr:colOff>
      <xdr:row>93</xdr:row>
      <xdr:rowOff>4902</xdr:rowOff>
    </xdr:to>
    <xdr:sp macro="" textlink="">
      <xdr:nvSpPr>
        <xdr:cNvPr id="253" name="楕円 252"/>
        <xdr:cNvSpPr/>
      </xdr:nvSpPr>
      <xdr:spPr>
        <a:xfrm>
          <a:off x="4584700" y="158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97629</xdr:rowOff>
    </xdr:from>
    <xdr:ext cx="599010" cy="259045"/>
    <xdr:sp macro="" textlink="">
      <xdr:nvSpPr>
        <xdr:cNvPr id="254" name="扶助費該当値テキスト"/>
        <xdr:cNvSpPr txBox="1"/>
      </xdr:nvSpPr>
      <xdr:spPr>
        <a:xfrm>
          <a:off x="4686300" y="1569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93027</xdr:rowOff>
    </xdr:from>
    <xdr:to>
      <xdr:col>20</xdr:col>
      <xdr:colOff>38100</xdr:colOff>
      <xdr:row>93</xdr:row>
      <xdr:rowOff>23177</xdr:rowOff>
    </xdr:to>
    <xdr:sp macro="" textlink="">
      <xdr:nvSpPr>
        <xdr:cNvPr id="255" name="楕円 254"/>
        <xdr:cNvSpPr/>
      </xdr:nvSpPr>
      <xdr:spPr>
        <a:xfrm>
          <a:off x="3746500" y="1586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39704</xdr:rowOff>
    </xdr:from>
    <xdr:ext cx="599010" cy="259045"/>
    <xdr:sp macro="" textlink="">
      <xdr:nvSpPr>
        <xdr:cNvPr id="256" name="テキスト ボックス 255"/>
        <xdr:cNvSpPr txBox="1"/>
      </xdr:nvSpPr>
      <xdr:spPr>
        <a:xfrm>
          <a:off x="3497795" y="1564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58014</xdr:rowOff>
    </xdr:from>
    <xdr:to>
      <xdr:col>15</xdr:col>
      <xdr:colOff>101600</xdr:colOff>
      <xdr:row>92</xdr:row>
      <xdr:rowOff>159614</xdr:rowOff>
    </xdr:to>
    <xdr:sp macro="" textlink="">
      <xdr:nvSpPr>
        <xdr:cNvPr id="257" name="楕円 256"/>
        <xdr:cNvSpPr/>
      </xdr:nvSpPr>
      <xdr:spPr>
        <a:xfrm>
          <a:off x="2857500" y="158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4691</xdr:rowOff>
    </xdr:from>
    <xdr:ext cx="599010" cy="259045"/>
    <xdr:sp macro="" textlink="">
      <xdr:nvSpPr>
        <xdr:cNvPr id="258" name="テキスト ボックス 257"/>
        <xdr:cNvSpPr txBox="1"/>
      </xdr:nvSpPr>
      <xdr:spPr>
        <a:xfrm>
          <a:off x="2608795" y="1560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27203</xdr:rowOff>
    </xdr:from>
    <xdr:to>
      <xdr:col>10</xdr:col>
      <xdr:colOff>165100</xdr:colOff>
      <xdr:row>93</xdr:row>
      <xdr:rowOff>128803</xdr:rowOff>
    </xdr:to>
    <xdr:sp macro="" textlink="">
      <xdr:nvSpPr>
        <xdr:cNvPr id="259" name="楕円 258"/>
        <xdr:cNvSpPr/>
      </xdr:nvSpPr>
      <xdr:spPr>
        <a:xfrm>
          <a:off x="1968500" y="159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145330</xdr:rowOff>
    </xdr:from>
    <xdr:ext cx="599010" cy="259045"/>
    <xdr:sp macro="" textlink="">
      <xdr:nvSpPr>
        <xdr:cNvPr id="260" name="テキスト ボックス 259"/>
        <xdr:cNvSpPr txBox="1"/>
      </xdr:nvSpPr>
      <xdr:spPr>
        <a:xfrm>
          <a:off x="1719795" y="1574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34646</xdr:rowOff>
    </xdr:from>
    <xdr:to>
      <xdr:col>6</xdr:col>
      <xdr:colOff>38100</xdr:colOff>
      <xdr:row>93</xdr:row>
      <xdr:rowOff>136246</xdr:rowOff>
    </xdr:to>
    <xdr:sp macro="" textlink="">
      <xdr:nvSpPr>
        <xdr:cNvPr id="261" name="楕円 260"/>
        <xdr:cNvSpPr/>
      </xdr:nvSpPr>
      <xdr:spPr>
        <a:xfrm>
          <a:off x="1079500" y="159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152773</xdr:rowOff>
    </xdr:from>
    <xdr:ext cx="599010" cy="259045"/>
    <xdr:sp macro="" textlink="">
      <xdr:nvSpPr>
        <xdr:cNvPr id="262" name="テキスト ボックス 261"/>
        <xdr:cNvSpPr txBox="1"/>
      </xdr:nvSpPr>
      <xdr:spPr>
        <a:xfrm>
          <a:off x="830795" y="1575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108555</xdr:rowOff>
    </xdr:from>
    <xdr:to>
      <xdr:col>55</xdr:col>
      <xdr:colOff>0</xdr:colOff>
      <xdr:row>37</xdr:row>
      <xdr:rowOff>109013</xdr:rowOff>
    </xdr:to>
    <xdr:cxnSp macro="">
      <xdr:nvCxnSpPr>
        <xdr:cNvPr id="289" name="直線コネクタ 288"/>
        <xdr:cNvCxnSpPr/>
      </xdr:nvCxnSpPr>
      <xdr:spPr>
        <a:xfrm flipV="1">
          <a:off x="9639300" y="645220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75945</xdr:rowOff>
    </xdr:from>
    <xdr:ext cx="534377" cy="259045"/>
    <xdr:sp macro="" textlink="">
      <xdr:nvSpPr>
        <xdr:cNvPr id="290" name="補助費等平均値テキスト"/>
        <xdr:cNvSpPr txBox="1"/>
      </xdr:nvSpPr>
      <xdr:spPr>
        <a:xfrm>
          <a:off x="10528300" y="641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91305</xdr:rowOff>
    </xdr:from>
    <xdr:to>
      <xdr:col>50</xdr:col>
      <xdr:colOff>114300</xdr:colOff>
      <xdr:row>37</xdr:row>
      <xdr:rowOff>109013</xdr:rowOff>
    </xdr:to>
    <xdr:cxnSp macro="">
      <xdr:nvCxnSpPr>
        <xdr:cNvPr id="292" name="直線コネクタ 291"/>
        <xdr:cNvCxnSpPr/>
      </xdr:nvCxnSpPr>
      <xdr:spPr>
        <a:xfrm>
          <a:off x="8750300" y="6434955"/>
          <a:ext cx="889000" cy="1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31139</xdr:rowOff>
    </xdr:from>
    <xdr:ext cx="534377" cy="259045"/>
    <xdr:sp macro="" textlink="">
      <xdr:nvSpPr>
        <xdr:cNvPr id="294" name="テキスト ボックス 293"/>
        <xdr:cNvSpPr txBox="1"/>
      </xdr:nvSpPr>
      <xdr:spPr>
        <a:xfrm>
          <a:off x="9372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87031</xdr:rowOff>
    </xdr:from>
    <xdr:to>
      <xdr:col>45</xdr:col>
      <xdr:colOff>177800</xdr:colOff>
      <xdr:row>37</xdr:row>
      <xdr:rowOff>91305</xdr:rowOff>
    </xdr:to>
    <xdr:cxnSp macro="">
      <xdr:nvCxnSpPr>
        <xdr:cNvPr id="295" name="直線コネクタ 294"/>
        <xdr:cNvCxnSpPr/>
      </xdr:nvCxnSpPr>
      <xdr:spPr>
        <a:xfrm>
          <a:off x="7861300" y="6430681"/>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37975</xdr:rowOff>
    </xdr:from>
    <xdr:ext cx="534377" cy="259045"/>
    <xdr:sp macro="" textlink="">
      <xdr:nvSpPr>
        <xdr:cNvPr id="297" name="テキスト ボックス 296"/>
        <xdr:cNvSpPr txBox="1"/>
      </xdr:nvSpPr>
      <xdr:spPr>
        <a:xfrm>
          <a:off x="8483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87031</xdr:rowOff>
    </xdr:from>
    <xdr:to>
      <xdr:col>41</xdr:col>
      <xdr:colOff>50800</xdr:colOff>
      <xdr:row>37</xdr:row>
      <xdr:rowOff>126533</xdr:rowOff>
    </xdr:to>
    <xdr:cxnSp macro="">
      <xdr:nvCxnSpPr>
        <xdr:cNvPr id="298" name="直線コネクタ 297"/>
        <xdr:cNvCxnSpPr/>
      </xdr:nvCxnSpPr>
      <xdr:spPr>
        <a:xfrm flipV="1">
          <a:off x="6972300" y="6430681"/>
          <a:ext cx="889000" cy="3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45418</xdr:rowOff>
    </xdr:from>
    <xdr:ext cx="534377" cy="259045"/>
    <xdr:sp macro="" textlink="">
      <xdr:nvSpPr>
        <xdr:cNvPr id="300" name="テキスト ボックス 299"/>
        <xdr:cNvSpPr txBox="1"/>
      </xdr:nvSpPr>
      <xdr:spPr>
        <a:xfrm>
          <a:off x="7594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133815</xdr:rowOff>
    </xdr:from>
    <xdr:to>
      <xdr:col>36</xdr:col>
      <xdr:colOff>165100</xdr:colOff>
      <xdr:row>38</xdr:row>
      <xdr:rowOff>63965</xdr:rowOff>
    </xdr:to>
    <xdr:sp macro="" textlink="">
      <xdr:nvSpPr>
        <xdr:cNvPr id="301" name="フローチャート: 判断 300"/>
        <xdr:cNvSpPr/>
      </xdr:nvSpPr>
      <xdr:spPr>
        <a:xfrm>
          <a:off x="6921500" y="647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55092</xdr:rowOff>
    </xdr:from>
    <xdr:ext cx="534377" cy="259045"/>
    <xdr:sp macro="" textlink="">
      <xdr:nvSpPr>
        <xdr:cNvPr id="302" name="テキスト ボックス 301"/>
        <xdr:cNvSpPr txBox="1"/>
      </xdr:nvSpPr>
      <xdr:spPr>
        <a:xfrm>
          <a:off x="6705111" y="657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57755</xdr:rowOff>
    </xdr:from>
    <xdr:to>
      <xdr:col>55</xdr:col>
      <xdr:colOff>50800</xdr:colOff>
      <xdr:row>37</xdr:row>
      <xdr:rowOff>159355</xdr:rowOff>
    </xdr:to>
    <xdr:sp macro="" textlink="">
      <xdr:nvSpPr>
        <xdr:cNvPr id="308" name="楕円 307"/>
        <xdr:cNvSpPr/>
      </xdr:nvSpPr>
      <xdr:spPr>
        <a:xfrm>
          <a:off x="10426700" y="640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80632</xdr:rowOff>
    </xdr:from>
    <xdr:ext cx="534377" cy="259045"/>
    <xdr:sp macro="" textlink="">
      <xdr:nvSpPr>
        <xdr:cNvPr id="309" name="補助費等該当値テキスト"/>
        <xdr:cNvSpPr txBox="1"/>
      </xdr:nvSpPr>
      <xdr:spPr>
        <a:xfrm>
          <a:off x="10528300" y="625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58213</xdr:rowOff>
    </xdr:from>
    <xdr:to>
      <xdr:col>50</xdr:col>
      <xdr:colOff>165100</xdr:colOff>
      <xdr:row>37</xdr:row>
      <xdr:rowOff>159813</xdr:rowOff>
    </xdr:to>
    <xdr:sp macro="" textlink="">
      <xdr:nvSpPr>
        <xdr:cNvPr id="310" name="楕円 309"/>
        <xdr:cNvSpPr/>
      </xdr:nvSpPr>
      <xdr:spPr>
        <a:xfrm>
          <a:off x="9588500" y="640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4890</xdr:rowOff>
    </xdr:from>
    <xdr:ext cx="534377" cy="259045"/>
    <xdr:sp macro="" textlink="">
      <xdr:nvSpPr>
        <xdr:cNvPr id="311" name="テキスト ボックス 310"/>
        <xdr:cNvSpPr txBox="1"/>
      </xdr:nvSpPr>
      <xdr:spPr>
        <a:xfrm>
          <a:off x="9372111" y="61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40505</xdr:rowOff>
    </xdr:from>
    <xdr:to>
      <xdr:col>46</xdr:col>
      <xdr:colOff>38100</xdr:colOff>
      <xdr:row>37</xdr:row>
      <xdr:rowOff>142105</xdr:rowOff>
    </xdr:to>
    <xdr:sp macro="" textlink="">
      <xdr:nvSpPr>
        <xdr:cNvPr id="312" name="楕円 311"/>
        <xdr:cNvSpPr/>
      </xdr:nvSpPr>
      <xdr:spPr>
        <a:xfrm>
          <a:off x="8699500" y="63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158632</xdr:rowOff>
    </xdr:from>
    <xdr:ext cx="534377" cy="259045"/>
    <xdr:sp macro="" textlink="">
      <xdr:nvSpPr>
        <xdr:cNvPr id="313" name="テキスト ボックス 312"/>
        <xdr:cNvSpPr txBox="1"/>
      </xdr:nvSpPr>
      <xdr:spPr>
        <a:xfrm>
          <a:off x="8483111" y="61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36231</xdr:rowOff>
    </xdr:from>
    <xdr:to>
      <xdr:col>41</xdr:col>
      <xdr:colOff>101600</xdr:colOff>
      <xdr:row>37</xdr:row>
      <xdr:rowOff>137831</xdr:rowOff>
    </xdr:to>
    <xdr:sp macro="" textlink="">
      <xdr:nvSpPr>
        <xdr:cNvPr id="314" name="楕円 313"/>
        <xdr:cNvSpPr/>
      </xdr:nvSpPr>
      <xdr:spPr>
        <a:xfrm>
          <a:off x="7810500" y="63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154358</xdr:rowOff>
    </xdr:from>
    <xdr:ext cx="534377" cy="259045"/>
    <xdr:sp macro="" textlink="">
      <xdr:nvSpPr>
        <xdr:cNvPr id="315" name="テキスト ボックス 314"/>
        <xdr:cNvSpPr txBox="1"/>
      </xdr:nvSpPr>
      <xdr:spPr>
        <a:xfrm>
          <a:off x="7594111" y="61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75733</xdr:rowOff>
    </xdr:from>
    <xdr:to>
      <xdr:col>36</xdr:col>
      <xdr:colOff>165100</xdr:colOff>
      <xdr:row>38</xdr:row>
      <xdr:rowOff>5883</xdr:rowOff>
    </xdr:to>
    <xdr:sp macro="" textlink="">
      <xdr:nvSpPr>
        <xdr:cNvPr id="316" name="楕円 315"/>
        <xdr:cNvSpPr/>
      </xdr:nvSpPr>
      <xdr:spPr>
        <a:xfrm>
          <a:off x="6921500" y="641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22410</xdr:rowOff>
    </xdr:from>
    <xdr:ext cx="534377" cy="259045"/>
    <xdr:sp macro="" textlink="">
      <xdr:nvSpPr>
        <xdr:cNvPr id="317" name="テキスト ボックス 316"/>
        <xdr:cNvSpPr txBox="1"/>
      </xdr:nvSpPr>
      <xdr:spPr>
        <a:xfrm>
          <a:off x="6705111" y="619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460</xdr:rowOff>
    </xdr:from>
    <xdr:to>
      <xdr:col>55</xdr:col>
      <xdr:colOff>0</xdr:colOff>
      <xdr:row>58</xdr:row>
      <xdr:rowOff>62509</xdr:rowOff>
    </xdr:to>
    <xdr:cxnSp macro="">
      <xdr:nvCxnSpPr>
        <xdr:cNvPr id="346" name="直線コネクタ 345"/>
        <xdr:cNvCxnSpPr/>
      </xdr:nvCxnSpPr>
      <xdr:spPr>
        <a:xfrm>
          <a:off x="9639300" y="994456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155641</xdr:rowOff>
    </xdr:from>
    <xdr:to>
      <xdr:col>50</xdr:col>
      <xdr:colOff>114300</xdr:colOff>
      <xdr:row>58</xdr:row>
      <xdr:rowOff>460</xdr:rowOff>
    </xdr:to>
    <xdr:cxnSp macro="">
      <xdr:nvCxnSpPr>
        <xdr:cNvPr id="349" name="直線コネクタ 348"/>
        <xdr:cNvCxnSpPr/>
      </xdr:nvCxnSpPr>
      <xdr:spPr>
        <a:xfrm>
          <a:off x="8750300" y="9928291"/>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155641</xdr:rowOff>
    </xdr:from>
    <xdr:to>
      <xdr:col>45</xdr:col>
      <xdr:colOff>177800</xdr:colOff>
      <xdr:row>58</xdr:row>
      <xdr:rowOff>13239</xdr:rowOff>
    </xdr:to>
    <xdr:cxnSp macro="">
      <xdr:nvCxnSpPr>
        <xdr:cNvPr id="352" name="直線コネクタ 351"/>
        <xdr:cNvCxnSpPr/>
      </xdr:nvCxnSpPr>
      <xdr:spPr>
        <a:xfrm flipV="1">
          <a:off x="7861300" y="9928291"/>
          <a:ext cx="889000" cy="2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13239</xdr:rowOff>
    </xdr:from>
    <xdr:to>
      <xdr:col>41</xdr:col>
      <xdr:colOff>50800</xdr:colOff>
      <xdr:row>58</xdr:row>
      <xdr:rowOff>32532</xdr:rowOff>
    </xdr:to>
    <xdr:cxnSp macro="">
      <xdr:nvCxnSpPr>
        <xdr:cNvPr id="355" name="直線コネクタ 354"/>
        <xdr:cNvCxnSpPr/>
      </xdr:nvCxnSpPr>
      <xdr:spPr>
        <a:xfrm flipV="1">
          <a:off x="6972300" y="9957339"/>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162243</xdr:rowOff>
    </xdr:from>
    <xdr:to>
      <xdr:col>36</xdr:col>
      <xdr:colOff>165100</xdr:colOff>
      <xdr:row>57</xdr:row>
      <xdr:rowOff>92393</xdr:rowOff>
    </xdr:to>
    <xdr:sp macro="" textlink="">
      <xdr:nvSpPr>
        <xdr:cNvPr id="358" name="フローチャート: 判断 357"/>
        <xdr:cNvSpPr/>
      </xdr:nvSpPr>
      <xdr:spPr>
        <a:xfrm>
          <a:off x="6921500" y="97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108920</xdr:rowOff>
    </xdr:from>
    <xdr:ext cx="534377" cy="259045"/>
    <xdr:sp macro="" textlink="">
      <xdr:nvSpPr>
        <xdr:cNvPr id="359" name="テキスト ボックス 358"/>
        <xdr:cNvSpPr txBox="1"/>
      </xdr:nvSpPr>
      <xdr:spPr>
        <a:xfrm>
          <a:off x="6705111" y="95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11709</xdr:rowOff>
    </xdr:from>
    <xdr:to>
      <xdr:col>55</xdr:col>
      <xdr:colOff>50800</xdr:colOff>
      <xdr:row>58</xdr:row>
      <xdr:rowOff>113309</xdr:rowOff>
    </xdr:to>
    <xdr:sp macro="" textlink="">
      <xdr:nvSpPr>
        <xdr:cNvPr id="365" name="楕円 364"/>
        <xdr:cNvSpPr/>
      </xdr:nvSpPr>
      <xdr:spPr>
        <a:xfrm>
          <a:off x="10426700" y="99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98086</xdr:rowOff>
    </xdr:from>
    <xdr:ext cx="534377" cy="259045"/>
    <xdr:sp macro="" textlink="">
      <xdr:nvSpPr>
        <xdr:cNvPr id="366" name="普通建設事業費該当値テキスト"/>
        <xdr:cNvSpPr txBox="1"/>
      </xdr:nvSpPr>
      <xdr:spPr>
        <a:xfrm>
          <a:off x="10528300" y="98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121110</xdr:rowOff>
    </xdr:from>
    <xdr:to>
      <xdr:col>50</xdr:col>
      <xdr:colOff>165100</xdr:colOff>
      <xdr:row>58</xdr:row>
      <xdr:rowOff>51260</xdr:rowOff>
    </xdr:to>
    <xdr:sp macro="" textlink="">
      <xdr:nvSpPr>
        <xdr:cNvPr id="367" name="楕円 366"/>
        <xdr:cNvSpPr/>
      </xdr:nvSpPr>
      <xdr:spPr>
        <a:xfrm>
          <a:off x="9588500" y="989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42387</xdr:rowOff>
    </xdr:from>
    <xdr:ext cx="534377" cy="259045"/>
    <xdr:sp macro="" textlink="">
      <xdr:nvSpPr>
        <xdr:cNvPr id="368" name="テキスト ボックス 367"/>
        <xdr:cNvSpPr txBox="1"/>
      </xdr:nvSpPr>
      <xdr:spPr>
        <a:xfrm>
          <a:off x="9372111" y="998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104841</xdr:rowOff>
    </xdr:from>
    <xdr:to>
      <xdr:col>46</xdr:col>
      <xdr:colOff>38100</xdr:colOff>
      <xdr:row>58</xdr:row>
      <xdr:rowOff>34991</xdr:rowOff>
    </xdr:to>
    <xdr:sp macro="" textlink="">
      <xdr:nvSpPr>
        <xdr:cNvPr id="369" name="楕円 368"/>
        <xdr:cNvSpPr/>
      </xdr:nvSpPr>
      <xdr:spPr>
        <a:xfrm>
          <a:off x="8699500" y="987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26118</xdr:rowOff>
    </xdr:from>
    <xdr:ext cx="534377" cy="259045"/>
    <xdr:sp macro="" textlink="">
      <xdr:nvSpPr>
        <xdr:cNvPr id="370" name="テキスト ボックス 369"/>
        <xdr:cNvSpPr txBox="1"/>
      </xdr:nvSpPr>
      <xdr:spPr>
        <a:xfrm>
          <a:off x="8483111" y="997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133889</xdr:rowOff>
    </xdr:from>
    <xdr:to>
      <xdr:col>41</xdr:col>
      <xdr:colOff>101600</xdr:colOff>
      <xdr:row>58</xdr:row>
      <xdr:rowOff>64039</xdr:rowOff>
    </xdr:to>
    <xdr:sp macro="" textlink="">
      <xdr:nvSpPr>
        <xdr:cNvPr id="371" name="楕円 370"/>
        <xdr:cNvSpPr/>
      </xdr:nvSpPr>
      <xdr:spPr>
        <a:xfrm>
          <a:off x="7810500" y="990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55166</xdr:rowOff>
    </xdr:from>
    <xdr:ext cx="534377" cy="259045"/>
    <xdr:sp macro="" textlink="">
      <xdr:nvSpPr>
        <xdr:cNvPr id="372" name="テキスト ボックス 371"/>
        <xdr:cNvSpPr txBox="1"/>
      </xdr:nvSpPr>
      <xdr:spPr>
        <a:xfrm>
          <a:off x="7594111" y="999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153182</xdr:rowOff>
    </xdr:from>
    <xdr:to>
      <xdr:col>36</xdr:col>
      <xdr:colOff>165100</xdr:colOff>
      <xdr:row>58</xdr:row>
      <xdr:rowOff>83332</xdr:rowOff>
    </xdr:to>
    <xdr:sp macro="" textlink="">
      <xdr:nvSpPr>
        <xdr:cNvPr id="373" name="楕円 372"/>
        <xdr:cNvSpPr/>
      </xdr:nvSpPr>
      <xdr:spPr>
        <a:xfrm>
          <a:off x="6921500" y="992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74459</xdr:rowOff>
    </xdr:from>
    <xdr:ext cx="534377" cy="259045"/>
    <xdr:sp macro="" textlink="">
      <xdr:nvSpPr>
        <xdr:cNvPr id="374" name="テキスト ボックス 373"/>
        <xdr:cNvSpPr txBox="1"/>
      </xdr:nvSpPr>
      <xdr:spPr>
        <a:xfrm>
          <a:off x="6705111" y="1001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39739</xdr:rowOff>
    </xdr:from>
    <xdr:to>
      <xdr:col>55</xdr:col>
      <xdr:colOff>0</xdr:colOff>
      <xdr:row>79</xdr:row>
      <xdr:rowOff>39776</xdr:rowOff>
    </xdr:to>
    <xdr:cxnSp macro="">
      <xdr:nvCxnSpPr>
        <xdr:cNvPr id="403" name="直線コネクタ 402"/>
        <xdr:cNvCxnSpPr/>
      </xdr:nvCxnSpPr>
      <xdr:spPr>
        <a:xfrm>
          <a:off x="9639300" y="13584289"/>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166129</xdr:rowOff>
    </xdr:from>
    <xdr:to>
      <xdr:col>50</xdr:col>
      <xdr:colOff>114300</xdr:colOff>
      <xdr:row>79</xdr:row>
      <xdr:rowOff>39739</xdr:rowOff>
    </xdr:to>
    <xdr:cxnSp macro="">
      <xdr:nvCxnSpPr>
        <xdr:cNvPr id="406" name="直線コネクタ 405"/>
        <xdr:cNvCxnSpPr/>
      </xdr:nvCxnSpPr>
      <xdr:spPr>
        <a:xfrm>
          <a:off x="8750300" y="13539229"/>
          <a:ext cx="889000" cy="4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166129</xdr:rowOff>
    </xdr:from>
    <xdr:to>
      <xdr:col>45</xdr:col>
      <xdr:colOff>177800</xdr:colOff>
      <xdr:row>79</xdr:row>
      <xdr:rowOff>26988</xdr:rowOff>
    </xdr:to>
    <xdr:cxnSp macro="">
      <xdr:nvCxnSpPr>
        <xdr:cNvPr id="409" name="直線コネクタ 408"/>
        <xdr:cNvCxnSpPr/>
      </xdr:nvCxnSpPr>
      <xdr:spPr>
        <a:xfrm flipV="1">
          <a:off x="7861300" y="13539229"/>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4268</xdr:rowOff>
    </xdr:from>
    <xdr:to>
      <xdr:col>41</xdr:col>
      <xdr:colOff>50800</xdr:colOff>
      <xdr:row>79</xdr:row>
      <xdr:rowOff>26988</xdr:rowOff>
    </xdr:to>
    <xdr:cxnSp macro="">
      <xdr:nvCxnSpPr>
        <xdr:cNvPr id="412" name="直線コネクタ 411"/>
        <xdr:cNvCxnSpPr/>
      </xdr:nvCxnSpPr>
      <xdr:spPr>
        <a:xfrm>
          <a:off x="6972300" y="13548818"/>
          <a:ext cx="889000" cy="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137058</xdr:rowOff>
    </xdr:from>
    <xdr:to>
      <xdr:col>36</xdr:col>
      <xdr:colOff>165100</xdr:colOff>
      <xdr:row>78</xdr:row>
      <xdr:rowOff>67208</xdr:rowOff>
    </xdr:to>
    <xdr:sp macro="" textlink="">
      <xdr:nvSpPr>
        <xdr:cNvPr id="415" name="フローチャート: 判断 414"/>
        <xdr:cNvSpPr/>
      </xdr:nvSpPr>
      <xdr:spPr>
        <a:xfrm>
          <a:off x="6921500" y="133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83735</xdr:rowOff>
    </xdr:from>
    <xdr:ext cx="534377" cy="259045"/>
    <xdr:sp macro="" textlink="">
      <xdr:nvSpPr>
        <xdr:cNvPr id="416" name="テキスト ボックス 415"/>
        <xdr:cNvSpPr txBox="1"/>
      </xdr:nvSpPr>
      <xdr:spPr>
        <a:xfrm>
          <a:off x="6705111" y="1311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160426</xdr:rowOff>
    </xdr:from>
    <xdr:to>
      <xdr:col>55</xdr:col>
      <xdr:colOff>50800</xdr:colOff>
      <xdr:row>79</xdr:row>
      <xdr:rowOff>90576</xdr:rowOff>
    </xdr:to>
    <xdr:sp macro="" textlink="">
      <xdr:nvSpPr>
        <xdr:cNvPr id="422" name="楕円 421"/>
        <xdr:cNvSpPr/>
      </xdr:nvSpPr>
      <xdr:spPr>
        <a:xfrm>
          <a:off x="10426700" y="135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75353</xdr:rowOff>
    </xdr:from>
    <xdr:ext cx="378565" cy="259045"/>
    <xdr:sp macro="" textlink="">
      <xdr:nvSpPr>
        <xdr:cNvPr id="423" name="普通建設事業費 （ うち新規整備　）該当値テキスト"/>
        <xdr:cNvSpPr txBox="1"/>
      </xdr:nvSpPr>
      <xdr:spPr>
        <a:xfrm>
          <a:off x="10528300" y="13448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160389</xdr:rowOff>
    </xdr:from>
    <xdr:to>
      <xdr:col>50</xdr:col>
      <xdr:colOff>165100</xdr:colOff>
      <xdr:row>79</xdr:row>
      <xdr:rowOff>90539</xdr:rowOff>
    </xdr:to>
    <xdr:sp macro="" textlink="">
      <xdr:nvSpPr>
        <xdr:cNvPr id="424" name="楕円 423"/>
        <xdr:cNvSpPr/>
      </xdr:nvSpPr>
      <xdr:spPr>
        <a:xfrm>
          <a:off x="9588500" y="1353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81666</xdr:rowOff>
    </xdr:from>
    <xdr:ext cx="378565" cy="259045"/>
    <xdr:sp macro="" textlink="">
      <xdr:nvSpPr>
        <xdr:cNvPr id="425" name="テキスト ボックス 424"/>
        <xdr:cNvSpPr txBox="1"/>
      </xdr:nvSpPr>
      <xdr:spPr>
        <a:xfrm>
          <a:off x="9450017" y="13626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115329</xdr:rowOff>
    </xdr:from>
    <xdr:to>
      <xdr:col>46</xdr:col>
      <xdr:colOff>38100</xdr:colOff>
      <xdr:row>79</xdr:row>
      <xdr:rowOff>45479</xdr:rowOff>
    </xdr:to>
    <xdr:sp macro="" textlink="">
      <xdr:nvSpPr>
        <xdr:cNvPr id="426" name="楕円 425"/>
        <xdr:cNvSpPr/>
      </xdr:nvSpPr>
      <xdr:spPr>
        <a:xfrm>
          <a:off x="8699500" y="134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36606</xdr:rowOff>
    </xdr:from>
    <xdr:ext cx="469744" cy="259045"/>
    <xdr:sp macro="" textlink="">
      <xdr:nvSpPr>
        <xdr:cNvPr id="427" name="テキスト ボックス 426"/>
        <xdr:cNvSpPr txBox="1"/>
      </xdr:nvSpPr>
      <xdr:spPr>
        <a:xfrm>
          <a:off x="8515428" y="1358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147638</xdr:rowOff>
    </xdr:from>
    <xdr:to>
      <xdr:col>41</xdr:col>
      <xdr:colOff>101600</xdr:colOff>
      <xdr:row>79</xdr:row>
      <xdr:rowOff>77788</xdr:rowOff>
    </xdr:to>
    <xdr:sp macro="" textlink="">
      <xdr:nvSpPr>
        <xdr:cNvPr id="428" name="楕円 427"/>
        <xdr:cNvSpPr/>
      </xdr:nvSpPr>
      <xdr:spPr>
        <a:xfrm>
          <a:off x="7810500" y="135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68915</xdr:rowOff>
    </xdr:from>
    <xdr:ext cx="469744" cy="259045"/>
    <xdr:sp macro="" textlink="">
      <xdr:nvSpPr>
        <xdr:cNvPr id="429" name="テキスト ボックス 428"/>
        <xdr:cNvSpPr txBox="1"/>
      </xdr:nvSpPr>
      <xdr:spPr>
        <a:xfrm>
          <a:off x="7626428" y="1361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124918</xdr:rowOff>
    </xdr:from>
    <xdr:to>
      <xdr:col>36</xdr:col>
      <xdr:colOff>165100</xdr:colOff>
      <xdr:row>79</xdr:row>
      <xdr:rowOff>55068</xdr:rowOff>
    </xdr:to>
    <xdr:sp macro="" textlink="">
      <xdr:nvSpPr>
        <xdr:cNvPr id="430" name="楕円 429"/>
        <xdr:cNvSpPr/>
      </xdr:nvSpPr>
      <xdr:spPr>
        <a:xfrm>
          <a:off x="6921500" y="134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46195</xdr:rowOff>
    </xdr:from>
    <xdr:ext cx="469744" cy="259045"/>
    <xdr:sp macro="" textlink="">
      <xdr:nvSpPr>
        <xdr:cNvPr id="431" name="テキスト ボックス 430"/>
        <xdr:cNvSpPr txBox="1"/>
      </xdr:nvSpPr>
      <xdr:spPr>
        <a:xfrm>
          <a:off x="6737428" y="1359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88292</xdr:rowOff>
    </xdr:from>
    <xdr:to>
      <xdr:col>55</xdr:col>
      <xdr:colOff>0</xdr:colOff>
      <xdr:row>97</xdr:row>
      <xdr:rowOff>161564</xdr:rowOff>
    </xdr:to>
    <xdr:cxnSp macro="">
      <xdr:nvCxnSpPr>
        <xdr:cNvPr id="458" name="直線コネクタ 457"/>
        <xdr:cNvCxnSpPr/>
      </xdr:nvCxnSpPr>
      <xdr:spPr>
        <a:xfrm>
          <a:off x="9639300" y="16718942"/>
          <a:ext cx="838200" cy="7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88292</xdr:rowOff>
    </xdr:from>
    <xdr:to>
      <xdr:col>50</xdr:col>
      <xdr:colOff>114300</xdr:colOff>
      <xdr:row>97</xdr:row>
      <xdr:rowOff>99558</xdr:rowOff>
    </xdr:to>
    <xdr:cxnSp macro="">
      <xdr:nvCxnSpPr>
        <xdr:cNvPr id="461" name="直線コネクタ 460"/>
        <xdr:cNvCxnSpPr/>
      </xdr:nvCxnSpPr>
      <xdr:spPr>
        <a:xfrm flipV="1">
          <a:off x="8750300" y="16718942"/>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151361</xdr:rowOff>
    </xdr:from>
    <xdr:ext cx="534377" cy="259045"/>
    <xdr:sp macro="" textlink="">
      <xdr:nvSpPr>
        <xdr:cNvPr id="463" name="テキスト ボックス 462"/>
        <xdr:cNvSpPr txBox="1"/>
      </xdr:nvSpPr>
      <xdr:spPr>
        <a:xfrm>
          <a:off x="9372111" y="167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95909</xdr:rowOff>
    </xdr:from>
    <xdr:to>
      <xdr:col>45</xdr:col>
      <xdr:colOff>177800</xdr:colOff>
      <xdr:row>97</xdr:row>
      <xdr:rowOff>99558</xdr:rowOff>
    </xdr:to>
    <xdr:cxnSp macro="">
      <xdr:nvCxnSpPr>
        <xdr:cNvPr id="464" name="直線コネクタ 463"/>
        <xdr:cNvCxnSpPr/>
      </xdr:nvCxnSpPr>
      <xdr:spPr>
        <a:xfrm>
          <a:off x="7861300" y="16726559"/>
          <a:ext cx="8890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151680</xdr:rowOff>
    </xdr:from>
    <xdr:ext cx="534377" cy="259045"/>
    <xdr:sp macro="" textlink="">
      <xdr:nvSpPr>
        <xdr:cNvPr id="466" name="テキスト ボックス 465"/>
        <xdr:cNvSpPr txBox="1"/>
      </xdr:nvSpPr>
      <xdr:spPr>
        <a:xfrm>
          <a:off x="8483111" y="167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95909</xdr:rowOff>
    </xdr:from>
    <xdr:to>
      <xdr:col>41</xdr:col>
      <xdr:colOff>50800</xdr:colOff>
      <xdr:row>97</xdr:row>
      <xdr:rowOff>128764</xdr:rowOff>
    </xdr:to>
    <xdr:cxnSp macro="">
      <xdr:nvCxnSpPr>
        <xdr:cNvPr id="467" name="直線コネクタ 466"/>
        <xdr:cNvCxnSpPr/>
      </xdr:nvCxnSpPr>
      <xdr:spPr>
        <a:xfrm flipV="1">
          <a:off x="6972300" y="16726559"/>
          <a:ext cx="889000" cy="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10414</xdr:rowOff>
    </xdr:from>
    <xdr:ext cx="534377" cy="259045"/>
    <xdr:sp macro="" textlink="">
      <xdr:nvSpPr>
        <xdr:cNvPr id="469" name="テキスト ボックス 468"/>
        <xdr:cNvSpPr txBox="1"/>
      </xdr:nvSpPr>
      <xdr:spPr>
        <a:xfrm>
          <a:off x="7594111" y="1681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59145</xdr:rowOff>
    </xdr:from>
    <xdr:to>
      <xdr:col>36</xdr:col>
      <xdr:colOff>165100</xdr:colOff>
      <xdr:row>97</xdr:row>
      <xdr:rowOff>160745</xdr:rowOff>
    </xdr:to>
    <xdr:sp macro="" textlink="">
      <xdr:nvSpPr>
        <xdr:cNvPr id="470" name="フローチャート: 判断 469"/>
        <xdr:cNvSpPr/>
      </xdr:nvSpPr>
      <xdr:spPr>
        <a:xfrm>
          <a:off x="6921500" y="1668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5822</xdr:rowOff>
    </xdr:from>
    <xdr:ext cx="534377" cy="259045"/>
    <xdr:sp macro="" textlink="">
      <xdr:nvSpPr>
        <xdr:cNvPr id="471" name="テキスト ボックス 470"/>
        <xdr:cNvSpPr txBox="1"/>
      </xdr:nvSpPr>
      <xdr:spPr>
        <a:xfrm>
          <a:off x="6705111" y="1646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110764</xdr:rowOff>
    </xdr:from>
    <xdr:to>
      <xdr:col>55</xdr:col>
      <xdr:colOff>50800</xdr:colOff>
      <xdr:row>98</xdr:row>
      <xdr:rowOff>40914</xdr:rowOff>
    </xdr:to>
    <xdr:sp macro="" textlink="">
      <xdr:nvSpPr>
        <xdr:cNvPr id="477" name="楕円 476"/>
        <xdr:cNvSpPr/>
      </xdr:nvSpPr>
      <xdr:spPr>
        <a:xfrm>
          <a:off x="10426700" y="167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34300</xdr:rowOff>
    </xdr:from>
    <xdr:ext cx="534377" cy="259045"/>
    <xdr:sp macro="" textlink="">
      <xdr:nvSpPr>
        <xdr:cNvPr id="478" name="普通建設事業費 （ うち更新整備　）該当値テキスト"/>
        <xdr:cNvSpPr txBox="1"/>
      </xdr:nvSpPr>
      <xdr:spPr>
        <a:xfrm>
          <a:off x="10528300" y="1666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37492</xdr:rowOff>
    </xdr:from>
    <xdr:to>
      <xdr:col>50</xdr:col>
      <xdr:colOff>165100</xdr:colOff>
      <xdr:row>97</xdr:row>
      <xdr:rowOff>139092</xdr:rowOff>
    </xdr:to>
    <xdr:sp macro="" textlink="">
      <xdr:nvSpPr>
        <xdr:cNvPr id="479" name="楕円 478"/>
        <xdr:cNvSpPr/>
      </xdr:nvSpPr>
      <xdr:spPr>
        <a:xfrm>
          <a:off x="9588500" y="166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155619</xdr:rowOff>
    </xdr:from>
    <xdr:ext cx="534377" cy="259045"/>
    <xdr:sp macro="" textlink="">
      <xdr:nvSpPr>
        <xdr:cNvPr id="480" name="テキスト ボックス 479"/>
        <xdr:cNvSpPr txBox="1"/>
      </xdr:nvSpPr>
      <xdr:spPr>
        <a:xfrm>
          <a:off x="9372111" y="164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48758</xdr:rowOff>
    </xdr:from>
    <xdr:to>
      <xdr:col>46</xdr:col>
      <xdr:colOff>38100</xdr:colOff>
      <xdr:row>97</xdr:row>
      <xdr:rowOff>150358</xdr:rowOff>
    </xdr:to>
    <xdr:sp macro="" textlink="">
      <xdr:nvSpPr>
        <xdr:cNvPr id="481" name="楕円 480"/>
        <xdr:cNvSpPr/>
      </xdr:nvSpPr>
      <xdr:spPr>
        <a:xfrm>
          <a:off x="8699500" y="1667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166885</xdr:rowOff>
    </xdr:from>
    <xdr:ext cx="534377" cy="259045"/>
    <xdr:sp macro="" textlink="">
      <xdr:nvSpPr>
        <xdr:cNvPr id="482" name="テキスト ボックス 481"/>
        <xdr:cNvSpPr txBox="1"/>
      </xdr:nvSpPr>
      <xdr:spPr>
        <a:xfrm>
          <a:off x="8483111" y="164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45109</xdr:rowOff>
    </xdr:from>
    <xdr:to>
      <xdr:col>41</xdr:col>
      <xdr:colOff>101600</xdr:colOff>
      <xdr:row>97</xdr:row>
      <xdr:rowOff>146709</xdr:rowOff>
    </xdr:to>
    <xdr:sp macro="" textlink="">
      <xdr:nvSpPr>
        <xdr:cNvPr id="483" name="楕円 482"/>
        <xdr:cNvSpPr/>
      </xdr:nvSpPr>
      <xdr:spPr>
        <a:xfrm>
          <a:off x="7810500" y="166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163236</xdr:rowOff>
    </xdr:from>
    <xdr:ext cx="534377" cy="259045"/>
    <xdr:sp macro="" textlink="">
      <xdr:nvSpPr>
        <xdr:cNvPr id="484" name="テキスト ボックス 483"/>
        <xdr:cNvSpPr txBox="1"/>
      </xdr:nvSpPr>
      <xdr:spPr>
        <a:xfrm>
          <a:off x="7594111" y="1645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77964</xdr:rowOff>
    </xdr:from>
    <xdr:to>
      <xdr:col>36</xdr:col>
      <xdr:colOff>165100</xdr:colOff>
      <xdr:row>98</xdr:row>
      <xdr:rowOff>8114</xdr:rowOff>
    </xdr:to>
    <xdr:sp macro="" textlink="">
      <xdr:nvSpPr>
        <xdr:cNvPr id="485" name="楕円 484"/>
        <xdr:cNvSpPr/>
      </xdr:nvSpPr>
      <xdr:spPr>
        <a:xfrm>
          <a:off x="6921500" y="167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170691</xdr:rowOff>
    </xdr:from>
    <xdr:ext cx="534377" cy="259045"/>
    <xdr:sp macro="" textlink="">
      <xdr:nvSpPr>
        <xdr:cNvPr id="486" name="テキスト ボックス 485"/>
        <xdr:cNvSpPr txBox="1"/>
      </xdr:nvSpPr>
      <xdr:spPr>
        <a:xfrm>
          <a:off x="6705111" y="1680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136678</xdr:rowOff>
    </xdr:from>
    <xdr:to>
      <xdr:col>67</xdr:col>
      <xdr:colOff>101600</xdr:colOff>
      <xdr:row>39</xdr:row>
      <xdr:rowOff>66828</xdr:rowOff>
    </xdr:to>
    <xdr:sp macro="" textlink="">
      <xdr:nvSpPr>
        <xdr:cNvPr id="527" name="フローチャート: 判断 526"/>
        <xdr:cNvSpPr/>
      </xdr:nvSpPr>
      <xdr:spPr>
        <a:xfrm>
          <a:off x="12763500" y="665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83354</xdr:rowOff>
    </xdr:from>
    <xdr:ext cx="378565" cy="259045"/>
    <xdr:sp macro="" textlink="">
      <xdr:nvSpPr>
        <xdr:cNvPr id="528" name="テキスト ボックス 527"/>
        <xdr:cNvSpPr txBox="1"/>
      </xdr:nvSpPr>
      <xdr:spPr>
        <a:xfrm>
          <a:off x="12625017" y="642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134862</xdr:rowOff>
    </xdr:from>
    <xdr:to>
      <xdr:col>85</xdr:col>
      <xdr:colOff>127000</xdr:colOff>
      <xdr:row>73</xdr:row>
      <xdr:rowOff>162675</xdr:rowOff>
    </xdr:to>
    <xdr:cxnSp macro="">
      <xdr:nvCxnSpPr>
        <xdr:cNvPr id="621" name="直線コネクタ 620"/>
        <xdr:cNvCxnSpPr/>
      </xdr:nvCxnSpPr>
      <xdr:spPr>
        <a:xfrm>
          <a:off x="15481300" y="12650712"/>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33952</xdr:rowOff>
    </xdr:from>
    <xdr:ext cx="534377" cy="259045"/>
    <xdr:sp macro="" textlink="">
      <xdr:nvSpPr>
        <xdr:cNvPr id="622" name="公債費平均値テキスト"/>
        <xdr:cNvSpPr txBox="1"/>
      </xdr:nvSpPr>
      <xdr:spPr>
        <a:xfrm>
          <a:off x="16370300" y="1289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134862</xdr:rowOff>
    </xdr:from>
    <xdr:to>
      <xdr:col>81</xdr:col>
      <xdr:colOff>50800</xdr:colOff>
      <xdr:row>74</xdr:row>
      <xdr:rowOff>19094</xdr:rowOff>
    </xdr:to>
    <xdr:cxnSp macro="">
      <xdr:nvCxnSpPr>
        <xdr:cNvPr id="624" name="直線コネクタ 623"/>
        <xdr:cNvCxnSpPr/>
      </xdr:nvCxnSpPr>
      <xdr:spPr>
        <a:xfrm flipV="1">
          <a:off x="14592300" y="12650712"/>
          <a:ext cx="889000" cy="5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134097</xdr:rowOff>
    </xdr:from>
    <xdr:ext cx="534377" cy="259045"/>
    <xdr:sp macro="" textlink="">
      <xdr:nvSpPr>
        <xdr:cNvPr id="626" name="テキスト ボックス 625"/>
        <xdr:cNvSpPr txBox="1"/>
      </xdr:nvSpPr>
      <xdr:spPr>
        <a:xfrm>
          <a:off x="15214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14103</xdr:rowOff>
    </xdr:from>
    <xdr:to>
      <xdr:col>76</xdr:col>
      <xdr:colOff>114300</xdr:colOff>
      <xdr:row>74</xdr:row>
      <xdr:rowOff>19094</xdr:rowOff>
    </xdr:to>
    <xdr:cxnSp macro="">
      <xdr:nvCxnSpPr>
        <xdr:cNvPr id="627" name="直線コネクタ 626"/>
        <xdr:cNvCxnSpPr/>
      </xdr:nvCxnSpPr>
      <xdr:spPr>
        <a:xfrm>
          <a:off x="13703300" y="12701403"/>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108608</xdr:rowOff>
    </xdr:from>
    <xdr:ext cx="534377" cy="259045"/>
    <xdr:sp macro="" textlink="">
      <xdr:nvSpPr>
        <xdr:cNvPr id="629" name="テキスト ボックス 628"/>
        <xdr:cNvSpPr txBox="1"/>
      </xdr:nvSpPr>
      <xdr:spPr>
        <a:xfrm>
          <a:off x="14325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74416</xdr:rowOff>
    </xdr:from>
    <xdr:to>
      <xdr:col>71</xdr:col>
      <xdr:colOff>177800</xdr:colOff>
      <xdr:row>74</xdr:row>
      <xdr:rowOff>14103</xdr:rowOff>
    </xdr:to>
    <xdr:cxnSp macro="">
      <xdr:nvCxnSpPr>
        <xdr:cNvPr id="630" name="直線コネクタ 629"/>
        <xdr:cNvCxnSpPr/>
      </xdr:nvCxnSpPr>
      <xdr:spPr>
        <a:xfrm>
          <a:off x="12814300" y="12590266"/>
          <a:ext cx="889000" cy="1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154481</xdr:rowOff>
    </xdr:from>
    <xdr:ext cx="534377" cy="259045"/>
    <xdr:sp macro="" textlink="">
      <xdr:nvSpPr>
        <xdr:cNvPr id="632" name="テキスト ボックス 631"/>
        <xdr:cNvSpPr txBox="1"/>
      </xdr:nvSpPr>
      <xdr:spPr>
        <a:xfrm>
          <a:off x="13436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61030</xdr:rowOff>
    </xdr:from>
    <xdr:to>
      <xdr:col>67</xdr:col>
      <xdr:colOff>101600</xdr:colOff>
      <xdr:row>75</xdr:row>
      <xdr:rowOff>162629</xdr:rowOff>
    </xdr:to>
    <xdr:sp macro="" textlink="">
      <xdr:nvSpPr>
        <xdr:cNvPr id="633" name="フローチャート: 判断 632"/>
        <xdr:cNvSpPr/>
      </xdr:nvSpPr>
      <xdr:spPr>
        <a:xfrm>
          <a:off x="12763500" y="129197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153757</xdr:rowOff>
    </xdr:from>
    <xdr:ext cx="534377" cy="259045"/>
    <xdr:sp macro="" textlink="">
      <xdr:nvSpPr>
        <xdr:cNvPr id="634" name="テキスト ボックス 633"/>
        <xdr:cNvSpPr txBox="1"/>
      </xdr:nvSpPr>
      <xdr:spPr>
        <a:xfrm>
          <a:off x="12547111" y="1301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111875</xdr:rowOff>
    </xdr:from>
    <xdr:to>
      <xdr:col>85</xdr:col>
      <xdr:colOff>177800</xdr:colOff>
      <xdr:row>74</xdr:row>
      <xdr:rowOff>42025</xdr:rowOff>
    </xdr:to>
    <xdr:sp macro="" textlink="">
      <xdr:nvSpPr>
        <xdr:cNvPr id="640" name="楕円 639"/>
        <xdr:cNvSpPr/>
      </xdr:nvSpPr>
      <xdr:spPr>
        <a:xfrm>
          <a:off x="16268700" y="126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134752</xdr:rowOff>
    </xdr:from>
    <xdr:ext cx="534377" cy="259045"/>
    <xdr:sp macro="" textlink="">
      <xdr:nvSpPr>
        <xdr:cNvPr id="641" name="公債費該当値テキスト"/>
        <xdr:cNvSpPr txBox="1"/>
      </xdr:nvSpPr>
      <xdr:spPr>
        <a:xfrm>
          <a:off x="16370300" y="1247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84062</xdr:rowOff>
    </xdr:from>
    <xdr:to>
      <xdr:col>81</xdr:col>
      <xdr:colOff>101600</xdr:colOff>
      <xdr:row>74</xdr:row>
      <xdr:rowOff>14212</xdr:rowOff>
    </xdr:to>
    <xdr:sp macro="" textlink="">
      <xdr:nvSpPr>
        <xdr:cNvPr id="642" name="楕円 641"/>
        <xdr:cNvSpPr/>
      </xdr:nvSpPr>
      <xdr:spPr>
        <a:xfrm>
          <a:off x="15430500" y="125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30739</xdr:rowOff>
    </xdr:from>
    <xdr:ext cx="534377" cy="259045"/>
    <xdr:sp macro="" textlink="">
      <xdr:nvSpPr>
        <xdr:cNvPr id="643" name="テキスト ボックス 642"/>
        <xdr:cNvSpPr txBox="1"/>
      </xdr:nvSpPr>
      <xdr:spPr>
        <a:xfrm>
          <a:off x="15214111" y="123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139744</xdr:rowOff>
    </xdr:from>
    <xdr:to>
      <xdr:col>76</xdr:col>
      <xdr:colOff>165100</xdr:colOff>
      <xdr:row>74</xdr:row>
      <xdr:rowOff>69894</xdr:rowOff>
    </xdr:to>
    <xdr:sp macro="" textlink="">
      <xdr:nvSpPr>
        <xdr:cNvPr id="644" name="楕円 643"/>
        <xdr:cNvSpPr/>
      </xdr:nvSpPr>
      <xdr:spPr>
        <a:xfrm>
          <a:off x="14541500" y="126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86421</xdr:rowOff>
    </xdr:from>
    <xdr:ext cx="534377" cy="259045"/>
    <xdr:sp macro="" textlink="">
      <xdr:nvSpPr>
        <xdr:cNvPr id="645" name="テキスト ボックス 644"/>
        <xdr:cNvSpPr txBox="1"/>
      </xdr:nvSpPr>
      <xdr:spPr>
        <a:xfrm>
          <a:off x="14325111" y="124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134753</xdr:rowOff>
    </xdr:from>
    <xdr:to>
      <xdr:col>72</xdr:col>
      <xdr:colOff>38100</xdr:colOff>
      <xdr:row>74</xdr:row>
      <xdr:rowOff>64903</xdr:rowOff>
    </xdr:to>
    <xdr:sp macro="" textlink="">
      <xdr:nvSpPr>
        <xdr:cNvPr id="646" name="楕円 645"/>
        <xdr:cNvSpPr/>
      </xdr:nvSpPr>
      <xdr:spPr>
        <a:xfrm>
          <a:off x="13652500" y="1265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81430</xdr:rowOff>
    </xdr:from>
    <xdr:ext cx="534377" cy="259045"/>
    <xdr:sp macro="" textlink="">
      <xdr:nvSpPr>
        <xdr:cNvPr id="647" name="テキスト ボックス 646"/>
        <xdr:cNvSpPr txBox="1"/>
      </xdr:nvSpPr>
      <xdr:spPr>
        <a:xfrm>
          <a:off x="13436111" y="1242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23616</xdr:rowOff>
    </xdr:from>
    <xdr:to>
      <xdr:col>67</xdr:col>
      <xdr:colOff>101600</xdr:colOff>
      <xdr:row>73</xdr:row>
      <xdr:rowOff>125216</xdr:rowOff>
    </xdr:to>
    <xdr:sp macro="" textlink="">
      <xdr:nvSpPr>
        <xdr:cNvPr id="648" name="楕円 647"/>
        <xdr:cNvSpPr/>
      </xdr:nvSpPr>
      <xdr:spPr>
        <a:xfrm>
          <a:off x="12763500" y="125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141743</xdr:rowOff>
    </xdr:from>
    <xdr:ext cx="534377" cy="259045"/>
    <xdr:sp macro="" textlink="">
      <xdr:nvSpPr>
        <xdr:cNvPr id="649" name="テキスト ボックス 648"/>
        <xdr:cNvSpPr txBox="1"/>
      </xdr:nvSpPr>
      <xdr:spPr>
        <a:xfrm>
          <a:off x="12547111" y="1231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130549</xdr:rowOff>
    </xdr:from>
    <xdr:to>
      <xdr:col>85</xdr:col>
      <xdr:colOff>127000</xdr:colOff>
      <xdr:row>98</xdr:row>
      <xdr:rowOff>133607</xdr:rowOff>
    </xdr:to>
    <xdr:cxnSp macro="">
      <xdr:nvCxnSpPr>
        <xdr:cNvPr id="676" name="直線コネクタ 675"/>
        <xdr:cNvCxnSpPr/>
      </xdr:nvCxnSpPr>
      <xdr:spPr>
        <a:xfrm>
          <a:off x="15481300" y="16932649"/>
          <a:ext cx="8382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118015</xdr:rowOff>
    </xdr:from>
    <xdr:to>
      <xdr:col>81</xdr:col>
      <xdr:colOff>50800</xdr:colOff>
      <xdr:row>98</xdr:row>
      <xdr:rowOff>130549</xdr:rowOff>
    </xdr:to>
    <xdr:cxnSp macro="">
      <xdr:nvCxnSpPr>
        <xdr:cNvPr id="679" name="直線コネクタ 678"/>
        <xdr:cNvCxnSpPr/>
      </xdr:nvCxnSpPr>
      <xdr:spPr>
        <a:xfrm>
          <a:off x="14592300" y="16920115"/>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118015</xdr:rowOff>
    </xdr:from>
    <xdr:to>
      <xdr:col>76</xdr:col>
      <xdr:colOff>114300</xdr:colOff>
      <xdr:row>98</xdr:row>
      <xdr:rowOff>132589</xdr:rowOff>
    </xdr:to>
    <xdr:cxnSp macro="">
      <xdr:nvCxnSpPr>
        <xdr:cNvPr id="682" name="直線コネクタ 681"/>
        <xdr:cNvCxnSpPr/>
      </xdr:nvCxnSpPr>
      <xdr:spPr>
        <a:xfrm flipV="1">
          <a:off x="13703300" y="16920115"/>
          <a:ext cx="889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132589</xdr:rowOff>
    </xdr:from>
    <xdr:to>
      <xdr:col>71</xdr:col>
      <xdr:colOff>177800</xdr:colOff>
      <xdr:row>98</xdr:row>
      <xdr:rowOff>136136</xdr:rowOff>
    </xdr:to>
    <xdr:cxnSp macro="">
      <xdr:nvCxnSpPr>
        <xdr:cNvPr id="685" name="直線コネクタ 684"/>
        <xdr:cNvCxnSpPr/>
      </xdr:nvCxnSpPr>
      <xdr:spPr>
        <a:xfrm flipV="1">
          <a:off x="12814300" y="16934689"/>
          <a:ext cx="889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8771</xdr:rowOff>
    </xdr:from>
    <xdr:ext cx="534377" cy="259045"/>
    <xdr:sp macro="" textlink="">
      <xdr:nvSpPr>
        <xdr:cNvPr id="687" name="テキスト ボックス 686"/>
        <xdr:cNvSpPr txBox="1"/>
      </xdr:nvSpPr>
      <xdr:spPr>
        <a:xfrm>
          <a:off x="13436111" y="166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72118</xdr:rowOff>
    </xdr:from>
    <xdr:to>
      <xdr:col>67</xdr:col>
      <xdr:colOff>101600</xdr:colOff>
      <xdr:row>99</xdr:row>
      <xdr:rowOff>2268</xdr:rowOff>
    </xdr:to>
    <xdr:sp macro="" textlink="">
      <xdr:nvSpPr>
        <xdr:cNvPr id="688" name="フローチャート: 判断 687"/>
        <xdr:cNvSpPr/>
      </xdr:nvSpPr>
      <xdr:spPr>
        <a:xfrm>
          <a:off x="12763500" y="168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18795</xdr:rowOff>
    </xdr:from>
    <xdr:ext cx="469744" cy="259045"/>
    <xdr:sp macro="" textlink="">
      <xdr:nvSpPr>
        <xdr:cNvPr id="689" name="テキスト ボックス 688"/>
        <xdr:cNvSpPr txBox="1"/>
      </xdr:nvSpPr>
      <xdr:spPr>
        <a:xfrm>
          <a:off x="12579428" y="166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82807</xdr:rowOff>
    </xdr:from>
    <xdr:to>
      <xdr:col>85</xdr:col>
      <xdr:colOff>177800</xdr:colOff>
      <xdr:row>99</xdr:row>
      <xdr:rowOff>12957</xdr:rowOff>
    </xdr:to>
    <xdr:sp macro="" textlink="">
      <xdr:nvSpPr>
        <xdr:cNvPr id="695" name="楕円 694"/>
        <xdr:cNvSpPr/>
      </xdr:nvSpPr>
      <xdr:spPr>
        <a:xfrm>
          <a:off x="16268700" y="1688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23097</xdr:rowOff>
    </xdr:from>
    <xdr:ext cx="469744" cy="259045"/>
    <xdr:sp macro="" textlink="">
      <xdr:nvSpPr>
        <xdr:cNvPr id="696" name="積立金該当値テキスト"/>
        <xdr:cNvSpPr txBox="1"/>
      </xdr:nvSpPr>
      <xdr:spPr>
        <a:xfrm>
          <a:off x="16370300" y="1682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79749</xdr:rowOff>
    </xdr:from>
    <xdr:to>
      <xdr:col>81</xdr:col>
      <xdr:colOff>101600</xdr:colOff>
      <xdr:row>99</xdr:row>
      <xdr:rowOff>9899</xdr:rowOff>
    </xdr:to>
    <xdr:sp macro="" textlink="">
      <xdr:nvSpPr>
        <xdr:cNvPr id="697" name="楕円 696"/>
        <xdr:cNvSpPr/>
      </xdr:nvSpPr>
      <xdr:spPr>
        <a:xfrm>
          <a:off x="15430500" y="168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1026</xdr:rowOff>
    </xdr:from>
    <xdr:ext cx="469744" cy="259045"/>
    <xdr:sp macro="" textlink="">
      <xdr:nvSpPr>
        <xdr:cNvPr id="698" name="テキスト ボックス 697"/>
        <xdr:cNvSpPr txBox="1"/>
      </xdr:nvSpPr>
      <xdr:spPr>
        <a:xfrm>
          <a:off x="15246428" y="1697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67215</xdr:rowOff>
    </xdr:from>
    <xdr:to>
      <xdr:col>76</xdr:col>
      <xdr:colOff>165100</xdr:colOff>
      <xdr:row>98</xdr:row>
      <xdr:rowOff>168815</xdr:rowOff>
    </xdr:to>
    <xdr:sp macro="" textlink="">
      <xdr:nvSpPr>
        <xdr:cNvPr id="699" name="楕円 698"/>
        <xdr:cNvSpPr/>
      </xdr:nvSpPr>
      <xdr:spPr>
        <a:xfrm>
          <a:off x="14541500" y="168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159942</xdr:rowOff>
    </xdr:from>
    <xdr:ext cx="469744" cy="259045"/>
    <xdr:sp macro="" textlink="">
      <xdr:nvSpPr>
        <xdr:cNvPr id="700" name="テキスト ボックス 699"/>
        <xdr:cNvSpPr txBox="1"/>
      </xdr:nvSpPr>
      <xdr:spPr>
        <a:xfrm>
          <a:off x="14357428" y="1696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81789</xdr:rowOff>
    </xdr:from>
    <xdr:to>
      <xdr:col>72</xdr:col>
      <xdr:colOff>38100</xdr:colOff>
      <xdr:row>99</xdr:row>
      <xdr:rowOff>11939</xdr:rowOff>
    </xdr:to>
    <xdr:sp macro="" textlink="">
      <xdr:nvSpPr>
        <xdr:cNvPr id="701" name="楕円 700"/>
        <xdr:cNvSpPr/>
      </xdr:nvSpPr>
      <xdr:spPr>
        <a:xfrm>
          <a:off x="13652500" y="1688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3066</xdr:rowOff>
    </xdr:from>
    <xdr:ext cx="469744" cy="259045"/>
    <xdr:sp macro="" textlink="">
      <xdr:nvSpPr>
        <xdr:cNvPr id="702" name="テキスト ボックス 701"/>
        <xdr:cNvSpPr txBox="1"/>
      </xdr:nvSpPr>
      <xdr:spPr>
        <a:xfrm>
          <a:off x="13468428" y="1697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85336</xdr:rowOff>
    </xdr:from>
    <xdr:to>
      <xdr:col>67</xdr:col>
      <xdr:colOff>101600</xdr:colOff>
      <xdr:row>99</xdr:row>
      <xdr:rowOff>15486</xdr:rowOff>
    </xdr:to>
    <xdr:sp macro="" textlink="">
      <xdr:nvSpPr>
        <xdr:cNvPr id="703" name="楕円 702"/>
        <xdr:cNvSpPr/>
      </xdr:nvSpPr>
      <xdr:spPr>
        <a:xfrm>
          <a:off x="12763500" y="168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6613</xdr:rowOff>
    </xdr:from>
    <xdr:ext cx="469744" cy="259045"/>
    <xdr:sp macro="" textlink="">
      <xdr:nvSpPr>
        <xdr:cNvPr id="704" name="テキスト ボックス 703"/>
        <xdr:cNvSpPr txBox="1"/>
      </xdr:nvSpPr>
      <xdr:spPr>
        <a:xfrm>
          <a:off x="12579428" y="1698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168580</xdr:rowOff>
    </xdr:from>
    <xdr:to>
      <xdr:col>116</xdr:col>
      <xdr:colOff>63500</xdr:colOff>
      <xdr:row>36</xdr:row>
      <xdr:rowOff>91313</xdr:rowOff>
    </xdr:to>
    <xdr:cxnSp macro="">
      <xdr:nvCxnSpPr>
        <xdr:cNvPr id="733" name="直線コネクタ 732"/>
        <xdr:cNvCxnSpPr/>
      </xdr:nvCxnSpPr>
      <xdr:spPr>
        <a:xfrm flipV="1">
          <a:off x="21323300" y="6169330"/>
          <a:ext cx="8382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68165</xdr:rowOff>
    </xdr:from>
    <xdr:ext cx="378565" cy="259045"/>
    <xdr:sp macro="" textlink="">
      <xdr:nvSpPr>
        <xdr:cNvPr id="734" name="投資及び出資金平均値テキスト"/>
        <xdr:cNvSpPr txBox="1"/>
      </xdr:nvSpPr>
      <xdr:spPr>
        <a:xfrm>
          <a:off x="22212300" y="6583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91313</xdr:rowOff>
    </xdr:from>
    <xdr:to>
      <xdr:col>111</xdr:col>
      <xdr:colOff>177800</xdr:colOff>
      <xdr:row>36</xdr:row>
      <xdr:rowOff>131242</xdr:rowOff>
    </xdr:to>
    <xdr:cxnSp macro="">
      <xdr:nvCxnSpPr>
        <xdr:cNvPr id="736" name="直線コネクタ 735"/>
        <xdr:cNvCxnSpPr/>
      </xdr:nvCxnSpPr>
      <xdr:spPr>
        <a:xfrm flipV="1">
          <a:off x="20434300" y="6263513"/>
          <a:ext cx="8890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20693</xdr:rowOff>
    </xdr:from>
    <xdr:ext cx="378565" cy="259045"/>
    <xdr:sp macro="" textlink="">
      <xdr:nvSpPr>
        <xdr:cNvPr id="738" name="テキスト ボックス 737"/>
        <xdr:cNvSpPr txBox="1"/>
      </xdr:nvSpPr>
      <xdr:spPr>
        <a:xfrm>
          <a:off x="21134017" y="6707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131242</xdr:rowOff>
    </xdr:from>
    <xdr:to>
      <xdr:col>107</xdr:col>
      <xdr:colOff>50800</xdr:colOff>
      <xdr:row>37</xdr:row>
      <xdr:rowOff>89408</xdr:rowOff>
    </xdr:to>
    <xdr:cxnSp macro="">
      <xdr:nvCxnSpPr>
        <xdr:cNvPr id="739" name="直線コネクタ 738"/>
        <xdr:cNvCxnSpPr/>
      </xdr:nvCxnSpPr>
      <xdr:spPr>
        <a:xfrm flipV="1">
          <a:off x="19545300" y="6303442"/>
          <a:ext cx="889000" cy="1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38905</xdr:rowOff>
    </xdr:from>
    <xdr:ext cx="378565" cy="259045"/>
    <xdr:sp macro="" textlink="">
      <xdr:nvSpPr>
        <xdr:cNvPr id="741" name="テキスト ボックス 740"/>
        <xdr:cNvSpPr txBox="1"/>
      </xdr:nvSpPr>
      <xdr:spPr>
        <a:xfrm>
          <a:off x="20245017" y="672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22885</xdr:rowOff>
    </xdr:from>
    <xdr:to>
      <xdr:col>102</xdr:col>
      <xdr:colOff>114300</xdr:colOff>
      <xdr:row>37</xdr:row>
      <xdr:rowOff>89408</xdr:rowOff>
    </xdr:to>
    <xdr:cxnSp macro="">
      <xdr:nvCxnSpPr>
        <xdr:cNvPr id="742" name="直線コネクタ 741"/>
        <xdr:cNvCxnSpPr/>
      </xdr:nvCxnSpPr>
      <xdr:spPr>
        <a:xfrm>
          <a:off x="18656300" y="6366535"/>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28236</xdr:rowOff>
    </xdr:from>
    <xdr:ext cx="378565" cy="259045"/>
    <xdr:sp macro="" textlink="">
      <xdr:nvSpPr>
        <xdr:cNvPr id="744" name="テキスト ボックス 743"/>
        <xdr:cNvSpPr txBox="1"/>
      </xdr:nvSpPr>
      <xdr:spPr>
        <a:xfrm>
          <a:off x="19356017" y="671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19253</xdr:rowOff>
    </xdr:from>
    <xdr:to>
      <xdr:col>98</xdr:col>
      <xdr:colOff>38100</xdr:colOff>
      <xdr:row>38</xdr:row>
      <xdr:rowOff>120853</xdr:rowOff>
    </xdr:to>
    <xdr:sp macro="" textlink="">
      <xdr:nvSpPr>
        <xdr:cNvPr id="745" name="フローチャート: 判断 744"/>
        <xdr:cNvSpPr/>
      </xdr:nvSpPr>
      <xdr:spPr>
        <a:xfrm>
          <a:off x="18605500" y="65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111980</xdr:rowOff>
    </xdr:from>
    <xdr:ext cx="469744" cy="259045"/>
    <xdr:sp macro="" textlink="">
      <xdr:nvSpPr>
        <xdr:cNvPr id="746" name="テキスト ボックス 745"/>
        <xdr:cNvSpPr txBox="1"/>
      </xdr:nvSpPr>
      <xdr:spPr>
        <a:xfrm>
          <a:off x="18421428" y="66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117780</xdr:rowOff>
    </xdr:from>
    <xdr:to>
      <xdr:col>116</xdr:col>
      <xdr:colOff>114300</xdr:colOff>
      <xdr:row>36</xdr:row>
      <xdr:rowOff>47930</xdr:rowOff>
    </xdr:to>
    <xdr:sp macro="" textlink="">
      <xdr:nvSpPr>
        <xdr:cNvPr id="752" name="楕円 751"/>
        <xdr:cNvSpPr/>
      </xdr:nvSpPr>
      <xdr:spPr>
        <a:xfrm>
          <a:off x="22110700" y="61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140657</xdr:rowOff>
    </xdr:from>
    <xdr:ext cx="469744" cy="259045"/>
    <xdr:sp macro="" textlink="">
      <xdr:nvSpPr>
        <xdr:cNvPr id="753" name="投資及び出資金該当値テキスト"/>
        <xdr:cNvSpPr txBox="1"/>
      </xdr:nvSpPr>
      <xdr:spPr>
        <a:xfrm>
          <a:off x="22212300" y="59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40513</xdr:rowOff>
    </xdr:from>
    <xdr:to>
      <xdr:col>112</xdr:col>
      <xdr:colOff>38100</xdr:colOff>
      <xdr:row>36</xdr:row>
      <xdr:rowOff>142113</xdr:rowOff>
    </xdr:to>
    <xdr:sp macro="" textlink="">
      <xdr:nvSpPr>
        <xdr:cNvPr id="754" name="楕円 753"/>
        <xdr:cNvSpPr/>
      </xdr:nvSpPr>
      <xdr:spPr>
        <a:xfrm>
          <a:off x="21272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158640</xdr:rowOff>
    </xdr:from>
    <xdr:ext cx="469744" cy="259045"/>
    <xdr:sp macro="" textlink="">
      <xdr:nvSpPr>
        <xdr:cNvPr id="755" name="テキスト ボックス 754"/>
        <xdr:cNvSpPr txBox="1"/>
      </xdr:nvSpPr>
      <xdr:spPr>
        <a:xfrm>
          <a:off x="21088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80442</xdr:rowOff>
    </xdr:from>
    <xdr:to>
      <xdr:col>107</xdr:col>
      <xdr:colOff>101600</xdr:colOff>
      <xdr:row>37</xdr:row>
      <xdr:rowOff>10592</xdr:rowOff>
    </xdr:to>
    <xdr:sp macro="" textlink="">
      <xdr:nvSpPr>
        <xdr:cNvPr id="756" name="楕円 755"/>
        <xdr:cNvSpPr/>
      </xdr:nvSpPr>
      <xdr:spPr>
        <a:xfrm>
          <a:off x="20383500" y="62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27119</xdr:rowOff>
    </xdr:from>
    <xdr:ext cx="469744" cy="259045"/>
    <xdr:sp macro="" textlink="">
      <xdr:nvSpPr>
        <xdr:cNvPr id="757" name="テキスト ボックス 756"/>
        <xdr:cNvSpPr txBox="1"/>
      </xdr:nvSpPr>
      <xdr:spPr>
        <a:xfrm>
          <a:off x="20199428" y="602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38608</xdr:rowOff>
    </xdr:from>
    <xdr:to>
      <xdr:col>102</xdr:col>
      <xdr:colOff>165100</xdr:colOff>
      <xdr:row>37</xdr:row>
      <xdr:rowOff>140208</xdr:rowOff>
    </xdr:to>
    <xdr:sp macro="" textlink="">
      <xdr:nvSpPr>
        <xdr:cNvPr id="758" name="楕円 757"/>
        <xdr:cNvSpPr/>
      </xdr:nvSpPr>
      <xdr:spPr>
        <a:xfrm>
          <a:off x="19494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156735</xdr:rowOff>
    </xdr:from>
    <xdr:ext cx="469744" cy="259045"/>
    <xdr:sp macro="" textlink="">
      <xdr:nvSpPr>
        <xdr:cNvPr id="759" name="テキスト ボックス 758"/>
        <xdr:cNvSpPr txBox="1"/>
      </xdr:nvSpPr>
      <xdr:spPr>
        <a:xfrm>
          <a:off x="19310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143535</xdr:rowOff>
    </xdr:from>
    <xdr:to>
      <xdr:col>98</xdr:col>
      <xdr:colOff>38100</xdr:colOff>
      <xdr:row>37</xdr:row>
      <xdr:rowOff>73685</xdr:rowOff>
    </xdr:to>
    <xdr:sp macro="" textlink="">
      <xdr:nvSpPr>
        <xdr:cNvPr id="760" name="楕円 759"/>
        <xdr:cNvSpPr/>
      </xdr:nvSpPr>
      <xdr:spPr>
        <a:xfrm>
          <a:off x="18605500" y="63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90212</xdr:rowOff>
    </xdr:from>
    <xdr:ext cx="469744" cy="259045"/>
    <xdr:sp macro="" textlink="">
      <xdr:nvSpPr>
        <xdr:cNvPr id="761" name="テキスト ボックス 760"/>
        <xdr:cNvSpPr txBox="1"/>
      </xdr:nvSpPr>
      <xdr:spPr>
        <a:xfrm>
          <a:off x="18421428" y="60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155506</xdr:rowOff>
    </xdr:from>
    <xdr:to>
      <xdr:col>116</xdr:col>
      <xdr:colOff>63500</xdr:colOff>
      <xdr:row>55</xdr:row>
      <xdr:rowOff>165629</xdr:rowOff>
    </xdr:to>
    <xdr:cxnSp macro="">
      <xdr:nvCxnSpPr>
        <xdr:cNvPr id="792" name="直線コネクタ 791"/>
        <xdr:cNvCxnSpPr/>
      </xdr:nvCxnSpPr>
      <xdr:spPr>
        <a:xfrm>
          <a:off x="21323300" y="9585256"/>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73565</xdr:rowOff>
    </xdr:from>
    <xdr:ext cx="469744" cy="259045"/>
    <xdr:sp macro="" textlink="">
      <xdr:nvSpPr>
        <xdr:cNvPr id="793" name="貸付金平均値テキスト"/>
        <xdr:cNvSpPr txBox="1"/>
      </xdr:nvSpPr>
      <xdr:spPr>
        <a:xfrm>
          <a:off x="22212300" y="1001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155506</xdr:rowOff>
    </xdr:from>
    <xdr:to>
      <xdr:col>111</xdr:col>
      <xdr:colOff>177800</xdr:colOff>
      <xdr:row>56</xdr:row>
      <xdr:rowOff>14101</xdr:rowOff>
    </xdr:to>
    <xdr:cxnSp macro="">
      <xdr:nvCxnSpPr>
        <xdr:cNvPr id="795" name="直線コネクタ 794"/>
        <xdr:cNvCxnSpPr/>
      </xdr:nvCxnSpPr>
      <xdr:spPr>
        <a:xfrm flipV="1">
          <a:off x="20434300" y="9585256"/>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7630</xdr:rowOff>
    </xdr:from>
    <xdr:ext cx="469744" cy="259045"/>
    <xdr:sp macro="" textlink="">
      <xdr:nvSpPr>
        <xdr:cNvPr id="797" name="テキスト ボックス 796"/>
        <xdr:cNvSpPr txBox="1"/>
      </xdr:nvSpPr>
      <xdr:spPr>
        <a:xfrm>
          <a:off x="21088428" y="101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14101</xdr:rowOff>
    </xdr:from>
    <xdr:to>
      <xdr:col>107</xdr:col>
      <xdr:colOff>50800</xdr:colOff>
      <xdr:row>56</xdr:row>
      <xdr:rowOff>44308</xdr:rowOff>
    </xdr:to>
    <xdr:cxnSp macro="">
      <xdr:nvCxnSpPr>
        <xdr:cNvPr id="798" name="直線コネクタ 797"/>
        <xdr:cNvCxnSpPr/>
      </xdr:nvCxnSpPr>
      <xdr:spPr>
        <a:xfrm flipV="1">
          <a:off x="19545300" y="9615301"/>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13378</xdr:rowOff>
    </xdr:from>
    <xdr:ext cx="469744" cy="259045"/>
    <xdr:sp macro="" textlink="">
      <xdr:nvSpPr>
        <xdr:cNvPr id="800" name="テキスト ボックス 799"/>
        <xdr:cNvSpPr txBox="1"/>
      </xdr:nvSpPr>
      <xdr:spPr>
        <a:xfrm>
          <a:off x="20199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44308</xdr:rowOff>
    </xdr:from>
    <xdr:to>
      <xdr:col>102</xdr:col>
      <xdr:colOff>114300</xdr:colOff>
      <xdr:row>56</xdr:row>
      <xdr:rowOff>100903</xdr:rowOff>
    </xdr:to>
    <xdr:cxnSp macro="">
      <xdr:nvCxnSpPr>
        <xdr:cNvPr id="801" name="直線コネクタ 800"/>
        <xdr:cNvCxnSpPr/>
      </xdr:nvCxnSpPr>
      <xdr:spPr>
        <a:xfrm flipV="1">
          <a:off x="18656300" y="9645508"/>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33397</xdr:rowOff>
    </xdr:from>
    <xdr:ext cx="469744" cy="259045"/>
    <xdr:sp macro="" textlink="">
      <xdr:nvSpPr>
        <xdr:cNvPr id="803" name="テキスト ボックス 802"/>
        <xdr:cNvSpPr txBox="1"/>
      </xdr:nvSpPr>
      <xdr:spPr>
        <a:xfrm>
          <a:off x="19310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103432</xdr:rowOff>
    </xdr:from>
    <xdr:to>
      <xdr:col>98</xdr:col>
      <xdr:colOff>38100</xdr:colOff>
      <xdr:row>59</xdr:row>
      <xdr:rowOff>33582</xdr:rowOff>
    </xdr:to>
    <xdr:sp macro="" textlink="">
      <xdr:nvSpPr>
        <xdr:cNvPr id="804" name="フローチャート: 判断 803"/>
        <xdr:cNvSpPr/>
      </xdr:nvSpPr>
      <xdr:spPr>
        <a:xfrm>
          <a:off x="18605500" y="100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24709</xdr:rowOff>
    </xdr:from>
    <xdr:ext cx="469744" cy="259045"/>
    <xdr:sp macro="" textlink="">
      <xdr:nvSpPr>
        <xdr:cNvPr id="805" name="テキスト ボックス 804"/>
        <xdr:cNvSpPr txBox="1"/>
      </xdr:nvSpPr>
      <xdr:spPr>
        <a:xfrm>
          <a:off x="18421428" y="1014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114829</xdr:rowOff>
    </xdr:from>
    <xdr:to>
      <xdr:col>116</xdr:col>
      <xdr:colOff>114300</xdr:colOff>
      <xdr:row>56</xdr:row>
      <xdr:rowOff>44979</xdr:rowOff>
    </xdr:to>
    <xdr:sp macro="" textlink="">
      <xdr:nvSpPr>
        <xdr:cNvPr id="811" name="楕円 810"/>
        <xdr:cNvSpPr/>
      </xdr:nvSpPr>
      <xdr:spPr>
        <a:xfrm>
          <a:off x="22110700" y="954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137706</xdr:rowOff>
    </xdr:from>
    <xdr:ext cx="534377" cy="259045"/>
    <xdr:sp macro="" textlink="">
      <xdr:nvSpPr>
        <xdr:cNvPr id="812" name="貸付金該当値テキスト"/>
        <xdr:cNvSpPr txBox="1"/>
      </xdr:nvSpPr>
      <xdr:spPr>
        <a:xfrm>
          <a:off x="22212300" y="939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104706</xdr:rowOff>
    </xdr:from>
    <xdr:to>
      <xdr:col>112</xdr:col>
      <xdr:colOff>38100</xdr:colOff>
      <xdr:row>56</xdr:row>
      <xdr:rowOff>34856</xdr:rowOff>
    </xdr:to>
    <xdr:sp macro="" textlink="">
      <xdr:nvSpPr>
        <xdr:cNvPr id="813" name="楕円 812"/>
        <xdr:cNvSpPr/>
      </xdr:nvSpPr>
      <xdr:spPr>
        <a:xfrm>
          <a:off x="21272500" y="95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51383</xdr:rowOff>
    </xdr:from>
    <xdr:ext cx="534377" cy="259045"/>
    <xdr:sp macro="" textlink="">
      <xdr:nvSpPr>
        <xdr:cNvPr id="814" name="テキスト ボックス 813"/>
        <xdr:cNvSpPr txBox="1"/>
      </xdr:nvSpPr>
      <xdr:spPr>
        <a:xfrm>
          <a:off x="21056111" y="930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134751</xdr:rowOff>
    </xdr:from>
    <xdr:to>
      <xdr:col>107</xdr:col>
      <xdr:colOff>101600</xdr:colOff>
      <xdr:row>56</xdr:row>
      <xdr:rowOff>64901</xdr:rowOff>
    </xdr:to>
    <xdr:sp macro="" textlink="">
      <xdr:nvSpPr>
        <xdr:cNvPr id="815" name="楕円 814"/>
        <xdr:cNvSpPr/>
      </xdr:nvSpPr>
      <xdr:spPr>
        <a:xfrm>
          <a:off x="20383500" y="956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81428</xdr:rowOff>
    </xdr:from>
    <xdr:ext cx="534377" cy="259045"/>
    <xdr:sp macro="" textlink="">
      <xdr:nvSpPr>
        <xdr:cNvPr id="816" name="テキスト ボックス 815"/>
        <xdr:cNvSpPr txBox="1"/>
      </xdr:nvSpPr>
      <xdr:spPr>
        <a:xfrm>
          <a:off x="20167111" y="933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164958</xdr:rowOff>
    </xdr:from>
    <xdr:to>
      <xdr:col>102</xdr:col>
      <xdr:colOff>165100</xdr:colOff>
      <xdr:row>56</xdr:row>
      <xdr:rowOff>95108</xdr:rowOff>
    </xdr:to>
    <xdr:sp macro="" textlink="">
      <xdr:nvSpPr>
        <xdr:cNvPr id="817" name="楕円 816"/>
        <xdr:cNvSpPr/>
      </xdr:nvSpPr>
      <xdr:spPr>
        <a:xfrm>
          <a:off x="19494500" y="95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111635</xdr:rowOff>
    </xdr:from>
    <xdr:ext cx="534377" cy="259045"/>
    <xdr:sp macro="" textlink="">
      <xdr:nvSpPr>
        <xdr:cNvPr id="818" name="テキスト ボックス 817"/>
        <xdr:cNvSpPr txBox="1"/>
      </xdr:nvSpPr>
      <xdr:spPr>
        <a:xfrm>
          <a:off x="19278111" y="93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50103</xdr:rowOff>
    </xdr:from>
    <xdr:to>
      <xdr:col>98</xdr:col>
      <xdr:colOff>38100</xdr:colOff>
      <xdr:row>56</xdr:row>
      <xdr:rowOff>151703</xdr:rowOff>
    </xdr:to>
    <xdr:sp macro="" textlink="">
      <xdr:nvSpPr>
        <xdr:cNvPr id="819" name="楕円 818"/>
        <xdr:cNvSpPr/>
      </xdr:nvSpPr>
      <xdr:spPr>
        <a:xfrm>
          <a:off x="18605500" y="96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168230</xdr:rowOff>
    </xdr:from>
    <xdr:ext cx="534377" cy="259045"/>
    <xdr:sp macro="" textlink="">
      <xdr:nvSpPr>
        <xdr:cNvPr id="820" name="テキスト ボックス 819"/>
        <xdr:cNvSpPr txBox="1"/>
      </xdr:nvSpPr>
      <xdr:spPr>
        <a:xfrm>
          <a:off x="18389111" y="942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90126</xdr:rowOff>
    </xdr:from>
    <xdr:to>
      <xdr:col>116</xdr:col>
      <xdr:colOff>63500</xdr:colOff>
      <xdr:row>71</xdr:row>
      <xdr:rowOff>144370</xdr:rowOff>
    </xdr:to>
    <xdr:cxnSp macro="">
      <xdr:nvCxnSpPr>
        <xdr:cNvPr id="852" name="直線コネクタ 851"/>
        <xdr:cNvCxnSpPr/>
      </xdr:nvCxnSpPr>
      <xdr:spPr>
        <a:xfrm flipV="1">
          <a:off x="21323300" y="12263076"/>
          <a:ext cx="838200" cy="5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140153</xdr:rowOff>
    </xdr:from>
    <xdr:ext cx="534377" cy="259045"/>
    <xdr:sp macro="" textlink="">
      <xdr:nvSpPr>
        <xdr:cNvPr id="853" name="繰出金平均値テキスト"/>
        <xdr:cNvSpPr txBox="1"/>
      </xdr:nvSpPr>
      <xdr:spPr>
        <a:xfrm>
          <a:off x="22212300" y="1265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75431</xdr:rowOff>
    </xdr:from>
    <xdr:to>
      <xdr:col>111</xdr:col>
      <xdr:colOff>177800</xdr:colOff>
      <xdr:row>71</xdr:row>
      <xdr:rowOff>144370</xdr:rowOff>
    </xdr:to>
    <xdr:cxnSp macro="">
      <xdr:nvCxnSpPr>
        <xdr:cNvPr id="855" name="直線コネクタ 854"/>
        <xdr:cNvCxnSpPr/>
      </xdr:nvCxnSpPr>
      <xdr:spPr>
        <a:xfrm>
          <a:off x="20434300" y="12248381"/>
          <a:ext cx="889000" cy="6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68078</xdr:rowOff>
    </xdr:from>
    <xdr:ext cx="534377" cy="259045"/>
    <xdr:sp macro="" textlink="">
      <xdr:nvSpPr>
        <xdr:cNvPr id="857" name="テキスト ボックス 856"/>
        <xdr:cNvSpPr txBox="1"/>
      </xdr:nvSpPr>
      <xdr:spPr>
        <a:xfrm>
          <a:off x="21056111" y="1275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75431</xdr:rowOff>
    </xdr:from>
    <xdr:to>
      <xdr:col>107</xdr:col>
      <xdr:colOff>50800</xdr:colOff>
      <xdr:row>72</xdr:row>
      <xdr:rowOff>19979</xdr:rowOff>
    </xdr:to>
    <xdr:cxnSp macro="">
      <xdr:nvCxnSpPr>
        <xdr:cNvPr id="858" name="直線コネクタ 857"/>
        <xdr:cNvCxnSpPr/>
      </xdr:nvCxnSpPr>
      <xdr:spPr>
        <a:xfrm flipV="1">
          <a:off x="19545300" y="12248381"/>
          <a:ext cx="889000" cy="1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39046</xdr:rowOff>
    </xdr:from>
    <xdr:ext cx="534377" cy="259045"/>
    <xdr:sp macro="" textlink="">
      <xdr:nvSpPr>
        <xdr:cNvPr id="860" name="テキスト ボックス 859"/>
        <xdr:cNvSpPr txBox="1"/>
      </xdr:nvSpPr>
      <xdr:spPr>
        <a:xfrm>
          <a:off x="20167111" y="127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19979</xdr:rowOff>
    </xdr:from>
    <xdr:to>
      <xdr:col>102</xdr:col>
      <xdr:colOff>114300</xdr:colOff>
      <xdr:row>72</xdr:row>
      <xdr:rowOff>111027</xdr:rowOff>
    </xdr:to>
    <xdr:cxnSp macro="">
      <xdr:nvCxnSpPr>
        <xdr:cNvPr id="861" name="直線コネクタ 860"/>
        <xdr:cNvCxnSpPr/>
      </xdr:nvCxnSpPr>
      <xdr:spPr>
        <a:xfrm flipV="1">
          <a:off x="18656300" y="12364379"/>
          <a:ext cx="889000" cy="9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71866</xdr:rowOff>
    </xdr:from>
    <xdr:ext cx="534377" cy="259045"/>
    <xdr:sp macro="" textlink="">
      <xdr:nvSpPr>
        <xdr:cNvPr id="863" name="テキスト ボックス 862"/>
        <xdr:cNvSpPr txBox="1"/>
      </xdr:nvSpPr>
      <xdr:spPr>
        <a:xfrm>
          <a:off x="19278111" y="127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101636</xdr:rowOff>
    </xdr:from>
    <xdr:to>
      <xdr:col>98</xdr:col>
      <xdr:colOff>38100</xdr:colOff>
      <xdr:row>75</xdr:row>
      <xdr:rowOff>31786</xdr:rowOff>
    </xdr:to>
    <xdr:sp macro="" textlink="">
      <xdr:nvSpPr>
        <xdr:cNvPr id="864" name="フローチャート: 判断 863"/>
        <xdr:cNvSpPr/>
      </xdr:nvSpPr>
      <xdr:spPr>
        <a:xfrm>
          <a:off x="18605500" y="127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22913</xdr:rowOff>
    </xdr:from>
    <xdr:ext cx="534377" cy="259045"/>
    <xdr:sp macro="" textlink="">
      <xdr:nvSpPr>
        <xdr:cNvPr id="865" name="テキスト ボックス 864"/>
        <xdr:cNvSpPr txBox="1"/>
      </xdr:nvSpPr>
      <xdr:spPr>
        <a:xfrm>
          <a:off x="18389111" y="1288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39326</xdr:rowOff>
    </xdr:from>
    <xdr:to>
      <xdr:col>116</xdr:col>
      <xdr:colOff>114300</xdr:colOff>
      <xdr:row>71</xdr:row>
      <xdr:rowOff>140926</xdr:rowOff>
    </xdr:to>
    <xdr:sp macro="" textlink="">
      <xdr:nvSpPr>
        <xdr:cNvPr id="871" name="楕円 870"/>
        <xdr:cNvSpPr/>
      </xdr:nvSpPr>
      <xdr:spPr>
        <a:xfrm>
          <a:off x="22110700" y="1221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62203</xdr:rowOff>
    </xdr:from>
    <xdr:ext cx="534377" cy="259045"/>
    <xdr:sp macro="" textlink="">
      <xdr:nvSpPr>
        <xdr:cNvPr id="872" name="繰出金該当値テキスト"/>
        <xdr:cNvSpPr txBox="1"/>
      </xdr:nvSpPr>
      <xdr:spPr>
        <a:xfrm>
          <a:off x="22212300" y="1206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93570</xdr:rowOff>
    </xdr:from>
    <xdr:to>
      <xdr:col>112</xdr:col>
      <xdr:colOff>38100</xdr:colOff>
      <xdr:row>72</xdr:row>
      <xdr:rowOff>23720</xdr:rowOff>
    </xdr:to>
    <xdr:sp macro="" textlink="">
      <xdr:nvSpPr>
        <xdr:cNvPr id="873" name="楕円 872"/>
        <xdr:cNvSpPr/>
      </xdr:nvSpPr>
      <xdr:spPr>
        <a:xfrm>
          <a:off x="21272500" y="122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40247</xdr:rowOff>
    </xdr:from>
    <xdr:ext cx="534377" cy="259045"/>
    <xdr:sp macro="" textlink="">
      <xdr:nvSpPr>
        <xdr:cNvPr id="874" name="テキスト ボックス 873"/>
        <xdr:cNvSpPr txBox="1"/>
      </xdr:nvSpPr>
      <xdr:spPr>
        <a:xfrm>
          <a:off x="21056111" y="1204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24631</xdr:rowOff>
    </xdr:from>
    <xdr:to>
      <xdr:col>107</xdr:col>
      <xdr:colOff>101600</xdr:colOff>
      <xdr:row>71</xdr:row>
      <xdr:rowOff>126231</xdr:rowOff>
    </xdr:to>
    <xdr:sp macro="" textlink="">
      <xdr:nvSpPr>
        <xdr:cNvPr id="875" name="楕円 874"/>
        <xdr:cNvSpPr/>
      </xdr:nvSpPr>
      <xdr:spPr>
        <a:xfrm>
          <a:off x="20383500" y="121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142758</xdr:rowOff>
    </xdr:from>
    <xdr:ext cx="534377" cy="259045"/>
    <xdr:sp macro="" textlink="">
      <xdr:nvSpPr>
        <xdr:cNvPr id="876" name="テキスト ボックス 875"/>
        <xdr:cNvSpPr txBox="1"/>
      </xdr:nvSpPr>
      <xdr:spPr>
        <a:xfrm>
          <a:off x="20167111" y="119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140629</xdr:rowOff>
    </xdr:from>
    <xdr:to>
      <xdr:col>102</xdr:col>
      <xdr:colOff>165100</xdr:colOff>
      <xdr:row>72</xdr:row>
      <xdr:rowOff>70779</xdr:rowOff>
    </xdr:to>
    <xdr:sp macro="" textlink="">
      <xdr:nvSpPr>
        <xdr:cNvPr id="877" name="楕円 876"/>
        <xdr:cNvSpPr/>
      </xdr:nvSpPr>
      <xdr:spPr>
        <a:xfrm>
          <a:off x="19494500" y="1231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87306</xdr:rowOff>
    </xdr:from>
    <xdr:ext cx="534377" cy="259045"/>
    <xdr:sp macro="" textlink="">
      <xdr:nvSpPr>
        <xdr:cNvPr id="878" name="テキスト ボックス 877"/>
        <xdr:cNvSpPr txBox="1"/>
      </xdr:nvSpPr>
      <xdr:spPr>
        <a:xfrm>
          <a:off x="19278111" y="1208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60227</xdr:rowOff>
    </xdr:from>
    <xdr:to>
      <xdr:col>98</xdr:col>
      <xdr:colOff>38100</xdr:colOff>
      <xdr:row>72</xdr:row>
      <xdr:rowOff>161827</xdr:rowOff>
    </xdr:to>
    <xdr:sp macro="" textlink="">
      <xdr:nvSpPr>
        <xdr:cNvPr id="879" name="楕円 878"/>
        <xdr:cNvSpPr/>
      </xdr:nvSpPr>
      <xdr:spPr>
        <a:xfrm>
          <a:off x="18605500" y="124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6904</xdr:rowOff>
    </xdr:from>
    <xdr:ext cx="534377" cy="259045"/>
    <xdr:sp macro="" textlink="">
      <xdr:nvSpPr>
        <xdr:cNvPr id="880" name="テキスト ボックス 879"/>
        <xdr:cNvSpPr txBox="1"/>
      </xdr:nvSpPr>
      <xdr:spPr>
        <a:xfrm>
          <a:off x="18389111" y="1217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東西に長い地勢的要因から消防職員を多く抱えるほか、港湾事務や保健所設置により人口当たりの職員数が多いため、住民一人当たりのコストが高くなっている。引き続き指定管理者制度の活用等による職員数の適正管理に努め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維持補修費：冬期間の除排雪に係る費用負担が大きい。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扶助費：高齢化等の進行により、類似団体の平均を大きく上回っている。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社会保障給付費が増加傾向にあることなどから、自立支援や予防対策の推進により、社会保障給付の増加傾向に歯止めをかけるよう努める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普通建設事業費（うち更新整備）：小学校校舎等の改修事業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類似団体の平均を下回った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公債費：過去に借入れした市債の元利償還金は平成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年度をピークに減少傾向にある。類似団体と比較しても依然として高い状態だが、建設事業費の厳選や着手時期の再検討などにより将来的な財政負担を考慮しながら起債発行の抑制に努める。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貸付金：商工関係制度融資預託金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伴い、前年度より減となったものの、依然として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類似団体の平均を上回っている。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港湾整備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特別会計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への繰出金の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により前年度より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、依然と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て類似団体の平均を上回っている。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116,529
115,898
243.83
55,744,582
55,512,473
222,607
31,455,294
48,746,418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75692</xdr:rowOff>
    </xdr:from>
    <xdr:to>
      <xdr:col>24</xdr:col>
      <xdr:colOff>63500</xdr:colOff>
      <xdr:row>35</xdr:row>
      <xdr:rowOff>102362</xdr:rowOff>
    </xdr:to>
    <xdr:cxnSp macro="">
      <xdr:nvCxnSpPr>
        <xdr:cNvPr id="61" name="直線コネクタ 60"/>
        <xdr:cNvCxnSpPr/>
      </xdr:nvCxnSpPr>
      <xdr:spPr>
        <a:xfrm flipV="1">
          <a:off x="3797300" y="6076442"/>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160291</xdr:rowOff>
    </xdr:from>
    <xdr:ext cx="469744" cy="259045"/>
    <xdr:sp macro="" textlink="">
      <xdr:nvSpPr>
        <xdr:cNvPr id="62" name="議会費平均値テキスト"/>
        <xdr:cNvSpPr txBox="1"/>
      </xdr:nvSpPr>
      <xdr:spPr>
        <a:xfrm>
          <a:off x="4686300" y="616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102362</xdr:rowOff>
    </xdr:from>
    <xdr:to>
      <xdr:col>19</xdr:col>
      <xdr:colOff>177800</xdr:colOff>
      <xdr:row>35</xdr:row>
      <xdr:rowOff>165608</xdr:rowOff>
    </xdr:to>
    <xdr:cxnSp macro="">
      <xdr:nvCxnSpPr>
        <xdr:cNvPr id="64" name="直線コネクタ 63"/>
        <xdr:cNvCxnSpPr/>
      </xdr:nvCxnSpPr>
      <xdr:spPr>
        <a:xfrm flipV="1">
          <a:off x="2908300" y="6103112"/>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34544</xdr:rowOff>
    </xdr:from>
    <xdr:to>
      <xdr:col>15</xdr:col>
      <xdr:colOff>50800</xdr:colOff>
      <xdr:row>35</xdr:row>
      <xdr:rowOff>165608</xdr:rowOff>
    </xdr:to>
    <xdr:cxnSp macro="">
      <xdr:nvCxnSpPr>
        <xdr:cNvPr id="67" name="直線コネクタ 66"/>
        <xdr:cNvCxnSpPr/>
      </xdr:nvCxnSpPr>
      <xdr:spPr>
        <a:xfrm>
          <a:off x="2019300" y="6035294"/>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34544</xdr:rowOff>
    </xdr:from>
    <xdr:to>
      <xdr:col>10</xdr:col>
      <xdr:colOff>114300</xdr:colOff>
      <xdr:row>35</xdr:row>
      <xdr:rowOff>103886</xdr:rowOff>
    </xdr:to>
    <xdr:cxnSp macro="">
      <xdr:nvCxnSpPr>
        <xdr:cNvPr id="70" name="直線コネクタ 69"/>
        <xdr:cNvCxnSpPr/>
      </xdr:nvCxnSpPr>
      <xdr:spPr>
        <a:xfrm flipV="1">
          <a:off x="1130300" y="6035294"/>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100093</xdr:rowOff>
    </xdr:from>
    <xdr:ext cx="469744" cy="259045"/>
    <xdr:sp macro="" textlink="">
      <xdr:nvSpPr>
        <xdr:cNvPr id="72" name="テキスト ボックス 71"/>
        <xdr:cNvSpPr txBox="1"/>
      </xdr:nvSpPr>
      <xdr:spPr>
        <a:xfrm>
          <a:off x="1784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99568</xdr:rowOff>
    </xdr:from>
    <xdr:to>
      <xdr:col>6</xdr:col>
      <xdr:colOff>38100</xdr:colOff>
      <xdr:row>36</xdr:row>
      <xdr:rowOff>29718</xdr:rowOff>
    </xdr:to>
    <xdr:sp macro="" textlink="">
      <xdr:nvSpPr>
        <xdr:cNvPr id="73" name="フローチャート: 判断 72"/>
        <xdr:cNvSpPr/>
      </xdr:nvSpPr>
      <xdr:spPr>
        <a:xfrm>
          <a:off x="1079500" y="610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20845</xdr:rowOff>
    </xdr:from>
    <xdr:ext cx="469744" cy="259045"/>
    <xdr:sp macro="" textlink="">
      <xdr:nvSpPr>
        <xdr:cNvPr id="74" name="テキスト ボックス 73"/>
        <xdr:cNvSpPr txBox="1"/>
      </xdr:nvSpPr>
      <xdr:spPr>
        <a:xfrm>
          <a:off x="895428" y="61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24892</xdr:rowOff>
    </xdr:from>
    <xdr:to>
      <xdr:col>24</xdr:col>
      <xdr:colOff>114300</xdr:colOff>
      <xdr:row>35</xdr:row>
      <xdr:rowOff>126492</xdr:rowOff>
    </xdr:to>
    <xdr:sp macro="" textlink="">
      <xdr:nvSpPr>
        <xdr:cNvPr id="80" name="楕円 79"/>
        <xdr:cNvSpPr/>
      </xdr:nvSpPr>
      <xdr:spPr>
        <a:xfrm>
          <a:off x="45847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47769</xdr:rowOff>
    </xdr:from>
    <xdr:ext cx="469744" cy="259045"/>
    <xdr:sp macro="" textlink="">
      <xdr:nvSpPr>
        <xdr:cNvPr id="81" name="議会費該当値テキスト"/>
        <xdr:cNvSpPr txBox="1"/>
      </xdr:nvSpPr>
      <xdr:spPr>
        <a:xfrm>
          <a:off x="4686300" y="58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51562</xdr:rowOff>
    </xdr:from>
    <xdr:to>
      <xdr:col>20</xdr:col>
      <xdr:colOff>38100</xdr:colOff>
      <xdr:row>35</xdr:row>
      <xdr:rowOff>153162</xdr:rowOff>
    </xdr:to>
    <xdr:sp macro="" textlink="">
      <xdr:nvSpPr>
        <xdr:cNvPr id="82" name="楕円 81"/>
        <xdr:cNvSpPr/>
      </xdr:nvSpPr>
      <xdr:spPr>
        <a:xfrm>
          <a:off x="37465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169689</xdr:rowOff>
    </xdr:from>
    <xdr:ext cx="469744" cy="259045"/>
    <xdr:sp macro="" textlink="">
      <xdr:nvSpPr>
        <xdr:cNvPr id="83" name="テキスト ボックス 82"/>
        <xdr:cNvSpPr txBox="1"/>
      </xdr:nvSpPr>
      <xdr:spPr>
        <a:xfrm>
          <a:off x="3562428" y="582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114808</xdr:rowOff>
    </xdr:from>
    <xdr:to>
      <xdr:col>15</xdr:col>
      <xdr:colOff>101600</xdr:colOff>
      <xdr:row>36</xdr:row>
      <xdr:rowOff>44958</xdr:rowOff>
    </xdr:to>
    <xdr:sp macro="" textlink="">
      <xdr:nvSpPr>
        <xdr:cNvPr id="84" name="楕円 83"/>
        <xdr:cNvSpPr/>
      </xdr:nvSpPr>
      <xdr:spPr>
        <a:xfrm>
          <a:off x="2857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61485</xdr:rowOff>
    </xdr:from>
    <xdr:ext cx="469744" cy="259045"/>
    <xdr:sp macro="" textlink="">
      <xdr:nvSpPr>
        <xdr:cNvPr id="85" name="テキスト ボックス 84"/>
        <xdr:cNvSpPr txBox="1"/>
      </xdr:nvSpPr>
      <xdr:spPr>
        <a:xfrm>
          <a:off x="2673428" y="589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155194</xdr:rowOff>
    </xdr:from>
    <xdr:to>
      <xdr:col>10</xdr:col>
      <xdr:colOff>165100</xdr:colOff>
      <xdr:row>35</xdr:row>
      <xdr:rowOff>85344</xdr:rowOff>
    </xdr:to>
    <xdr:sp macro="" textlink="">
      <xdr:nvSpPr>
        <xdr:cNvPr id="86" name="楕円 85"/>
        <xdr:cNvSpPr/>
      </xdr:nvSpPr>
      <xdr:spPr>
        <a:xfrm>
          <a:off x="1968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101871</xdr:rowOff>
    </xdr:from>
    <xdr:ext cx="469744" cy="259045"/>
    <xdr:sp macro="" textlink="">
      <xdr:nvSpPr>
        <xdr:cNvPr id="87" name="テキスト ボックス 86"/>
        <xdr:cNvSpPr txBox="1"/>
      </xdr:nvSpPr>
      <xdr:spPr>
        <a:xfrm>
          <a:off x="1784428"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53086</xdr:rowOff>
    </xdr:from>
    <xdr:to>
      <xdr:col>6</xdr:col>
      <xdr:colOff>38100</xdr:colOff>
      <xdr:row>35</xdr:row>
      <xdr:rowOff>154686</xdr:rowOff>
    </xdr:to>
    <xdr:sp macro="" textlink="">
      <xdr:nvSpPr>
        <xdr:cNvPr id="88" name="楕円 87"/>
        <xdr:cNvSpPr/>
      </xdr:nvSpPr>
      <xdr:spPr>
        <a:xfrm>
          <a:off x="1079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171213</xdr:rowOff>
    </xdr:from>
    <xdr:ext cx="469744" cy="259045"/>
    <xdr:sp macro="" textlink="">
      <xdr:nvSpPr>
        <xdr:cNvPr id="89" name="テキスト ボックス 88"/>
        <xdr:cNvSpPr txBox="1"/>
      </xdr:nvSpPr>
      <xdr:spPr>
        <a:xfrm>
          <a:off x="895428"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143272</xdr:rowOff>
    </xdr:from>
    <xdr:to>
      <xdr:col>24</xdr:col>
      <xdr:colOff>63500</xdr:colOff>
      <xdr:row>58</xdr:row>
      <xdr:rowOff>144872</xdr:rowOff>
    </xdr:to>
    <xdr:cxnSp macro="">
      <xdr:nvCxnSpPr>
        <xdr:cNvPr id="118" name="直線コネクタ 117"/>
        <xdr:cNvCxnSpPr/>
      </xdr:nvCxnSpPr>
      <xdr:spPr>
        <a:xfrm>
          <a:off x="3797300" y="10087372"/>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128297</xdr:rowOff>
    </xdr:from>
    <xdr:to>
      <xdr:col>19</xdr:col>
      <xdr:colOff>177800</xdr:colOff>
      <xdr:row>58</xdr:row>
      <xdr:rowOff>143272</xdr:rowOff>
    </xdr:to>
    <xdr:cxnSp macro="">
      <xdr:nvCxnSpPr>
        <xdr:cNvPr id="121" name="直線コネクタ 120"/>
        <xdr:cNvCxnSpPr/>
      </xdr:nvCxnSpPr>
      <xdr:spPr>
        <a:xfrm>
          <a:off x="2908300" y="10072397"/>
          <a:ext cx="88900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128297</xdr:rowOff>
    </xdr:from>
    <xdr:to>
      <xdr:col>15</xdr:col>
      <xdr:colOff>50800</xdr:colOff>
      <xdr:row>58</xdr:row>
      <xdr:rowOff>139963</xdr:rowOff>
    </xdr:to>
    <xdr:cxnSp macro="">
      <xdr:nvCxnSpPr>
        <xdr:cNvPr id="124" name="直線コネクタ 123"/>
        <xdr:cNvCxnSpPr/>
      </xdr:nvCxnSpPr>
      <xdr:spPr>
        <a:xfrm flipV="1">
          <a:off x="2019300" y="10072397"/>
          <a:ext cx="889000" cy="1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237</xdr:rowOff>
    </xdr:from>
    <xdr:ext cx="534377" cy="259045"/>
    <xdr:sp macro="" textlink="">
      <xdr:nvSpPr>
        <xdr:cNvPr id="126" name="テキスト ボックス 125"/>
        <xdr:cNvSpPr txBox="1"/>
      </xdr:nvSpPr>
      <xdr:spPr>
        <a:xfrm>
          <a:off x="2641111" y="101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139963</xdr:rowOff>
    </xdr:from>
    <xdr:to>
      <xdr:col>10</xdr:col>
      <xdr:colOff>114300</xdr:colOff>
      <xdr:row>58</xdr:row>
      <xdr:rowOff>148202</xdr:rowOff>
    </xdr:to>
    <xdr:cxnSp macro="">
      <xdr:nvCxnSpPr>
        <xdr:cNvPr id="127" name="直線コネクタ 126"/>
        <xdr:cNvCxnSpPr/>
      </xdr:nvCxnSpPr>
      <xdr:spPr>
        <a:xfrm flipV="1">
          <a:off x="1130300" y="10084063"/>
          <a:ext cx="889000" cy="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86490</xdr:rowOff>
    </xdr:from>
    <xdr:to>
      <xdr:col>6</xdr:col>
      <xdr:colOff>38100</xdr:colOff>
      <xdr:row>59</xdr:row>
      <xdr:rowOff>16640</xdr:rowOff>
    </xdr:to>
    <xdr:sp macro="" textlink="">
      <xdr:nvSpPr>
        <xdr:cNvPr id="130" name="フローチャート: 判断 129"/>
        <xdr:cNvSpPr/>
      </xdr:nvSpPr>
      <xdr:spPr>
        <a:xfrm>
          <a:off x="1079500" y="1003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33167</xdr:rowOff>
    </xdr:from>
    <xdr:ext cx="534377" cy="259045"/>
    <xdr:sp macro="" textlink="">
      <xdr:nvSpPr>
        <xdr:cNvPr id="131" name="テキスト ボックス 130"/>
        <xdr:cNvSpPr txBox="1"/>
      </xdr:nvSpPr>
      <xdr:spPr>
        <a:xfrm>
          <a:off x="863111" y="980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94072</xdr:rowOff>
    </xdr:from>
    <xdr:to>
      <xdr:col>24</xdr:col>
      <xdr:colOff>114300</xdr:colOff>
      <xdr:row>59</xdr:row>
      <xdr:rowOff>24222</xdr:rowOff>
    </xdr:to>
    <xdr:sp macro="" textlink="">
      <xdr:nvSpPr>
        <xdr:cNvPr id="137" name="楕円 136"/>
        <xdr:cNvSpPr/>
      </xdr:nvSpPr>
      <xdr:spPr>
        <a:xfrm>
          <a:off x="4584700" y="100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92472</xdr:rowOff>
    </xdr:from>
    <xdr:to>
      <xdr:col>20</xdr:col>
      <xdr:colOff>38100</xdr:colOff>
      <xdr:row>59</xdr:row>
      <xdr:rowOff>22622</xdr:rowOff>
    </xdr:to>
    <xdr:sp macro="" textlink="">
      <xdr:nvSpPr>
        <xdr:cNvPr id="139" name="楕円 138"/>
        <xdr:cNvSpPr/>
      </xdr:nvSpPr>
      <xdr:spPr>
        <a:xfrm>
          <a:off x="3746500" y="100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13749</xdr:rowOff>
    </xdr:from>
    <xdr:ext cx="534377" cy="259045"/>
    <xdr:sp macro="" textlink="">
      <xdr:nvSpPr>
        <xdr:cNvPr id="140" name="テキスト ボックス 139"/>
        <xdr:cNvSpPr txBox="1"/>
      </xdr:nvSpPr>
      <xdr:spPr>
        <a:xfrm>
          <a:off x="3530111" y="1012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77497</xdr:rowOff>
    </xdr:from>
    <xdr:to>
      <xdr:col>15</xdr:col>
      <xdr:colOff>101600</xdr:colOff>
      <xdr:row>59</xdr:row>
      <xdr:rowOff>7647</xdr:rowOff>
    </xdr:to>
    <xdr:sp macro="" textlink="">
      <xdr:nvSpPr>
        <xdr:cNvPr id="141" name="楕円 140"/>
        <xdr:cNvSpPr/>
      </xdr:nvSpPr>
      <xdr:spPr>
        <a:xfrm>
          <a:off x="2857500" y="1002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24174</xdr:rowOff>
    </xdr:from>
    <xdr:ext cx="534377" cy="259045"/>
    <xdr:sp macro="" textlink="">
      <xdr:nvSpPr>
        <xdr:cNvPr id="142" name="テキスト ボックス 141"/>
        <xdr:cNvSpPr txBox="1"/>
      </xdr:nvSpPr>
      <xdr:spPr>
        <a:xfrm>
          <a:off x="2641111" y="979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89163</xdr:rowOff>
    </xdr:from>
    <xdr:to>
      <xdr:col>10</xdr:col>
      <xdr:colOff>165100</xdr:colOff>
      <xdr:row>59</xdr:row>
      <xdr:rowOff>19313</xdr:rowOff>
    </xdr:to>
    <xdr:sp macro="" textlink="">
      <xdr:nvSpPr>
        <xdr:cNvPr id="143" name="楕円 142"/>
        <xdr:cNvSpPr/>
      </xdr:nvSpPr>
      <xdr:spPr>
        <a:xfrm>
          <a:off x="1968500" y="1003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10440</xdr:rowOff>
    </xdr:from>
    <xdr:ext cx="534377" cy="259045"/>
    <xdr:sp macro="" textlink="">
      <xdr:nvSpPr>
        <xdr:cNvPr id="144" name="テキスト ボックス 143"/>
        <xdr:cNvSpPr txBox="1"/>
      </xdr:nvSpPr>
      <xdr:spPr>
        <a:xfrm>
          <a:off x="1752111" y="101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97402</xdr:rowOff>
    </xdr:from>
    <xdr:to>
      <xdr:col>6</xdr:col>
      <xdr:colOff>38100</xdr:colOff>
      <xdr:row>59</xdr:row>
      <xdr:rowOff>27552</xdr:rowOff>
    </xdr:to>
    <xdr:sp macro="" textlink="">
      <xdr:nvSpPr>
        <xdr:cNvPr id="145" name="楕円 144"/>
        <xdr:cNvSpPr/>
      </xdr:nvSpPr>
      <xdr:spPr>
        <a:xfrm>
          <a:off x="1079500" y="100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18679</xdr:rowOff>
    </xdr:from>
    <xdr:ext cx="534377" cy="259045"/>
    <xdr:sp macro="" textlink="">
      <xdr:nvSpPr>
        <xdr:cNvPr id="146" name="テキスト ボックス 145"/>
        <xdr:cNvSpPr txBox="1"/>
      </xdr:nvSpPr>
      <xdr:spPr>
        <a:xfrm>
          <a:off x="863111" y="1013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105573</xdr:rowOff>
    </xdr:from>
    <xdr:to>
      <xdr:col>24</xdr:col>
      <xdr:colOff>63500</xdr:colOff>
      <xdr:row>71</xdr:row>
      <xdr:rowOff>141507</xdr:rowOff>
    </xdr:to>
    <xdr:cxnSp macro="">
      <xdr:nvCxnSpPr>
        <xdr:cNvPr id="178" name="直線コネクタ 177"/>
        <xdr:cNvCxnSpPr/>
      </xdr:nvCxnSpPr>
      <xdr:spPr>
        <a:xfrm flipV="1">
          <a:off x="3797300" y="12278523"/>
          <a:ext cx="838200" cy="3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130987</xdr:rowOff>
    </xdr:from>
    <xdr:ext cx="599010" cy="259045"/>
    <xdr:sp macro="" textlink="">
      <xdr:nvSpPr>
        <xdr:cNvPr id="179" name="民生費平均値テキスト"/>
        <xdr:cNvSpPr txBox="1"/>
      </xdr:nvSpPr>
      <xdr:spPr>
        <a:xfrm>
          <a:off x="4686300" y="12818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79589</xdr:rowOff>
    </xdr:from>
    <xdr:to>
      <xdr:col>19</xdr:col>
      <xdr:colOff>177800</xdr:colOff>
      <xdr:row>71</xdr:row>
      <xdr:rowOff>141507</xdr:rowOff>
    </xdr:to>
    <xdr:cxnSp macro="">
      <xdr:nvCxnSpPr>
        <xdr:cNvPr id="181" name="直線コネクタ 180"/>
        <xdr:cNvCxnSpPr/>
      </xdr:nvCxnSpPr>
      <xdr:spPr>
        <a:xfrm>
          <a:off x="2908300" y="12252539"/>
          <a:ext cx="889000" cy="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76678</xdr:rowOff>
    </xdr:from>
    <xdr:ext cx="599010" cy="259045"/>
    <xdr:sp macro="" textlink="">
      <xdr:nvSpPr>
        <xdr:cNvPr id="183" name="テキスト ボックス 182"/>
        <xdr:cNvSpPr txBox="1"/>
      </xdr:nvSpPr>
      <xdr:spPr>
        <a:xfrm>
          <a:off x="3497795" y="129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79589</xdr:rowOff>
    </xdr:from>
    <xdr:to>
      <xdr:col>15</xdr:col>
      <xdr:colOff>50800</xdr:colOff>
      <xdr:row>72</xdr:row>
      <xdr:rowOff>82408</xdr:rowOff>
    </xdr:to>
    <xdr:cxnSp macro="">
      <xdr:nvCxnSpPr>
        <xdr:cNvPr id="184" name="直線コネクタ 183"/>
        <xdr:cNvCxnSpPr/>
      </xdr:nvCxnSpPr>
      <xdr:spPr>
        <a:xfrm flipV="1">
          <a:off x="2019300" y="12252539"/>
          <a:ext cx="889000" cy="17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116335</xdr:rowOff>
    </xdr:from>
    <xdr:ext cx="599010" cy="259045"/>
    <xdr:sp macro="" textlink="">
      <xdr:nvSpPr>
        <xdr:cNvPr id="186" name="テキスト ボックス 185"/>
        <xdr:cNvSpPr txBox="1"/>
      </xdr:nvSpPr>
      <xdr:spPr>
        <a:xfrm>
          <a:off x="2608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74680</xdr:rowOff>
    </xdr:from>
    <xdr:to>
      <xdr:col>10</xdr:col>
      <xdr:colOff>114300</xdr:colOff>
      <xdr:row>72</xdr:row>
      <xdr:rowOff>82408</xdr:rowOff>
    </xdr:to>
    <xdr:cxnSp macro="">
      <xdr:nvCxnSpPr>
        <xdr:cNvPr id="187" name="直線コネクタ 186"/>
        <xdr:cNvCxnSpPr/>
      </xdr:nvCxnSpPr>
      <xdr:spPr>
        <a:xfrm>
          <a:off x="1130300" y="12419080"/>
          <a:ext cx="8890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72965</xdr:rowOff>
    </xdr:from>
    <xdr:ext cx="599010" cy="259045"/>
    <xdr:sp macro="" textlink="">
      <xdr:nvSpPr>
        <xdr:cNvPr id="189" name="テキスト ボックス 188"/>
        <xdr:cNvSpPr txBox="1"/>
      </xdr:nvSpPr>
      <xdr:spPr>
        <a:xfrm>
          <a:off x="1719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122450</xdr:rowOff>
    </xdr:from>
    <xdr:to>
      <xdr:col>6</xdr:col>
      <xdr:colOff>38100</xdr:colOff>
      <xdr:row>76</xdr:row>
      <xdr:rowOff>52600</xdr:rowOff>
    </xdr:to>
    <xdr:sp macro="" textlink="">
      <xdr:nvSpPr>
        <xdr:cNvPr id="190" name="フローチャート: 判断 189"/>
        <xdr:cNvSpPr/>
      </xdr:nvSpPr>
      <xdr:spPr>
        <a:xfrm>
          <a:off x="1079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43727</xdr:rowOff>
    </xdr:from>
    <xdr:ext cx="599010" cy="259045"/>
    <xdr:sp macro="" textlink="">
      <xdr:nvSpPr>
        <xdr:cNvPr id="191" name="テキスト ボックス 190"/>
        <xdr:cNvSpPr txBox="1"/>
      </xdr:nvSpPr>
      <xdr:spPr>
        <a:xfrm>
          <a:off x="830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54773</xdr:rowOff>
    </xdr:from>
    <xdr:to>
      <xdr:col>24</xdr:col>
      <xdr:colOff>114300</xdr:colOff>
      <xdr:row>71</xdr:row>
      <xdr:rowOff>156373</xdr:rowOff>
    </xdr:to>
    <xdr:sp macro="" textlink="">
      <xdr:nvSpPr>
        <xdr:cNvPr id="197" name="楕円 196"/>
        <xdr:cNvSpPr/>
      </xdr:nvSpPr>
      <xdr:spPr>
        <a:xfrm>
          <a:off x="4584700" y="122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77650</xdr:rowOff>
    </xdr:from>
    <xdr:ext cx="599010" cy="259045"/>
    <xdr:sp macro="" textlink="">
      <xdr:nvSpPr>
        <xdr:cNvPr id="198" name="民生費該当値テキスト"/>
        <xdr:cNvSpPr txBox="1"/>
      </xdr:nvSpPr>
      <xdr:spPr>
        <a:xfrm>
          <a:off x="4686300" y="1207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90707</xdr:rowOff>
    </xdr:from>
    <xdr:to>
      <xdr:col>20</xdr:col>
      <xdr:colOff>38100</xdr:colOff>
      <xdr:row>72</xdr:row>
      <xdr:rowOff>20857</xdr:rowOff>
    </xdr:to>
    <xdr:sp macro="" textlink="">
      <xdr:nvSpPr>
        <xdr:cNvPr id="199" name="楕円 198"/>
        <xdr:cNvSpPr/>
      </xdr:nvSpPr>
      <xdr:spPr>
        <a:xfrm>
          <a:off x="3746500" y="122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37384</xdr:rowOff>
    </xdr:from>
    <xdr:ext cx="599010" cy="259045"/>
    <xdr:sp macro="" textlink="">
      <xdr:nvSpPr>
        <xdr:cNvPr id="200" name="テキスト ボックス 199"/>
        <xdr:cNvSpPr txBox="1"/>
      </xdr:nvSpPr>
      <xdr:spPr>
        <a:xfrm>
          <a:off x="3497795" y="1203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28789</xdr:rowOff>
    </xdr:from>
    <xdr:to>
      <xdr:col>15</xdr:col>
      <xdr:colOff>101600</xdr:colOff>
      <xdr:row>71</xdr:row>
      <xdr:rowOff>130389</xdr:rowOff>
    </xdr:to>
    <xdr:sp macro="" textlink="">
      <xdr:nvSpPr>
        <xdr:cNvPr id="201" name="楕円 200"/>
        <xdr:cNvSpPr/>
      </xdr:nvSpPr>
      <xdr:spPr>
        <a:xfrm>
          <a:off x="2857500" y="1220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146916</xdr:rowOff>
    </xdr:from>
    <xdr:ext cx="599010" cy="259045"/>
    <xdr:sp macro="" textlink="">
      <xdr:nvSpPr>
        <xdr:cNvPr id="202" name="テキスト ボックス 201"/>
        <xdr:cNvSpPr txBox="1"/>
      </xdr:nvSpPr>
      <xdr:spPr>
        <a:xfrm>
          <a:off x="2608795" y="1197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31608</xdr:rowOff>
    </xdr:from>
    <xdr:to>
      <xdr:col>10</xdr:col>
      <xdr:colOff>165100</xdr:colOff>
      <xdr:row>72</xdr:row>
      <xdr:rowOff>133208</xdr:rowOff>
    </xdr:to>
    <xdr:sp macro="" textlink="">
      <xdr:nvSpPr>
        <xdr:cNvPr id="203" name="楕円 202"/>
        <xdr:cNvSpPr/>
      </xdr:nvSpPr>
      <xdr:spPr>
        <a:xfrm>
          <a:off x="1968500" y="123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149735</xdr:rowOff>
    </xdr:from>
    <xdr:ext cx="599010" cy="259045"/>
    <xdr:sp macro="" textlink="">
      <xdr:nvSpPr>
        <xdr:cNvPr id="204" name="テキスト ボックス 203"/>
        <xdr:cNvSpPr txBox="1"/>
      </xdr:nvSpPr>
      <xdr:spPr>
        <a:xfrm>
          <a:off x="1719795" y="1215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23880</xdr:rowOff>
    </xdr:from>
    <xdr:to>
      <xdr:col>6</xdr:col>
      <xdr:colOff>38100</xdr:colOff>
      <xdr:row>72</xdr:row>
      <xdr:rowOff>125480</xdr:rowOff>
    </xdr:to>
    <xdr:sp macro="" textlink="">
      <xdr:nvSpPr>
        <xdr:cNvPr id="205" name="楕円 204"/>
        <xdr:cNvSpPr/>
      </xdr:nvSpPr>
      <xdr:spPr>
        <a:xfrm>
          <a:off x="1079500" y="123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142007</xdr:rowOff>
    </xdr:from>
    <xdr:ext cx="599010" cy="259045"/>
    <xdr:sp macro="" textlink="">
      <xdr:nvSpPr>
        <xdr:cNvPr id="206" name="テキスト ボックス 205"/>
        <xdr:cNvSpPr txBox="1"/>
      </xdr:nvSpPr>
      <xdr:spPr>
        <a:xfrm>
          <a:off x="830795" y="1214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141872</xdr:rowOff>
    </xdr:from>
    <xdr:to>
      <xdr:col>24</xdr:col>
      <xdr:colOff>63500</xdr:colOff>
      <xdr:row>96</xdr:row>
      <xdr:rowOff>7632</xdr:rowOff>
    </xdr:to>
    <xdr:cxnSp macro="">
      <xdr:nvCxnSpPr>
        <xdr:cNvPr id="235" name="直線コネクタ 234"/>
        <xdr:cNvCxnSpPr/>
      </xdr:nvCxnSpPr>
      <xdr:spPr>
        <a:xfrm flipV="1">
          <a:off x="3797300" y="16429622"/>
          <a:ext cx="838200" cy="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37431</xdr:rowOff>
    </xdr:from>
    <xdr:ext cx="534377" cy="259045"/>
    <xdr:sp macro="" textlink="">
      <xdr:nvSpPr>
        <xdr:cNvPr id="236" name="衛生費平均値テキスト"/>
        <xdr:cNvSpPr txBox="1"/>
      </xdr:nvSpPr>
      <xdr:spPr>
        <a:xfrm>
          <a:off x="4686300" y="16496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170841</xdr:rowOff>
    </xdr:from>
    <xdr:to>
      <xdr:col>19</xdr:col>
      <xdr:colOff>177800</xdr:colOff>
      <xdr:row>96</xdr:row>
      <xdr:rowOff>7632</xdr:rowOff>
    </xdr:to>
    <xdr:cxnSp macro="">
      <xdr:nvCxnSpPr>
        <xdr:cNvPr id="238" name="直線コネクタ 237"/>
        <xdr:cNvCxnSpPr/>
      </xdr:nvCxnSpPr>
      <xdr:spPr>
        <a:xfrm>
          <a:off x="2908300" y="16458591"/>
          <a:ext cx="889000" cy="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8538</xdr:rowOff>
    </xdr:from>
    <xdr:ext cx="534377" cy="259045"/>
    <xdr:sp macro="" textlink="">
      <xdr:nvSpPr>
        <xdr:cNvPr id="240" name="テキスト ボックス 239"/>
        <xdr:cNvSpPr txBox="1"/>
      </xdr:nvSpPr>
      <xdr:spPr>
        <a:xfrm>
          <a:off x="3530111" y="166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170841</xdr:rowOff>
    </xdr:from>
    <xdr:to>
      <xdr:col>15</xdr:col>
      <xdr:colOff>50800</xdr:colOff>
      <xdr:row>96</xdr:row>
      <xdr:rowOff>10020</xdr:rowOff>
    </xdr:to>
    <xdr:cxnSp macro="">
      <xdr:nvCxnSpPr>
        <xdr:cNvPr id="241" name="直線コネクタ 240"/>
        <xdr:cNvCxnSpPr/>
      </xdr:nvCxnSpPr>
      <xdr:spPr>
        <a:xfrm flipV="1">
          <a:off x="2019300" y="16458591"/>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12120</xdr:rowOff>
    </xdr:from>
    <xdr:ext cx="534377" cy="259045"/>
    <xdr:sp macro="" textlink="">
      <xdr:nvSpPr>
        <xdr:cNvPr id="243" name="テキスト ボックス 242"/>
        <xdr:cNvSpPr txBox="1"/>
      </xdr:nvSpPr>
      <xdr:spPr>
        <a:xfrm>
          <a:off x="2641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10020</xdr:rowOff>
    </xdr:from>
    <xdr:to>
      <xdr:col>10</xdr:col>
      <xdr:colOff>114300</xdr:colOff>
      <xdr:row>96</xdr:row>
      <xdr:rowOff>64808</xdr:rowOff>
    </xdr:to>
    <xdr:cxnSp macro="">
      <xdr:nvCxnSpPr>
        <xdr:cNvPr id="244" name="直線コネクタ 243"/>
        <xdr:cNvCxnSpPr/>
      </xdr:nvCxnSpPr>
      <xdr:spPr>
        <a:xfrm flipV="1">
          <a:off x="1130300" y="16469220"/>
          <a:ext cx="8890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12844</xdr:rowOff>
    </xdr:from>
    <xdr:ext cx="534377" cy="259045"/>
    <xdr:sp macro="" textlink="">
      <xdr:nvSpPr>
        <xdr:cNvPr id="246" name="テキスト ボックス 245"/>
        <xdr:cNvSpPr txBox="1"/>
      </xdr:nvSpPr>
      <xdr:spPr>
        <a:xfrm>
          <a:off x="1752111" y="16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72937</xdr:rowOff>
    </xdr:from>
    <xdr:to>
      <xdr:col>6</xdr:col>
      <xdr:colOff>38100</xdr:colOff>
      <xdr:row>97</xdr:row>
      <xdr:rowOff>3087</xdr:rowOff>
    </xdr:to>
    <xdr:sp macro="" textlink="">
      <xdr:nvSpPr>
        <xdr:cNvPr id="247" name="フローチャート: 判断 246"/>
        <xdr:cNvSpPr/>
      </xdr:nvSpPr>
      <xdr:spPr>
        <a:xfrm>
          <a:off x="1079500" y="1653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165664</xdr:rowOff>
    </xdr:from>
    <xdr:ext cx="534377" cy="259045"/>
    <xdr:sp macro="" textlink="">
      <xdr:nvSpPr>
        <xdr:cNvPr id="248" name="テキスト ボックス 247"/>
        <xdr:cNvSpPr txBox="1"/>
      </xdr:nvSpPr>
      <xdr:spPr>
        <a:xfrm>
          <a:off x="863111" y="1662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91072</xdr:rowOff>
    </xdr:from>
    <xdr:to>
      <xdr:col>24</xdr:col>
      <xdr:colOff>114300</xdr:colOff>
      <xdr:row>96</xdr:row>
      <xdr:rowOff>21222</xdr:rowOff>
    </xdr:to>
    <xdr:sp macro="" textlink="">
      <xdr:nvSpPr>
        <xdr:cNvPr id="254" name="楕円 253"/>
        <xdr:cNvSpPr/>
      </xdr:nvSpPr>
      <xdr:spPr>
        <a:xfrm>
          <a:off x="4584700" y="163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113949</xdr:rowOff>
    </xdr:from>
    <xdr:ext cx="534377" cy="259045"/>
    <xdr:sp macro="" textlink="">
      <xdr:nvSpPr>
        <xdr:cNvPr id="255" name="衛生費該当値テキスト"/>
        <xdr:cNvSpPr txBox="1"/>
      </xdr:nvSpPr>
      <xdr:spPr>
        <a:xfrm>
          <a:off x="4686300" y="162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128282</xdr:rowOff>
    </xdr:from>
    <xdr:to>
      <xdr:col>20</xdr:col>
      <xdr:colOff>38100</xdr:colOff>
      <xdr:row>96</xdr:row>
      <xdr:rowOff>58432</xdr:rowOff>
    </xdr:to>
    <xdr:sp macro="" textlink="">
      <xdr:nvSpPr>
        <xdr:cNvPr id="256" name="楕円 255"/>
        <xdr:cNvSpPr/>
      </xdr:nvSpPr>
      <xdr:spPr>
        <a:xfrm>
          <a:off x="3746500" y="16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74959</xdr:rowOff>
    </xdr:from>
    <xdr:ext cx="534377" cy="259045"/>
    <xdr:sp macro="" textlink="">
      <xdr:nvSpPr>
        <xdr:cNvPr id="257" name="テキスト ボックス 256"/>
        <xdr:cNvSpPr txBox="1"/>
      </xdr:nvSpPr>
      <xdr:spPr>
        <a:xfrm>
          <a:off x="3530111" y="1619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120041</xdr:rowOff>
    </xdr:from>
    <xdr:to>
      <xdr:col>15</xdr:col>
      <xdr:colOff>101600</xdr:colOff>
      <xdr:row>96</xdr:row>
      <xdr:rowOff>50191</xdr:rowOff>
    </xdr:to>
    <xdr:sp macro="" textlink="">
      <xdr:nvSpPr>
        <xdr:cNvPr id="258" name="楕円 257"/>
        <xdr:cNvSpPr/>
      </xdr:nvSpPr>
      <xdr:spPr>
        <a:xfrm>
          <a:off x="2857500" y="164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66718</xdr:rowOff>
    </xdr:from>
    <xdr:ext cx="534377" cy="259045"/>
    <xdr:sp macro="" textlink="">
      <xdr:nvSpPr>
        <xdr:cNvPr id="259" name="テキスト ボックス 258"/>
        <xdr:cNvSpPr txBox="1"/>
      </xdr:nvSpPr>
      <xdr:spPr>
        <a:xfrm>
          <a:off x="2641111" y="1618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130670</xdr:rowOff>
    </xdr:from>
    <xdr:to>
      <xdr:col>10</xdr:col>
      <xdr:colOff>165100</xdr:colOff>
      <xdr:row>96</xdr:row>
      <xdr:rowOff>60820</xdr:rowOff>
    </xdr:to>
    <xdr:sp macro="" textlink="">
      <xdr:nvSpPr>
        <xdr:cNvPr id="260" name="楕円 259"/>
        <xdr:cNvSpPr/>
      </xdr:nvSpPr>
      <xdr:spPr>
        <a:xfrm>
          <a:off x="1968500" y="164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77347</xdr:rowOff>
    </xdr:from>
    <xdr:ext cx="534377" cy="259045"/>
    <xdr:sp macro="" textlink="">
      <xdr:nvSpPr>
        <xdr:cNvPr id="261" name="テキスト ボックス 260"/>
        <xdr:cNvSpPr txBox="1"/>
      </xdr:nvSpPr>
      <xdr:spPr>
        <a:xfrm>
          <a:off x="1752111" y="161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14008</xdr:rowOff>
    </xdr:from>
    <xdr:to>
      <xdr:col>6</xdr:col>
      <xdr:colOff>38100</xdr:colOff>
      <xdr:row>96</xdr:row>
      <xdr:rowOff>115608</xdr:rowOff>
    </xdr:to>
    <xdr:sp macro="" textlink="">
      <xdr:nvSpPr>
        <xdr:cNvPr id="262" name="楕円 261"/>
        <xdr:cNvSpPr/>
      </xdr:nvSpPr>
      <xdr:spPr>
        <a:xfrm>
          <a:off x="1079500" y="164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132135</xdr:rowOff>
    </xdr:from>
    <xdr:ext cx="534377" cy="259045"/>
    <xdr:sp macro="" textlink="">
      <xdr:nvSpPr>
        <xdr:cNvPr id="263" name="テキスト ボックス 262"/>
        <xdr:cNvSpPr txBox="1"/>
      </xdr:nvSpPr>
      <xdr:spPr>
        <a:xfrm>
          <a:off x="863111" y="162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16256</xdr:rowOff>
    </xdr:from>
    <xdr:to>
      <xdr:col>55</xdr:col>
      <xdr:colOff>0</xdr:colOff>
      <xdr:row>37</xdr:row>
      <xdr:rowOff>88951</xdr:rowOff>
    </xdr:to>
    <xdr:cxnSp macro="">
      <xdr:nvCxnSpPr>
        <xdr:cNvPr id="290" name="直線コネクタ 289"/>
        <xdr:cNvCxnSpPr/>
      </xdr:nvCxnSpPr>
      <xdr:spPr>
        <a:xfrm flipV="1">
          <a:off x="9639300" y="6359906"/>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46888</xdr:rowOff>
    </xdr:from>
    <xdr:to>
      <xdr:col>50</xdr:col>
      <xdr:colOff>114300</xdr:colOff>
      <xdr:row>37</xdr:row>
      <xdr:rowOff>88951</xdr:rowOff>
    </xdr:to>
    <xdr:cxnSp macro="">
      <xdr:nvCxnSpPr>
        <xdr:cNvPr id="293" name="直線コネクタ 292"/>
        <xdr:cNvCxnSpPr/>
      </xdr:nvCxnSpPr>
      <xdr:spPr>
        <a:xfrm>
          <a:off x="8750300" y="6390538"/>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25400</xdr:rowOff>
    </xdr:from>
    <xdr:to>
      <xdr:col>45</xdr:col>
      <xdr:colOff>177800</xdr:colOff>
      <xdr:row>37</xdr:row>
      <xdr:rowOff>46888</xdr:rowOff>
    </xdr:to>
    <xdr:cxnSp macro="">
      <xdr:nvCxnSpPr>
        <xdr:cNvPr id="296" name="直線コネクタ 295"/>
        <xdr:cNvCxnSpPr/>
      </xdr:nvCxnSpPr>
      <xdr:spPr>
        <a:xfrm>
          <a:off x="7861300" y="6369050"/>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33172</xdr:rowOff>
    </xdr:from>
    <xdr:to>
      <xdr:col>41</xdr:col>
      <xdr:colOff>50800</xdr:colOff>
      <xdr:row>37</xdr:row>
      <xdr:rowOff>25400</xdr:rowOff>
    </xdr:to>
    <xdr:cxnSp macro="">
      <xdr:nvCxnSpPr>
        <xdr:cNvPr id="299" name="直線コネクタ 298"/>
        <xdr:cNvCxnSpPr/>
      </xdr:nvCxnSpPr>
      <xdr:spPr>
        <a:xfrm>
          <a:off x="6972300" y="6205372"/>
          <a:ext cx="889000" cy="1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01" name="テキスト ボックス 300"/>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159766</xdr:rowOff>
    </xdr:from>
    <xdr:to>
      <xdr:col>36</xdr:col>
      <xdr:colOff>165100</xdr:colOff>
      <xdr:row>35</xdr:row>
      <xdr:rowOff>89916</xdr:rowOff>
    </xdr:to>
    <xdr:sp macro="" textlink="">
      <xdr:nvSpPr>
        <xdr:cNvPr id="302" name="フローチャート: 判断 301"/>
        <xdr:cNvSpPr/>
      </xdr:nvSpPr>
      <xdr:spPr>
        <a:xfrm>
          <a:off x="6921500" y="59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106443</xdr:rowOff>
    </xdr:from>
    <xdr:ext cx="469744" cy="259045"/>
    <xdr:sp macro="" textlink="">
      <xdr:nvSpPr>
        <xdr:cNvPr id="303" name="テキスト ボックス 302"/>
        <xdr:cNvSpPr txBox="1"/>
      </xdr:nvSpPr>
      <xdr:spPr>
        <a:xfrm>
          <a:off x="6737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136906</xdr:rowOff>
    </xdr:from>
    <xdr:to>
      <xdr:col>55</xdr:col>
      <xdr:colOff>50800</xdr:colOff>
      <xdr:row>37</xdr:row>
      <xdr:rowOff>67056</xdr:rowOff>
    </xdr:to>
    <xdr:sp macro="" textlink="">
      <xdr:nvSpPr>
        <xdr:cNvPr id="309" name="楕円 308"/>
        <xdr:cNvSpPr/>
      </xdr:nvSpPr>
      <xdr:spPr>
        <a:xfrm>
          <a:off x="104267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115333</xdr:rowOff>
    </xdr:from>
    <xdr:ext cx="378565" cy="259045"/>
    <xdr:sp macro="" textlink="">
      <xdr:nvSpPr>
        <xdr:cNvPr id="310" name="労働費該当値テキスト"/>
        <xdr:cNvSpPr txBox="1"/>
      </xdr:nvSpPr>
      <xdr:spPr>
        <a:xfrm>
          <a:off x="10528300" y="6287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38151</xdr:rowOff>
    </xdr:from>
    <xdr:to>
      <xdr:col>50</xdr:col>
      <xdr:colOff>165100</xdr:colOff>
      <xdr:row>37</xdr:row>
      <xdr:rowOff>139751</xdr:rowOff>
    </xdr:to>
    <xdr:sp macro="" textlink="">
      <xdr:nvSpPr>
        <xdr:cNvPr id="311" name="楕円 310"/>
        <xdr:cNvSpPr/>
      </xdr:nvSpPr>
      <xdr:spPr>
        <a:xfrm>
          <a:off x="9588500" y="63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130878</xdr:rowOff>
    </xdr:from>
    <xdr:ext cx="378565" cy="259045"/>
    <xdr:sp macro="" textlink="">
      <xdr:nvSpPr>
        <xdr:cNvPr id="312" name="テキスト ボックス 311"/>
        <xdr:cNvSpPr txBox="1"/>
      </xdr:nvSpPr>
      <xdr:spPr>
        <a:xfrm>
          <a:off x="9450017" y="647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167538</xdr:rowOff>
    </xdr:from>
    <xdr:to>
      <xdr:col>46</xdr:col>
      <xdr:colOff>38100</xdr:colOff>
      <xdr:row>37</xdr:row>
      <xdr:rowOff>97688</xdr:rowOff>
    </xdr:to>
    <xdr:sp macro="" textlink="">
      <xdr:nvSpPr>
        <xdr:cNvPr id="313" name="楕円 312"/>
        <xdr:cNvSpPr/>
      </xdr:nvSpPr>
      <xdr:spPr>
        <a:xfrm>
          <a:off x="86995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88815</xdr:rowOff>
    </xdr:from>
    <xdr:ext cx="378565" cy="259045"/>
    <xdr:sp macro="" textlink="">
      <xdr:nvSpPr>
        <xdr:cNvPr id="314" name="テキスト ボックス 313"/>
        <xdr:cNvSpPr txBox="1"/>
      </xdr:nvSpPr>
      <xdr:spPr>
        <a:xfrm>
          <a:off x="8561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146050</xdr:rowOff>
    </xdr:from>
    <xdr:to>
      <xdr:col>41</xdr:col>
      <xdr:colOff>101600</xdr:colOff>
      <xdr:row>37</xdr:row>
      <xdr:rowOff>76200</xdr:rowOff>
    </xdr:to>
    <xdr:sp macro="" textlink="">
      <xdr:nvSpPr>
        <xdr:cNvPr id="315" name="楕円 314"/>
        <xdr:cNvSpPr/>
      </xdr:nvSpPr>
      <xdr:spPr>
        <a:xfrm>
          <a:off x="7810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67327</xdr:rowOff>
    </xdr:from>
    <xdr:ext cx="378565" cy="259045"/>
    <xdr:sp macro="" textlink="">
      <xdr:nvSpPr>
        <xdr:cNvPr id="316" name="テキスト ボックス 315"/>
        <xdr:cNvSpPr txBox="1"/>
      </xdr:nvSpPr>
      <xdr:spPr>
        <a:xfrm>
          <a:off x="7672017" y="641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153822</xdr:rowOff>
    </xdr:from>
    <xdr:to>
      <xdr:col>36</xdr:col>
      <xdr:colOff>165100</xdr:colOff>
      <xdr:row>36</xdr:row>
      <xdr:rowOff>83972</xdr:rowOff>
    </xdr:to>
    <xdr:sp macro="" textlink="">
      <xdr:nvSpPr>
        <xdr:cNvPr id="317" name="楕円 316"/>
        <xdr:cNvSpPr/>
      </xdr:nvSpPr>
      <xdr:spPr>
        <a:xfrm>
          <a:off x="6921500" y="61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75099</xdr:rowOff>
    </xdr:from>
    <xdr:ext cx="378565" cy="259045"/>
    <xdr:sp macro="" textlink="">
      <xdr:nvSpPr>
        <xdr:cNvPr id="318" name="テキスト ボックス 317"/>
        <xdr:cNvSpPr txBox="1"/>
      </xdr:nvSpPr>
      <xdr:spPr>
        <a:xfrm>
          <a:off x="6783017" y="6247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71211</xdr:rowOff>
    </xdr:from>
    <xdr:to>
      <xdr:col>55</xdr:col>
      <xdr:colOff>0</xdr:colOff>
      <xdr:row>58</xdr:row>
      <xdr:rowOff>73771</xdr:rowOff>
    </xdr:to>
    <xdr:cxnSp macro="">
      <xdr:nvCxnSpPr>
        <xdr:cNvPr id="345" name="直線コネクタ 344"/>
        <xdr:cNvCxnSpPr/>
      </xdr:nvCxnSpPr>
      <xdr:spPr>
        <a:xfrm flipV="1">
          <a:off x="9639300" y="10015311"/>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6" name="農林水産業費平均値テキスト"/>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72400</xdr:rowOff>
    </xdr:from>
    <xdr:to>
      <xdr:col>50</xdr:col>
      <xdr:colOff>114300</xdr:colOff>
      <xdr:row>58</xdr:row>
      <xdr:rowOff>73771</xdr:rowOff>
    </xdr:to>
    <xdr:cxnSp macro="">
      <xdr:nvCxnSpPr>
        <xdr:cNvPr id="348" name="直線コネクタ 347"/>
        <xdr:cNvCxnSpPr/>
      </xdr:nvCxnSpPr>
      <xdr:spPr>
        <a:xfrm>
          <a:off x="8750300" y="10016500"/>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72400</xdr:rowOff>
    </xdr:from>
    <xdr:to>
      <xdr:col>45</xdr:col>
      <xdr:colOff>177800</xdr:colOff>
      <xdr:row>58</xdr:row>
      <xdr:rowOff>73223</xdr:rowOff>
    </xdr:to>
    <xdr:cxnSp macro="">
      <xdr:nvCxnSpPr>
        <xdr:cNvPr id="351" name="直線コネクタ 350"/>
        <xdr:cNvCxnSpPr/>
      </xdr:nvCxnSpPr>
      <xdr:spPr>
        <a:xfrm flipV="1">
          <a:off x="7861300" y="1001650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3" name="テキスト ボックス 352"/>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71440</xdr:rowOff>
    </xdr:from>
    <xdr:to>
      <xdr:col>41</xdr:col>
      <xdr:colOff>50800</xdr:colOff>
      <xdr:row>58</xdr:row>
      <xdr:rowOff>73223</xdr:rowOff>
    </xdr:to>
    <xdr:cxnSp macro="">
      <xdr:nvCxnSpPr>
        <xdr:cNvPr id="354" name="直線コネクタ 353"/>
        <xdr:cNvCxnSpPr/>
      </xdr:nvCxnSpPr>
      <xdr:spPr>
        <a:xfrm>
          <a:off x="6972300" y="10015540"/>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53865</xdr:rowOff>
    </xdr:from>
    <xdr:ext cx="469744" cy="259045"/>
    <xdr:sp macro="" textlink="">
      <xdr:nvSpPr>
        <xdr:cNvPr id="356" name="テキスト ボックス 355"/>
        <xdr:cNvSpPr txBox="1"/>
      </xdr:nvSpPr>
      <xdr:spPr>
        <a:xfrm>
          <a:off x="7626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130597</xdr:rowOff>
    </xdr:from>
    <xdr:to>
      <xdr:col>36</xdr:col>
      <xdr:colOff>165100</xdr:colOff>
      <xdr:row>58</xdr:row>
      <xdr:rowOff>60747</xdr:rowOff>
    </xdr:to>
    <xdr:sp macro="" textlink="">
      <xdr:nvSpPr>
        <xdr:cNvPr id="357" name="フローチャート: 判断 356"/>
        <xdr:cNvSpPr/>
      </xdr:nvSpPr>
      <xdr:spPr>
        <a:xfrm>
          <a:off x="6921500" y="990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77274</xdr:rowOff>
    </xdr:from>
    <xdr:ext cx="469744" cy="259045"/>
    <xdr:sp macro="" textlink="">
      <xdr:nvSpPr>
        <xdr:cNvPr id="358" name="テキスト ボックス 357"/>
        <xdr:cNvSpPr txBox="1"/>
      </xdr:nvSpPr>
      <xdr:spPr>
        <a:xfrm>
          <a:off x="6737428" y="967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20411</xdr:rowOff>
    </xdr:from>
    <xdr:to>
      <xdr:col>55</xdr:col>
      <xdr:colOff>50800</xdr:colOff>
      <xdr:row>58</xdr:row>
      <xdr:rowOff>122011</xdr:rowOff>
    </xdr:to>
    <xdr:sp macro="" textlink="">
      <xdr:nvSpPr>
        <xdr:cNvPr id="364" name="楕円 363"/>
        <xdr:cNvSpPr/>
      </xdr:nvSpPr>
      <xdr:spPr>
        <a:xfrm>
          <a:off x="10426700" y="996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106788</xdr:rowOff>
    </xdr:from>
    <xdr:ext cx="469744" cy="259045"/>
    <xdr:sp macro="" textlink="">
      <xdr:nvSpPr>
        <xdr:cNvPr id="365" name="農林水産業費該当値テキスト"/>
        <xdr:cNvSpPr txBox="1"/>
      </xdr:nvSpPr>
      <xdr:spPr>
        <a:xfrm>
          <a:off x="10528300" y="987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22971</xdr:rowOff>
    </xdr:from>
    <xdr:to>
      <xdr:col>50</xdr:col>
      <xdr:colOff>165100</xdr:colOff>
      <xdr:row>58</xdr:row>
      <xdr:rowOff>124571</xdr:rowOff>
    </xdr:to>
    <xdr:sp macro="" textlink="">
      <xdr:nvSpPr>
        <xdr:cNvPr id="366" name="楕円 365"/>
        <xdr:cNvSpPr/>
      </xdr:nvSpPr>
      <xdr:spPr>
        <a:xfrm>
          <a:off x="9588500" y="99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115698</xdr:rowOff>
    </xdr:from>
    <xdr:ext cx="469744" cy="259045"/>
    <xdr:sp macro="" textlink="">
      <xdr:nvSpPr>
        <xdr:cNvPr id="367" name="テキスト ボックス 366"/>
        <xdr:cNvSpPr txBox="1"/>
      </xdr:nvSpPr>
      <xdr:spPr>
        <a:xfrm>
          <a:off x="9404428" y="100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21600</xdr:rowOff>
    </xdr:from>
    <xdr:to>
      <xdr:col>46</xdr:col>
      <xdr:colOff>38100</xdr:colOff>
      <xdr:row>58</xdr:row>
      <xdr:rowOff>123200</xdr:rowOff>
    </xdr:to>
    <xdr:sp macro="" textlink="">
      <xdr:nvSpPr>
        <xdr:cNvPr id="368" name="楕円 367"/>
        <xdr:cNvSpPr/>
      </xdr:nvSpPr>
      <xdr:spPr>
        <a:xfrm>
          <a:off x="8699500" y="99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114327</xdr:rowOff>
    </xdr:from>
    <xdr:ext cx="469744" cy="259045"/>
    <xdr:sp macro="" textlink="">
      <xdr:nvSpPr>
        <xdr:cNvPr id="369" name="テキスト ボックス 368"/>
        <xdr:cNvSpPr txBox="1"/>
      </xdr:nvSpPr>
      <xdr:spPr>
        <a:xfrm>
          <a:off x="8515428" y="10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22423</xdr:rowOff>
    </xdr:from>
    <xdr:to>
      <xdr:col>41</xdr:col>
      <xdr:colOff>101600</xdr:colOff>
      <xdr:row>58</xdr:row>
      <xdr:rowOff>124023</xdr:rowOff>
    </xdr:to>
    <xdr:sp macro="" textlink="">
      <xdr:nvSpPr>
        <xdr:cNvPr id="370" name="楕円 369"/>
        <xdr:cNvSpPr/>
      </xdr:nvSpPr>
      <xdr:spPr>
        <a:xfrm>
          <a:off x="7810500" y="99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115150</xdr:rowOff>
    </xdr:from>
    <xdr:ext cx="469744" cy="259045"/>
    <xdr:sp macro="" textlink="">
      <xdr:nvSpPr>
        <xdr:cNvPr id="371" name="テキスト ボックス 370"/>
        <xdr:cNvSpPr txBox="1"/>
      </xdr:nvSpPr>
      <xdr:spPr>
        <a:xfrm>
          <a:off x="7626428" y="1005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20640</xdr:rowOff>
    </xdr:from>
    <xdr:to>
      <xdr:col>36</xdr:col>
      <xdr:colOff>165100</xdr:colOff>
      <xdr:row>58</xdr:row>
      <xdr:rowOff>122240</xdr:rowOff>
    </xdr:to>
    <xdr:sp macro="" textlink="">
      <xdr:nvSpPr>
        <xdr:cNvPr id="372" name="楕円 371"/>
        <xdr:cNvSpPr/>
      </xdr:nvSpPr>
      <xdr:spPr>
        <a:xfrm>
          <a:off x="6921500" y="99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113367</xdr:rowOff>
    </xdr:from>
    <xdr:ext cx="469744" cy="259045"/>
    <xdr:sp macro="" textlink="">
      <xdr:nvSpPr>
        <xdr:cNvPr id="373" name="テキスト ボックス 372"/>
        <xdr:cNvSpPr txBox="1"/>
      </xdr:nvSpPr>
      <xdr:spPr>
        <a:xfrm>
          <a:off x="6737428" y="1005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42676</xdr:rowOff>
    </xdr:from>
    <xdr:to>
      <xdr:col>55</xdr:col>
      <xdr:colOff>0</xdr:colOff>
      <xdr:row>75</xdr:row>
      <xdr:rowOff>51853</xdr:rowOff>
    </xdr:to>
    <xdr:cxnSp macro="">
      <xdr:nvCxnSpPr>
        <xdr:cNvPr id="404" name="直線コネクタ 403"/>
        <xdr:cNvCxnSpPr/>
      </xdr:nvCxnSpPr>
      <xdr:spPr>
        <a:xfrm flipV="1">
          <a:off x="9639300" y="12901426"/>
          <a:ext cx="8382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151190</xdr:rowOff>
    </xdr:from>
    <xdr:ext cx="469744" cy="259045"/>
    <xdr:sp macro="" textlink="">
      <xdr:nvSpPr>
        <xdr:cNvPr id="405" name="商工費平均値テキスト"/>
        <xdr:cNvSpPr txBox="1"/>
      </xdr:nvSpPr>
      <xdr:spPr>
        <a:xfrm>
          <a:off x="10528300" y="1335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51853</xdr:rowOff>
    </xdr:from>
    <xdr:to>
      <xdr:col>50</xdr:col>
      <xdr:colOff>114300</xdr:colOff>
      <xdr:row>75</xdr:row>
      <xdr:rowOff>95809</xdr:rowOff>
    </xdr:to>
    <xdr:cxnSp macro="">
      <xdr:nvCxnSpPr>
        <xdr:cNvPr id="407" name="直線コネクタ 406"/>
        <xdr:cNvCxnSpPr/>
      </xdr:nvCxnSpPr>
      <xdr:spPr>
        <a:xfrm flipV="1">
          <a:off x="8750300" y="12910603"/>
          <a:ext cx="889000" cy="4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63506</xdr:rowOff>
    </xdr:from>
    <xdr:ext cx="469744" cy="259045"/>
    <xdr:sp macro="" textlink="">
      <xdr:nvSpPr>
        <xdr:cNvPr id="409" name="テキスト ボックス 408"/>
        <xdr:cNvSpPr txBox="1"/>
      </xdr:nvSpPr>
      <xdr:spPr>
        <a:xfrm>
          <a:off x="9404428" y="13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64687</xdr:rowOff>
    </xdr:from>
    <xdr:to>
      <xdr:col>45</xdr:col>
      <xdr:colOff>177800</xdr:colOff>
      <xdr:row>75</xdr:row>
      <xdr:rowOff>95809</xdr:rowOff>
    </xdr:to>
    <xdr:cxnSp macro="">
      <xdr:nvCxnSpPr>
        <xdr:cNvPr id="410" name="直線コネクタ 409"/>
        <xdr:cNvCxnSpPr/>
      </xdr:nvCxnSpPr>
      <xdr:spPr>
        <a:xfrm>
          <a:off x="7861300" y="12923437"/>
          <a:ext cx="8890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102401</xdr:rowOff>
    </xdr:from>
    <xdr:ext cx="469744" cy="259045"/>
    <xdr:sp macro="" textlink="">
      <xdr:nvSpPr>
        <xdr:cNvPr id="412" name="テキスト ボックス 411"/>
        <xdr:cNvSpPr txBox="1"/>
      </xdr:nvSpPr>
      <xdr:spPr>
        <a:xfrm>
          <a:off x="8515428" y="1347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64687</xdr:rowOff>
    </xdr:from>
    <xdr:to>
      <xdr:col>41</xdr:col>
      <xdr:colOff>50800</xdr:colOff>
      <xdr:row>76</xdr:row>
      <xdr:rowOff>6459</xdr:rowOff>
    </xdr:to>
    <xdr:cxnSp macro="">
      <xdr:nvCxnSpPr>
        <xdr:cNvPr id="413" name="直線コネクタ 412"/>
        <xdr:cNvCxnSpPr/>
      </xdr:nvCxnSpPr>
      <xdr:spPr>
        <a:xfrm flipV="1">
          <a:off x="6972300" y="12923437"/>
          <a:ext cx="889000" cy="1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104360</xdr:rowOff>
    </xdr:from>
    <xdr:ext cx="469744" cy="259045"/>
    <xdr:sp macro="" textlink="">
      <xdr:nvSpPr>
        <xdr:cNvPr id="415" name="テキスト ボックス 414"/>
        <xdr:cNvSpPr txBox="1"/>
      </xdr:nvSpPr>
      <xdr:spPr>
        <a:xfrm>
          <a:off x="7626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29463</xdr:rowOff>
    </xdr:from>
    <xdr:to>
      <xdr:col>36</xdr:col>
      <xdr:colOff>165100</xdr:colOff>
      <xdr:row>78</xdr:row>
      <xdr:rowOff>131063</xdr:rowOff>
    </xdr:to>
    <xdr:sp macro="" textlink="">
      <xdr:nvSpPr>
        <xdr:cNvPr id="416" name="フローチャート: 判断 415"/>
        <xdr:cNvSpPr/>
      </xdr:nvSpPr>
      <xdr:spPr>
        <a:xfrm>
          <a:off x="6921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122190</xdr:rowOff>
    </xdr:from>
    <xdr:ext cx="469744" cy="259045"/>
    <xdr:sp macro="" textlink="">
      <xdr:nvSpPr>
        <xdr:cNvPr id="417" name="テキスト ボックス 416"/>
        <xdr:cNvSpPr txBox="1"/>
      </xdr:nvSpPr>
      <xdr:spPr>
        <a:xfrm>
          <a:off x="6737428" y="1349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163326</xdr:rowOff>
    </xdr:from>
    <xdr:to>
      <xdr:col>55</xdr:col>
      <xdr:colOff>50800</xdr:colOff>
      <xdr:row>75</xdr:row>
      <xdr:rowOff>93476</xdr:rowOff>
    </xdr:to>
    <xdr:sp macro="" textlink="">
      <xdr:nvSpPr>
        <xdr:cNvPr id="423" name="楕円 422"/>
        <xdr:cNvSpPr/>
      </xdr:nvSpPr>
      <xdr:spPr>
        <a:xfrm>
          <a:off x="10426700" y="1285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14753</xdr:rowOff>
    </xdr:from>
    <xdr:ext cx="534377" cy="259045"/>
    <xdr:sp macro="" textlink="">
      <xdr:nvSpPr>
        <xdr:cNvPr id="424" name="商工費該当値テキスト"/>
        <xdr:cNvSpPr txBox="1"/>
      </xdr:nvSpPr>
      <xdr:spPr>
        <a:xfrm>
          <a:off x="10528300" y="1270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1053</xdr:rowOff>
    </xdr:from>
    <xdr:to>
      <xdr:col>50</xdr:col>
      <xdr:colOff>165100</xdr:colOff>
      <xdr:row>75</xdr:row>
      <xdr:rowOff>102653</xdr:rowOff>
    </xdr:to>
    <xdr:sp macro="" textlink="">
      <xdr:nvSpPr>
        <xdr:cNvPr id="425" name="楕円 424"/>
        <xdr:cNvSpPr/>
      </xdr:nvSpPr>
      <xdr:spPr>
        <a:xfrm>
          <a:off x="9588500" y="128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119180</xdr:rowOff>
    </xdr:from>
    <xdr:ext cx="534377" cy="259045"/>
    <xdr:sp macro="" textlink="">
      <xdr:nvSpPr>
        <xdr:cNvPr id="426" name="テキスト ボックス 425"/>
        <xdr:cNvSpPr txBox="1"/>
      </xdr:nvSpPr>
      <xdr:spPr>
        <a:xfrm>
          <a:off x="9372111" y="126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45009</xdr:rowOff>
    </xdr:from>
    <xdr:to>
      <xdr:col>46</xdr:col>
      <xdr:colOff>38100</xdr:colOff>
      <xdr:row>75</xdr:row>
      <xdr:rowOff>146608</xdr:rowOff>
    </xdr:to>
    <xdr:sp macro="" textlink="">
      <xdr:nvSpPr>
        <xdr:cNvPr id="427" name="楕円 426"/>
        <xdr:cNvSpPr/>
      </xdr:nvSpPr>
      <xdr:spPr>
        <a:xfrm>
          <a:off x="8699500" y="129037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163136</xdr:rowOff>
    </xdr:from>
    <xdr:ext cx="534377" cy="259045"/>
    <xdr:sp macro="" textlink="">
      <xdr:nvSpPr>
        <xdr:cNvPr id="428" name="テキスト ボックス 427"/>
        <xdr:cNvSpPr txBox="1"/>
      </xdr:nvSpPr>
      <xdr:spPr>
        <a:xfrm>
          <a:off x="8483111" y="1267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13887</xdr:rowOff>
    </xdr:from>
    <xdr:to>
      <xdr:col>41</xdr:col>
      <xdr:colOff>101600</xdr:colOff>
      <xdr:row>75</xdr:row>
      <xdr:rowOff>115487</xdr:rowOff>
    </xdr:to>
    <xdr:sp macro="" textlink="">
      <xdr:nvSpPr>
        <xdr:cNvPr id="429" name="楕円 428"/>
        <xdr:cNvSpPr/>
      </xdr:nvSpPr>
      <xdr:spPr>
        <a:xfrm>
          <a:off x="7810500" y="128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132014</xdr:rowOff>
    </xdr:from>
    <xdr:ext cx="534377" cy="259045"/>
    <xdr:sp macro="" textlink="">
      <xdr:nvSpPr>
        <xdr:cNvPr id="430" name="テキスト ボックス 429"/>
        <xdr:cNvSpPr txBox="1"/>
      </xdr:nvSpPr>
      <xdr:spPr>
        <a:xfrm>
          <a:off x="7594111" y="1264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127109</xdr:rowOff>
    </xdr:from>
    <xdr:to>
      <xdr:col>36</xdr:col>
      <xdr:colOff>165100</xdr:colOff>
      <xdr:row>76</xdr:row>
      <xdr:rowOff>57259</xdr:rowOff>
    </xdr:to>
    <xdr:sp macro="" textlink="">
      <xdr:nvSpPr>
        <xdr:cNvPr id="431" name="楕円 430"/>
        <xdr:cNvSpPr/>
      </xdr:nvSpPr>
      <xdr:spPr>
        <a:xfrm>
          <a:off x="6921500" y="129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73786</xdr:rowOff>
    </xdr:from>
    <xdr:ext cx="534377" cy="259045"/>
    <xdr:sp macro="" textlink="">
      <xdr:nvSpPr>
        <xdr:cNvPr id="432" name="テキスト ボックス 431"/>
        <xdr:cNvSpPr txBox="1"/>
      </xdr:nvSpPr>
      <xdr:spPr>
        <a:xfrm>
          <a:off x="6705111" y="127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139232</xdr:rowOff>
    </xdr:from>
    <xdr:to>
      <xdr:col>55</xdr:col>
      <xdr:colOff>0</xdr:colOff>
      <xdr:row>95</xdr:row>
      <xdr:rowOff>153515</xdr:rowOff>
    </xdr:to>
    <xdr:cxnSp macro="">
      <xdr:nvCxnSpPr>
        <xdr:cNvPr id="463" name="直線コネクタ 462"/>
        <xdr:cNvCxnSpPr/>
      </xdr:nvCxnSpPr>
      <xdr:spPr>
        <a:xfrm flipV="1">
          <a:off x="9639300" y="16426982"/>
          <a:ext cx="8382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118511</xdr:rowOff>
    </xdr:from>
    <xdr:ext cx="534377" cy="259045"/>
    <xdr:sp macro="" textlink="">
      <xdr:nvSpPr>
        <xdr:cNvPr id="464" name="土木費平均値テキスト"/>
        <xdr:cNvSpPr txBox="1"/>
      </xdr:nvSpPr>
      <xdr:spPr>
        <a:xfrm>
          <a:off x="10528300" y="1657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153515</xdr:rowOff>
    </xdr:from>
    <xdr:to>
      <xdr:col>50</xdr:col>
      <xdr:colOff>114300</xdr:colOff>
      <xdr:row>96</xdr:row>
      <xdr:rowOff>6600</xdr:rowOff>
    </xdr:to>
    <xdr:cxnSp macro="">
      <xdr:nvCxnSpPr>
        <xdr:cNvPr id="466" name="直線コネクタ 465"/>
        <xdr:cNvCxnSpPr/>
      </xdr:nvCxnSpPr>
      <xdr:spPr>
        <a:xfrm flipV="1">
          <a:off x="8750300" y="16441265"/>
          <a:ext cx="889000" cy="2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88826</xdr:rowOff>
    </xdr:from>
    <xdr:ext cx="534377" cy="259045"/>
    <xdr:sp macro="" textlink="">
      <xdr:nvSpPr>
        <xdr:cNvPr id="468" name="テキスト ボックス 467"/>
        <xdr:cNvSpPr txBox="1"/>
      </xdr:nvSpPr>
      <xdr:spPr>
        <a:xfrm>
          <a:off x="9372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6600</xdr:rowOff>
    </xdr:from>
    <xdr:to>
      <xdr:col>45</xdr:col>
      <xdr:colOff>177800</xdr:colOff>
      <xdr:row>96</xdr:row>
      <xdr:rowOff>50567</xdr:rowOff>
    </xdr:to>
    <xdr:cxnSp macro="">
      <xdr:nvCxnSpPr>
        <xdr:cNvPr id="469" name="直線コネクタ 468"/>
        <xdr:cNvCxnSpPr/>
      </xdr:nvCxnSpPr>
      <xdr:spPr>
        <a:xfrm flipV="1">
          <a:off x="7861300" y="16465800"/>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89555</xdr:rowOff>
    </xdr:from>
    <xdr:ext cx="534377" cy="259045"/>
    <xdr:sp macro="" textlink="">
      <xdr:nvSpPr>
        <xdr:cNvPr id="471" name="テキスト ボックス 470"/>
        <xdr:cNvSpPr txBox="1"/>
      </xdr:nvSpPr>
      <xdr:spPr>
        <a:xfrm>
          <a:off x="8483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50567</xdr:rowOff>
    </xdr:from>
    <xdr:to>
      <xdr:col>41</xdr:col>
      <xdr:colOff>50800</xdr:colOff>
      <xdr:row>96</xdr:row>
      <xdr:rowOff>66123</xdr:rowOff>
    </xdr:to>
    <xdr:cxnSp macro="">
      <xdr:nvCxnSpPr>
        <xdr:cNvPr id="472" name="直線コネクタ 471"/>
        <xdr:cNvCxnSpPr/>
      </xdr:nvCxnSpPr>
      <xdr:spPr>
        <a:xfrm flipV="1">
          <a:off x="6972300" y="16509767"/>
          <a:ext cx="889000" cy="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94868</xdr:rowOff>
    </xdr:from>
    <xdr:ext cx="534377" cy="259045"/>
    <xdr:sp macro="" textlink="">
      <xdr:nvSpPr>
        <xdr:cNvPr id="474" name="テキスト ボックス 473"/>
        <xdr:cNvSpPr txBox="1"/>
      </xdr:nvSpPr>
      <xdr:spPr>
        <a:xfrm>
          <a:off x="7594111" y="167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167157</xdr:rowOff>
    </xdr:from>
    <xdr:to>
      <xdr:col>36</xdr:col>
      <xdr:colOff>165100</xdr:colOff>
      <xdr:row>97</xdr:row>
      <xdr:rowOff>97307</xdr:rowOff>
    </xdr:to>
    <xdr:sp macro="" textlink="">
      <xdr:nvSpPr>
        <xdr:cNvPr id="475" name="フローチャート: 判断 474"/>
        <xdr:cNvSpPr/>
      </xdr:nvSpPr>
      <xdr:spPr>
        <a:xfrm>
          <a:off x="6921500" y="1662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88434</xdr:rowOff>
    </xdr:from>
    <xdr:ext cx="534377" cy="259045"/>
    <xdr:sp macro="" textlink="">
      <xdr:nvSpPr>
        <xdr:cNvPr id="476" name="テキスト ボックス 475"/>
        <xdr:cNvSpPr txBox="1"/>
      </xdr:nvSpPr>
      <xdr:spPr>
        <a:xfrm>
          <a:off x="6705111" y="1671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88432</xdr:rowOff>
    </xdr:from>
    <xdr:to>
      <xdr:col>55</xdr:col>
      <xdr:colOff>50800</xdr:colOff>
      <xdr:row>96</xdr:row>
      <xdr:rowOff>18582</xdr:rowOff>
    </xdr:to>
    <xdr:sp macro="" textlink="">
      <xdr:nvSpPr>
        <xdr:cNvPr id="482" name="楕円 481"/>
        <xdr:cNvSpPr/>
      </xdr:nvSpPr>
      <xdr:spPr>
        <a:xfrm>
          <a:off x="10426700" y="163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111309</xdr:rowOff>
    </xdr:from>
    <xdr:ext cx="534377" cy="259045"/>
    <xdr:sp macro="" textlink="">
      <xdr:nvSpPr>
        <xdr:cNvPr id="483" name="土木費該当値テキスト"/>
        <xdr:cNvSpPr txBox="1"/>
      </xdr:nvSpPr>
      <xdr:spPr>
        <a:xfrm>
          <a:off x="10528300" y="1622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102715</xdr:rowOff>
    </xdr:from>
    <xdr:to>
      <xdr:col>50</xdr:col>
      <xdr:colOff>165100</xdr:colOff>
      <xdr:row>96</xdr:row>
      <xdr:rowOff>32865</xdr:rowOff>
    </xdr:to>
    <xdr:sp macro="" textlink="">
      <xdr:nvSpPr>
        <xdr:cNvPr id="484" name="楕円 483"/>
        <xdr:cNvSpPr/>
      </xdr:nvSpPr>
      <xdr:spPr>
        <a:xfrm>
          <a:off x="9588500" y="163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49392</xdr:rowOff>
    </xdr:from>
    <xdr:ext cx="534377" cy="259045"/>
    <xdr:sp macro="" textlink="">
      <xdr:nvSpPr>
        <xdr:cNvPr id="485" name="テキスト ボックス 484"/>
        <xdr:cNvSpPr txBox="1"/>
      </xdr:nvSpPr>
      <xdr:spPr>
        <a:xfrm>
          <a:off x="9372111" y="1616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127250</xdr:rowOff>
    </xdr:from>
    <xdr:to>
      <xdr:col>46</xdr:col>
      <xdr:colOff>38100</xdr:colOff>
      <xdr:row>96</xdr:row>
      <xdr:rowOff>57400</xdr:rowOff>
    </xdr:to>
    <xdr:sp macro="" textlink="">
      <xdr:nvSpPr>
        <xdr:cNvPr id="486" name="楕円 485"/>
        <xdr:cNvSpPr/>
      </xdr:nvSpPr>
      <xdr:spPr>
        <a:xfrm>
          <a:off x="8699500" y="16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73927</xdr:rowOff>
    </xdr:from>
    <xdr:ext cx="534377" cy="259045"/>
    <xdr:sp macro="" textlink="">
      <xdr:nvSpPr>
        <xdr:cNvPr id="487" name="テキスト ボックス 486"/>
        <xdr:cNvSpPr txBox="1"/>
      </xdr:nvSpPr>
      <xdr:spPr>
        <a:xfrm>
          <a:off x="8483111" y="1619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171217</xdr:rowOff>
    </xdr:from>
    <xdr:to>
      <xdr:col>41</xdr:col>
      <xdr:colOff>101600</xdr:colOff>
      <xdr:row>96</xdr:row>
      <xdr:rowOff>101367</xdr:rowOff>
    </xdr:to>
    <xdr:sp macro="" textlink="">
      <xdr:nvSpPr>
        <xdr:cNvPr id="488" name="楕円 487"/>
        <xdr:cNvSpPr/>
      </xdr:nvSpPr>
      <xdr:spPr>
        <a:xfrm>
          <a:off x="7810500" y="1645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117894</xdr:rowOff>
    </xdr:from>
    <xdr:ext cx="534377" cy="259045"/>
    <xdr:sp macro="" textlink="">
      <xdr:nvSpPr>
        <xdr:cNvPr id="489" name="テキスト ボックス 488"/>
        <xdr:cNvSpPr txBox="1"/>
      </xdr:nvSpPr>
      <xdr:spPr>
        <a:xfrm>
          <a:off x="7594111" y="1623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15323</xdr:rowOff>
    </xdr:from>
    <xdr:to>
      <xdr:col>36</xdr:col>
      <xdr:colOff>165100</xdr:colOff>
      <xdr:row>96</xdr:row>
      <xdr:rowOff>116923</xdr:rowOff>
    </xdr:to>
    <xdr:sp macro="" textlink="">
      <xdr:nvSpPr>
        <xdr:cNvPr id="490" name="楕円 489"/>
        <xdr:cNvSpPr/>
      </xdr:nvSpPr>
      <xdr:spPr>
        <a:xfrm>
          <a:off x="6921500" y="164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133450</xdr:rowOff>
    </xdr:from>
    <xdr:ext cx="534377" cy="259045"/>
    <xdr:sp macro="" textlink="">
      <xdr:nvSpPr>
        <xdr:cNvPr id="491" name="テキスト ボックス 490"/>
        <xdr:cNvSpPr txBox="1"/>
      </xdr:nvSpPr>
      <xdr:spPr>
        <a:xfrm>
          <a:off x="6705111" y="162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87630</xdr:rowOff>
    </xdr:from>
    <xdr:to>
      <xdr:col>85</xdr:col>
      <xdr:colOff>127000</xdr:colOff>
      <xdr:row>32</xdr:row>
      <xdr:rowOff>163068</xdr:rowOff>
    </xdr:to>
    <xdr:cxnSp macro="">
      <xdr:nvCxnSpPr>
        <xdr:cNvPr id="521" name="直線コネクタ 520"/>
        <xdr:cNvCxnSpPr/>
      </xdr:nvCxnSpPr>
      <xdr:spPr>
        <a:xfrm flipV="1">
          <a:off x="15481300" y="5574030"/>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62120</xdr:rowOff>
    </xdr:from>
    <xdr:ext cx="534377" cy="259045"/>
    <xdr:sp macro="" textlink="">
      <xdr:nvSpPr>
        <xdr:cNvPr id="522" name="消防費平均値テキスト"/>
        <xdr:cNvSpPr txBox="1"/>
      </xdr:nvSpPr>
      <xdr:spPr>
        <a:xfrm>
          <a:off x="16370300" y="6062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99695</xdr:rowOff>
    </xdr:from>
    <xdr:to>
      <xdr:col>81</xdr:col>
      <xdr:colOff>50800</xdr:colOff>
      <xdr:row>32</xdr:row>
      <xdr:rowOff>163068</xdr:rowOff>
    </xdr:to>
    <xdr:cxnSp macro="">
      <xdr:nvCxnSpPr>
        <xdr:cNvPr id="524" name="直線コネクタ 523"/>
        <xdr:cNvCxnSpPr/>
      </xdr:nvCxnSpPr>
      <xdr:spPr>
        <a:xfrm>
          <a:off x="14592300" y="5414645"/>
          <a:ext cx="889000" cy="2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17162</xdr:rowOff>
    </xdr:from>
    <xdr:ext cx="534377" cy="259045"/>
    <xdr:sp macro="" textlink="">
      <xdr:nvSpPr>
        <xdr:cNvPr id="526" name="テキスト ボックス 525"/>
        <xdr:cNvSpPr txBox="1"/>
      </xdr:nvSpPr>
      <xdr:spPr>
        <a:xfrm>
          <a:off x="15214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99695</xdr:rowOff>
    </xdr:from>
    <xdr:to>
      <xdr:col>76</xdr:col>
      <xdr:colOff>114300</xdr:colOff>
      <xdr:row>32</xdr:row>
      <xdr:rowOff>90551</xdr:rowOff>
    </xdr:to>
    <xdr:cxnSp macro="">
      <xdr:nvCxnSpPr>
        <xdr:cNvPr id="527" name="直線コネクタ 526"/>
        <xdr:cNvCxnSpPr/>
      </xdr:nvCxnSpPr>
      <xdr:spPr>
        <a:xfrm flipV="1">
          <a:off x="13703300" y="5414645"/>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24274</xdr:rowOff>
    </xdr:from>
    <xdr:ext cx="534377" cy="259045"/>
    <xdr:sp macro="" textlink="">
      <xdr:nvSpPr>
        <xdr:cNvPr id="529" name="テキスト ボックス 528"/>
        <xdr:cNvSpPr txBox="1"/>
      </xdr:nvSpPr>
      <xdr:spPr>
        <a:xfrm>
          <a:off x="14325111" y="61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55499</xdr:rowOff>
    </xdr:from>
    <xdr:to>
      <xdr:col>71</xdr:col>
      <xdr:colOff>177800</xdr:colOff>
      <xdr:row>32</xdr:row>
      <xdr:rowOff>90551</xdr:rowOff>
    </xdr:to>
    <xdr:cxnSp macro="">
      <xdr:nvCxnSpPr>
        <xdr:cNvPr id="530" name="直線コネクタ 529"/>
        <xdr:cNvCxnSpPr/>
      </xdr:nvCxnSpPr>
      <xdr:spPr>
        <a:xfrm>
          <a:off x="12814300" y="5541899"/>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135145</xdr:rowOff>
    </xdr:from>
    <xdr:ext cx="534377" cy="259045"/>
    <xdr:sp macro="" textlink="">
      <xdr:nvSpPr>
        <xdr:cNvPr id="532" name="テキスト ボックス 531"/>
        <xdr:cNvSpPr txBox="1"/>
      </xdr:nvSpPr>
      <xdr:spPr>
        <a:xfrm>
          <a:off x="13436111" y="596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152400</xdr:rowOff>
    </xdr:from>
    <xdr:to>
      <xdr:col>67</xdr:col>
      <xdr:colOff>101600</xdr:colOff>
      <xdr:row>35</xdr:row>
      <xdr:rowOff>82550</xdr:rowOff>
    </xdr:to>
    <xdr:sp macro="" textlink="">
      <xdr:nvSpPr>
        <xdr:cNvPr id="533" name="フローチャート: 判断 532"/>
        <xdr:cNvSpPr/>
      </xdr:nvSpPr>
      <xdr:spPr>
        <a:xfrm>
          <a:off x="1276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73677</xdr:rowOff>
    </xdr:from>
    <xdr:ext cx="534377" cy="259045"/>
    <xdr:sp macro="" textlink="">
      <xdr:nvSpPr>
        <xdr:cNvPr id="534" name="テキスト ボックス 533"/>
        <xdr:cNvSpPr txBox="1"/>
      </xdr:nvSpPr>
      <xdr:spPr>
        <a:xfrm>
          <a:off x="12547111" y="607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36830</xdr:rowOff>
    </xdr:from>
    <xdr:to>
      <xdr:col>85</xdr:col>
      <xdr:colOff>177800</xdr:colOff>
      <xdr:row>32</xdr:row>
      <xdr:rowOff>138430</xdr:rowOff>
    </xdr:to>
    <xdr:sp macro="" textlink="">
      <xdr:nvSpPr>
        <xdr:cNvPr id="540" name="楕円 539"/>
        <xdr:cNvSpPr/>
      </xdr:nvSpPr>
      <xdr:spPr>
        <a:xfrm>
          <a:off x="16268700" y="55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59707</xdr:rowOff>
    </xdr:from>
    <xdr:ext cx="534377" cy="259045"/>
    <xdr:sp macro="" textlink="">
      <xdr:nvSpPr>
        <xdr:cNvPr id="541" name="消防費該当値テキスト"/>
        <xdr:cNvSpPr txBox="1"/>
      </xdr:nvSpPr>
      <xdr:spPr>
        <a:xfrm>
          <a:off x="16370300" y="537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112268</xdr:rowOff>
    </xdr:from>
    <xdr:to>
      <xdr:col>81</xdr:col>
      <xdr:colOff>101600</xdr:colOff>
      <xdr:row>33</xdr:row>
      <xdr:rowOff>42418</xdr:rowOff>
    </xdr:to>
    <xdr:sp macro="" textlink="">
      <xdr:nvSpPr>
        <xdr:cNvPr id="542" name="楕円 541"/>
        <xdr:cNvSpPr/>
      </xdr:nvSpPr>
      <xdr:spPr>
        <a:xfrm>
          <a:off x="15430500" y="559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58945</xdr:rowOff>
    </xdr:from>
    <xdr:ext cx="534377" cy="259045"/>
    <xdr:sp macro="" textlink="">
      <xdr:nvSpPr>
        <xdr:cNvPr id="543" name="テキスト ボックス 542"/>
        <xdr:cNvSpPr txBox="1"/>
      </xdr:nvSpPr>
      <xdr:spPr>
        <a:xfrm>
          <a:off x="15214111" y="53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48895</xdr:rowOff>
    </xdr:from>
    <xdr:to>
      <xdr:col>76</xdr:col>
      <xdr:colOff>165100</xdr:colOff>
      <xdr:row>31</xdr:row>
      <xdr:rowOff>150495</xdr:rowOff>
    </xdr:to>
    <xdr:sp macro="" textlink="">
      <xdr:nvSpPr>
        <xdr:cNvPr id="544" name="楕円 543"/>
        <xdr:cNvSpPr/>
      </xdr:nvSpPr>
      <xdr:spPr>
        <a:xfrm>
          <a:off x="14541500" y="53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167022</xdr:rowOff>
    </xdr:from>
    <xdr:ext cx="534377" cy="259045"/>
    <xdr:sp macro="" textlink="">
      <xdr:nvSpPr>
        <xdr:cNvPr id="545" name="テキスト ボックス 544"/>
        <xdr:cNvSpPr txBox="1"/>
      </xdr:nvSpPr>
      <xdr:spPr>
        <a:xfrm>
          <a:off x="14325111" y="51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39751</xdr:rowOff>
    </xdr:from>
    <xdr:to>
      <xdr:col>72</xdr:col>
      <xdr:colOff>38100</xdr:colOff>
      <xdr:row>32</xdr:row>
      <xdr:rowOff>141351</xdr:rowOff>
    </xdr:to>
    <xdr:sp macro="" textlink="">
      <xdr:nvSpPr>
        <xdr:cNvPr id="546" name="楕円 545"/>
        <xdr:cNvSpPr/>
      </xdr:nvSpPr>
      <xdr:spPr>
        <a:xfrm>
          <a:off x="13652500" y="55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157878</xdr:rowOff>
    </xdr:from>
    <xdr:ext cx="534377" cy="259045"/>
    <xdr:sp macro="" textlink="">
      <xdr:nvSpPr>
        <xdr:cNvPr id="547" name="テキスト ボックス 546"/>
        <xdr:cNvSpPr txBox="1"/>
      </xdr:nvSpPr>
      <xdr:spPr>
        <a:xfrm>
          <a:off x="13436111" y="530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4699</xdr:rowOff>
    </xdr:from>
    <xdr:to>
      <xdr:col>67</xdr:col>
      <xdr:colOff>101600</xdr:colOff>
      <xdr:row>32</xdr:row>
      <xdr:rowOff>106299</xdr:rowOff>
    </xdr:to>
    <xdr:sp macro="" textlink="">
      <xdr:nvSpPr>
        <xdr:cNvPr id="548" name="楕円 547"/>
        <xdr:cNvSpPr/>
      </xdr:nvSpPr>
      <xdr:spPr>
        <a:xfrm>
          <a:off x="12763500" y="549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122826</xdr:rowOff>
    </xdr:from>
    <xdr:ext cx="534377" cy="259045"/>
    <xdr:sp macro="" textlink="">
      <xdr:nvSpPr>
        <xdr:cNvPr id="549" name="テキスト ボックス 548"/>
        <xdr:cNvSpPr txBox="1"/>
      </xdr:nvSpPr>
      <xdr:spPr>
        <a:xfrm>
          <a:off x="12547111" y="526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110382</xdr:rowOff>
    </xdr:from>
    <xdr:to>
      <xdr:col>85</xdr:col>
      <xdr:colOff>127000</xdr:colOff>
      <xdr:row>58</xdr:row>
      <xdr:rowOff>130880</xdr:rowOff>
    </xdr:to>
    <xdr:cxnSp macro="">
      <xdr:nvCxnSpPr>
        <xdr:cNvPr id="579" name="直線コネクタ 578"/>
        <xdr:cNvCxnSpPr/>
      </xdr:nvCxnSpPr>
      <xdr:spPr>
        <a:xfrm>
          <a:off x="15481300" y="9883032"/>
          <a:ext cx="838200" cy="1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0" name="教育費平均値テキスト"/>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104477</xdr:rowOff>
    </xdr:from>
    <xdr:to>
      <xdr:col>81</xdr:col>
      <xdr:colOff>50800</xdr:colOff>
      <xdr:row>57</xdr:row>
      <xdr:rowOff>110382</xdr:rowOff>
    </xdr:to>
    <xdr:cxnSp macro="">
      <xdr:nvCxnSpPr>
        <xdr:cNvPr id="582" name="直線コネクタ 581"/>
        <xdr:cNvCxnSpPr/>
      </xdr:nvCxnSpPr>
      <xdr:spPr>
        <a:xfrm>
          <a:off x="14592300" y="9877127"/>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104477</xdr:rowOff>
    </xdr:from>
    <xdr:to>
      <xdr:col>76</xdr:col>
      <xdr:colOff>114300</xdr:colOff>
      <xdr:row>57</xdr:row>
      <xdr:rowOff>106476</xdr:rowOff>
    </xdr:to>
    <xdr:cxnSp macro="">
      <xdr:nvCxnSpPr>
        <xdr:cNvPr id="585" name="直線コネクタ 584"/>
        <xdr:cNvCxnSpPr/>
      </xdr:nvCxnSpPr>
      <xdr:spPr>
        <a:xfrm flipV="1">
          <a:off x="13703300" y="9877127"/>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7" name="テキスト ボックス 586"/>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106476</xdr:rowOff>
    </xdr:from>
    <xdr:to>
      <xdr:col>71</xdr:col>
      <xdr:colOff>177800</xdr:colOff>
      <xdr:row>58</xdr:row>
      <xdr:rowOff>46107</xdr:rowOff>
    </xdr:to>
    <xdr:cxnSp macro="">
      <xdr:nvCxnSpPr>
        <xdr:cNvPr id="588" name="直線コネクタ 587"/>
        <xdr:cNvCxnSpPr/>
      </xdr:nvCxnSpPr>
      <xdr:spPr>
        <a:xfrm flipV="1">
          <a:off x="12814300" y="9879126"/>
          <a:ext cx="889000" cy="11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35044</xdr:rowOff>
    </xdr:from>
    <xdr:ext cx="534377" cy="259045"/>
    <xdr:sp macro="" textlink="">
      <xdr:nvSpPr>
        <xdr:cNvPr id="590" name="テキスト ボックス 589"/>
        <xdr:cNvSpPr txBox="1"/>
      </xdr:nvSpPr>
      <xdr:spPr>
        <a:xfrm>
          <a:off x="13436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151308</xdr:rowOff>
    </xdr:from>
    <xdr:to>
      <xdr:col>67</xdr:col>
      <xdr:colOff>101600</xdr:colOff>
      <xdr:row>57</xdr:row>
      <xdr:rowOff>81458</xdr:rowOff>
    </xdr:to>
    <xdr:sp macro="" textlink="">
      <xdr:nvSpPr>
        <xdr:cNvPr id="591" name="フローチャート: 判断 590"/>
        <xdr:cNvSpPr/>
      </xdr:nvSpPr>
      <xdr:spPr>
        <a:xfrm>
          <a:off x="12763500" y="975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97985</xdr:rowOff>
    </xdr:from>
    <xdr:ext cx="534377" cy="259045"/>
    <xdr:sp macro="" textlink="">
      <xdr:nvSpPr>
        <xdr:cNvPr id="592" name="テキスト ボックス 591"/>
        <xdr:cNvSpPr txBox="1"/>
      </xdr:nvSpPr>
      <xdr:spPr>
        <a:xfrm>
          <a:off x="12547111" y="952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80080</xdr:rowOff>
    </xdr:from>
    <xdr:to>
      <xdr:col>85</xdr:col>
      <xdr:colOff>177800</xdr:colOff>
      <xdr:row>59</xdr:row>
      <xdr:rowOff>10230</xdr:rowOff>
    </xdr:to>
    <xdr:sp macro="" textlink="">
      <xdr:nvSpPr>
        <xdr:cNvPr id="598" name="楕円 597"/>
        <xdr:cNvSpPr/>
      </xdr:nvSpPr>
      <xdr:spPr>
        <a:xfrm>
          <a:off x="16268700" y="100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166457</xdr:rowOff>
    </xdr:from>
    <xdr:ext cx="534377" cy="259045"/>
    <xdr:sp macro="" textlink="">
      <xdr:nvSpPr>
        <xdr:cNvPr id="599" name="教育費該当値テキスト"/>
        <xdr:cNvSpPr txBox="1"/>
      </xdr:nvSpPr>
      <xdr:spPr>
        <a:xfrm>
          <a:off x="16370300" y="99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59582</xdr:rowOff>
    </xdr:from>
    <xdr:to>
      <xdr:col>81</xdr:col>
      <xdr:colOff>101600</xdr:colOff>
      <xdr:row>57</xdr:row>
      <xdr:rowOff>161182</xdr:rowOff>
    </xdr:to>
    <xdr:sp macro="" textlink="">
      <xdr:nvSpPr>
        <xdr:cNvPr id="600" name="楕円 599"/>
        <xdr:cNvSpPr/>
      </xdr:nvSpPr>
      <xdr:spPr>
        <a:xfrm>
          <a:off x="15430500" y="98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152309</xdr:rowOff>
    </xdr:from>
    <xdr:ext cx="534377" cy="259045"/>
    <xdr:sp macro="" textlink="">
      <xdr:nvSpPr>
        <xdr:cNvPr id="601" name="テキスト ボックス 600"/>
        <xdr:cNvSpPr txBox="1"/>
      </xdr:nvSpPr>
      <xdr:spPr>
        <a:xfrm>
          <a:off x="15214111" y="992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53677</xdr:rowOff>
    </xdr:from>
    <xdr:to>
      <xdr:col>76</xdr:col>
      <xdr:colOff>165100</xdr:colOff>
      <xdr:row>57</xdr:row>
      <xdr:rowOff>155277</xdr:rowOff>
    </xdr:to>
    <xdr:sp macro="" textlink="">
      <xdr:nvSpPr>
        <xdr:cNvPr id="602" name="楕円 601"/>
        <xdr:cNvSpPr/>
      </xdr:nvSpPr>
      <xdr:spPr>
        <a:xfrm>
          <a:off x="14541500" y="98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146404</xdr:rowOff>
    </xdr:from>
    <xdr:ext cx="534377" cy="259045"/>
    <xdr:sp macro="" textlink="">
      <xdr:nvSpPr>
        <xdr:cNvPr id="603" name="テキスト ボックス 602"/>
        <xdr:cNvSpPr txBox="1"/>
      </xdr:nvSpPr>
      <xdr:spPr>
        <a:xfrm>
          <a:off x="14325111" y="991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55676</xdr:rowOff>
    </xdr:from>
    <xdr:to>
      <xdr:col>72</xdr:col>
      <xdr:colOff>38100</xdr:colOff>
      <xdr:row>57</xdr:row>
      <xdr:rowOff>157276</xdr:rowOff>
    </xdr:to>
    <xdr:sp macro="" textlink="">
      <xdr:nvSpPr>
        <xdr:cNvPr id="604" name="楕円 603"/>
        <xdr:cNvSpPr/>
      </xdr:nvSpPr>
      <xdr:spPr>
        <a:xfrm>
          <a:off x="13652500" y="98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148403</xdr:rowOff>
    </xdr:from>
    <xdr:ext cx="534377" cy="259045"/>
    <xdr:sp macro="" textlink="">
      <xdr:nvSpPr>
        <xdr:cNvPr id="605" name="テキスト ボックス 604"/>
        <xdr:cNvSpPr txBox="1"/>
      </xdr:nvSpPr>
      <xdr:spPr>
        <a:xfrm>
          <a:off x="13436111" y="99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166757</xdr:rowOff>
    </xdr:from>
    <xdr:to>
      <xdr:col>67</xdr:col>
      <xdr:colOff>101600</xdr:colOff>
      <xdr:row>58</xdr:row>
      <xdr:rowOff>96907</xdr:rowOff>
    </xdr:to>
    <xdr:sp macro="" textlink="">
      <xdr:nvSpPr>
        <xdr:cNvPr id="606" name="楕円 605"/>
        <xdr:cNvSpPr/>
      </xdr:nvSpPr>
      <xdr:spPr>
        <a:xfrm>
          <a:off x="12763500" y="993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88034</xdr:rowOff>
    </xdr:from>
    <xdr:ext cx="534377" cy="259045"/>
    <xdr:sp macro="" textlink="">
      <xdr:nvSpPr>
        <xdr:cNvPr id="607" name="テキスト ボックス 606"/>
        <xdr:cNvSpPr txBox="1"/>
      </xdr:nvSpPr>
      <xdr:spPr>
        <a:xfrm>
          <a:off x="12547111" y="100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7" name="災害復旧費平均値テキスト"/>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7" name="テキスト ボックス 646"/>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136677</xdr:rowOff>
    </xdr:from>
    <xdr:to>
      <xdr:col>67</xdr:col>
      <xdr:colOff>101600</xdr:colOff>
      <xdr:row>79</xdr:row>
      <xdr:rowOff>66827</xdr:rowOff>
    </xdr:to>
    <xdr:sp macro="" textlink="">
      <xdr:nvSpPr>
        <xdr:cNvPr id="648" name="フローチャート: 判断 647"/>
        <xdr:cNvSpPr/>
      </xdr:nvSpPr>
      <xdr:spPr>
        <a:xfrm>
          <a:off x="12763500" y="1350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83354</xdr:rowOff>
    </xdr:from>
    <xdr:ext cx="378565" cy="259045"/>
    <xdr:sp macro="" textlink="">
      <xdr:nvSpPr>
        <xdr:cNvPr id="649" name="テキスト ボックス 648"/>
        <xdr:cNvSpPr txBox="1"/>
      </xdr:nvSpPr>
      <xdr:spPr>
        <a:xfrm>
          <a:off x="12625017" y="1328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134862</xdr:rowOff>
    </xdr:from>
    <xdr:to>
      <xdr:col>85</xdr:col>
      <xdr:colOff>127000</xdr:colOff>
      <xdr:row>93</xdr:row>
      <xdr:rowOff>162674</xdr:rowOff>
    </xdr:to>
    <xdr:cxnSp macro="">
      <xdr:nvCxnSpPr>
        <xdr:cNvPr id="693" name="直線コネクタ 692"/>
        <xdr:cNvCxnSpPr/>
      </xdr:nvCxnSpPr>
      <xdr:spPr>
        <a:xfrm>
          <a:off x="15481300" y="16079712"/>
          <a:ext cx="8382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33723</xdr:rowOff>
    </xdr:from>
    <xdr:ext cx="534377" cy="259045"/>
    <xdr:sp macro="" textlink="">
      <xdr:nvSpPr>
        <xdr:cNvPr id="694" name="公債費平均値テキスト"/>
        <xdr:cNvSpPr txBox="1"/>
      </xdr:nvSpPr>
      <xdr:spPr>
        <a:xfrm>
          <a:off x="16370300" y="163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134862</xdr:rowOff>
    </xdr:from>
    <xdr:to>
      <xdr:col>81</xdr:col>
      <xdr:colOff>50800</xdr:colOff>
      <xdr:row>94</xdr:row>
      <xdr:rowOff>19095</xdr:rowOff>
    </xdr:to>
    <xdr:cxnSp macro="">
      <xdr:nvCxnSpPr>
        <xdr:cNvPr id="696" name="直線コネクタ 695"/>
        <xdr:cNvCxnSpPr/>
      </xdr:nvCxnSpPr>
      <xdr:spPr>
        <a:xfrm flipV="1">
          <a:off x="14592300" y="16079712"/>
          <a:ext cx="889000" cy="5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134097</xdr:rowOff>
    </xdr:from>
    <xdr:ext cx="534377" cy="259045"/>
    <xdr:sp macro="" textlink="">
      <xdr:nvSpPr>
        <xdr:cNvPr id="698" name="テキスト ボックス 697"/>
        <xdr:cNvSpPr txBox="1"/>
      </xdr:nvSpPr>
      <xdr:spPr>
        <a:xfrm>
          <a:off x="15214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14103</xdr:rowOff>
    </xdr:from>
    <xdr:to>
      <xdr:col>76</xdr:col>
      <xdr:colOff>114300</xdr:colOff>
      <xdr:row>94</xdr:row>
      <xdr:rowOff>19095</xdr:rowOff>
    </xdr:to>
    <xdr:cxnSp macro="">
      <xdr:nvCxnSpPr>
        <xdr:cNvPr id="699" name="直線コネクタ 698"/>
        <xdr:cNvCxnSpPr/>
      </xdr:nvCxnSpPr>
      <xdr:spPr>
        <a:xfrm>
          <a:off x="13703300" y="16130403"/>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108571</xdr:rowOff>
    </xdr:from>
    <xdr:ext cx="534377" cy="259045"/>
    <xdr:sp macro="" textlink="">
      <xdr:nvSpPr>
        <xdr:cNvPr id="701" name="テキスト ボックス 700"/>
        <xdr:cNvSpPr txBox="1"/>
      </xdr:nvSpPr>
      <xdr:spPr>
        <a:xfrm>
          <a:off x="14325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74416</xdr:rowOff>
    </xdr:from>
    <xdr:to>
      <xdr:col>71</xdr:col>
      <xdr:colOff>177800</xdr:colOff>
      <xdr:row>94</xdr:row>
      <xdr:rowOff>14103</xdr:rowOff>
    </xdr:to>
    <xdr:cxnSp macro="">
      <xdr:nvCxnSpPr>
        <xdr:cNvPr id="702" name="直線コネクタ 701"/>
        <xdr:cNvCxnSpPr/>
      </xdr:nvCxnSpPr>
      <xdr:spPr>
        <a:xfrm>
          <a:off x="12814300" y="16019266"/>
          <a:ext cx="889000" cy="1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154385</xdr:rowOff>
    </xdr:from>
    <xdr:ext cx="534377" cy="259045"/>
    <xdr:sp macro="" textlink="">
      <xdr:nvSpPr>
        <xdr:cNvPr id="704" name="テキスト ボックス 703"/>
        <xdr:cNvSpPr txBox="1"/>
      </xdr:nvSpPr>
      <xdr:spPr>
        <a:xfrm>
          <a:off x="13436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60934</xdr:rowOff>
    </xdr:from>
    <xdr:to>
      <xdr:col>67</xdr:col>
      <xdr:colOff>101600</xdr:colOff>
      <xdr:row>95</xdr:row>
      <xdr:rowOff>162534</xdr:rowOff>
    </xdr:to>
    <xdr:sp macro="" textlink="">
      <xdr:nvSpPr>
        <xdr:cNvPr id="705" name="フローチャート: 判断 704"/>
        <xdr:cNvSpPr/>
      </xdr:nvSpPr>
      <xdr:spPr>
        <a:xfrm>
          <a:off x="12763500" y="1634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153661</xdr:rowOff>
    </xdr:from>
    <xdr:ext cx="534377" cy="259045"/>
    <xdr:sp macro="" textlink="">
      <xdr:nvSpPr>
        <xdr:cNvPr id="706" name="テキスト ボックス 705"/>
        <xdr:cNvSpPr txBox="1"/>
      </xdr:nvSpPr>
      <xdr:spPr>
        <a:xfrm>
          <a:off x="12547111" y="1644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111874</xdr:rowOff>
    </xdr:from>
    <xdr:to>
      <xdr:col>85</xdr:col>
      <xdr:colOff>177800</xdr:colOff>
      <xdr:row>94</xdr:row>
      <xdr:rowOff>42024</xdr:rowOff>
    </xdr:to>
    <xdr:sp macro="" textlink="">
      <xdr:nvSpPr>
        <xdr:cNvPr id="712" name="楕円 711"/>
        <xdr:cNvSpPr/>
      </xdr:nvSpPr>
      <xdr:spPr>
        <a:xfrm>
          <a:off x="16268700" y="160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134751</xdr:rowOff>
    </xdr:from>
    <xdr:ext cx="534377" cy="259045"/>
    <xdr:sp macro="" textlink="">
      <xdr:nvSpPr>
        <xdr:cNvPr id="713" name="公債費該当値テキスト"/>
        <xdr:cNvSpPr txBox="1"/>
      </xdr:nvSpPr>
      <xdr:spPr>
        <a:xfrm>
          <a:off x="16370300" y="1590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84062</xdr:rowOff>
    </xdr:from>
    <xdr:to>
      <xdr:col>81</xdr:col>
      <xdr:colOff>101600</xdr:colOff>
      <xdr:row>94</xdr:row>
      <xdr:rowOff>14212</xdr:rowOff>
    </xdr:to>
    <xdr:sp macro="" textlink="">
      <xdr:nvSpPr>
        <xdr:cNvPr id="714" name="楕円 713"/>
        <xdr:cNvSpPr/>
      </xdr:nvSpPr>
      <xdr:spPr>
        <a:xfrm>
          <a:off x="15430500" y="1602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30739</xdr:rowOff>
    </xdr:from>
    <xdr:ext cx="534377" cy="259045"/>
    <xdr:sp macro="" textlink="">
      <xdr:nvSpPr>
        <xdr:cNvPr id="715" name="テキスト ボックス 714"/>
        <xdr:cNvSpPr txBox="1"/>
      </xdr:nvSpPr>
      <xdr:spPr>
        <a:xfrm>
          <a:off x="15214111" y="1580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139745</xdr:rowOff>
    </xdr:from>
    <xdr:to>
      <xdr:col>76</xdr:col>
      <xdr:colOff>165100</xdr:colOff>
      <xdr:row>94</xdr:row>
      <xdr:rowOff>69895</xdr:rowOff>
    </xdr:to>
    <xdr:sp macro="" textlink="">
      <xdr:nvSpPr>
        <xdr:cNvPr id="716" name="楕円 715"/>
        <xdr:cNvSpPr/>
      </xdr:nvSpPr>
      <xdr:spPr>
        <a:xfrm>
          <a:off x="14541500" y="160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86422</xdr:rowOff>
    </xdr:from>
    <xdr:ext cx="534377" cy="259045"/>
    <xdr:sp macro="" textlink="">
      <xdr:nvSpPr>
        <xdr:cNvPr id="717" name="テキスト ボックス 716"/>
        <xdr:cNvSpPr txBox="1"/>
      </xdr:nvSpPr>
      <xdr:spPr>
        <a:xfrm>
          <a:off x="14325111" y="158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134753</xdr:rowOff>
    </xdr:from>
    <xdr:to>
      <xdr:col>72</xdr:col>
      <xdr:colOff>38100</xdr:colOff>
      <xdr:row>94</xdr:row>
      <xdr:rowOff>64903</xdr:rowOff>
    </xdr:to>
    <xdr:sp macro="" textlink="">
      <xdr:nvSpPr>
        <xdr:cNvPr id="718" name="楕円 717"/>
        <xdr:cNvSpPr/>
      </xdr:nvSpPr>
      <xdr:spPr>
        <a:xfrm>
          <a:off x="13652500" y="160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81430</xdr:rowOff>
    </xdr:from>
    <xdr:ext cx="534377" cy="259045"/>
    <xdr:sp macro="" textlink="">
      <xdr:nvSpPr>
        <xdr:cNvPr id="719" name="テキスト ボックス 718"/>
        <xdr:cNvSpPr txBox="1"/>
      </xdr:nvSpPr>
      <xdr:spPr>
        <a:xfrm>
          <a:off x="13436111" y="1585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23616</xdr:rowOff>
    </xdr:from>
    <xdr:to>
      <xdr:col>67</xdr:col>
      <xdr:colOff>101600</xdr:colOff>
      <xdr:row>93</xdr:row>
      <xdr:rowOff>125216</xdr:rowOff>
    </xdr:to>
    <xdr:sp macro="" textlink="">
      <xdr:nvSpPr>
        <xdr:cNvPr id="720" name="楕円 719"/>
        <xdr:cNvSpPr/>
      </xdr:nvSpPr>
      <xdr:spPr>
        <a:xfrm>
          <a:off x="12763500" y="159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141743</xdr:rowOff>
    </xdr:from>
    <xdr:ext cx="534377" cy="259045"/>
    <xdr:sp macro="" textlink="">
      <xdr:nvSpPr>
        <xdr:cNvPr id="721" name="テキスト ボックス 720"/>
        <xdr:cNvSpPr txBox="1"/>
      </xdr:nvSpPr>
      <xdr:spPr>
        <a:xfrm>
          <a:off x="12547111" y="1574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80328</xdr:rowOff>
    </xdr:from>
    <xdr:to>
      <xdr:col>98</xdr:col>
      <xdr:colOff>38100</xdr:colOff>
      <xdr:row>38</xdr:row>
      <xdr:rowOff>10478</xdr:rowOff>
    </xdr:to>
    <xdr:sp macro="" textlink="">
      <xdr:nvSpPr>
        <xdr:cNvPr id="758" name="フローチャート: 判断 757"/>
        <xdr:cNvSpPr/>
      </xdr:nvSpPr>
      <xdr:spPr>
        <a:xfrm>
          <a:off x="18605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27005</xdr:rowOff>
    </xdr:from>
    <xdr:ext cx="378565" cy="259045"/>
    <xdr:sp macro="" textlink="">
      <xdr:nvSpPr>
        <xdr:cNvPr id="759" name="テキスト ボックス 758"/>
        <xdr:cNvSpPr txBox="1"/>
      </xdr:nvSpPr>
      <xdr:spPr>
        <a:xfrm>
          <a:off x="18467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民生費：他自治体と比較して高齢化率が高いことに伴い、歳出における扶助費の割合が高いことから、民生費については類似団体の平均を大きく上回っている。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土木費：港湾を２つ維持管理していることや、冬期の除排雪に多額の費用がかかることなどから、類似団体の平均を上回る状況にある。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消防費：東西に長い地勢的要因から、消防力の維持・向上のために類似団体と比べ費用増となっている。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過去に借入れした市債の元利償還金は平成１６年度をピークに減少傾向にある。類似団体と比較しても、依然として高い状態だが、建設事業費の厳選や着手時期の再検討などにより、将来的な財政負担を考慮しながら起債発行の抑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年度決算以降は一般会計が黒字となったことから積立を行っており、平成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年度は前年度決算剰余金のうち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百万円を積立てたが、財源調整のため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百万円の取崩しを実施した。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結果として、財政調整基金残高は前年度比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百万円となったことから、標準財政規模比は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9.64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年度決算においては病院事業会計が赤字となったが、他の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事業会計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については全て黒字決算となった。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全ての会計を合算した連結実質黒字は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3,852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百万円（標準財政規模比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建設事業の厳選等に伴い新規起債発行の抑制に努めており、過去に借入れ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た市債の元利償還金は、平成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年度をピークに減少している。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年度における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減少したことなどにより将来負担額（Ａ）が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3,796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基準財政需要額算入見込額が減少したことなどにより充当可能財源等（Ｂ）が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前年比</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結果として、将来負担比率の分子が前年比▲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1,550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北海道小樽市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年度においては、財政調整基金が前年度比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百万円となり、結果として基金全体は前年比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基金条例に定めている設置目的に沿った事業への有効活用を積極的に推進していく。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社会福祉事業資金基金：高齢者や障がい者等に対する社会福祉事業を推進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まちづくり事業資金基金：歴史的建築物の保全など、小樽の歴史を生かしたまちづくりを推進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ふるさと応援基金：小樽市総合戦略に掲げる「訪れる人を魅了し、暮らす人には優しい、市民幸福度の高いまち」を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目指した施策を推進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年度は、ふるさと納税による寄附金が増加し、「小樽ファンが支えるふるさとまちづくり資金基金」などへの積立額が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増加したことなどにより基金残高は増加となった。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基金条例に定めている設置目的に沿った事業への有効活用を積極的に推進していく。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百万円の取崩しを行ったため、結果として前年比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公共施設等の老朽化対策や、自然災害等の不測の事態に生じる財政需要に迅速に対応できるよう、引き続き財政調整基金の確保に努める。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116,529
115,898
243.83
55,744,582
55,512,473
222,607
31,455,294
48,746,418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年を経過している施設が全体の約</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％を占めていることから、有形固定資産減価償却率は類似団体より若干高い水準にある。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現在、平成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年度に策定した公共施設等総合管理計画に基づき、施設ごとの個別施設計画を策定中であり、当該計画策定後には、老朽化した施設の集約化・複合化などを計画的に進める予定である。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xdr:cNvCxnSpPr/>
      </xdr:nvCxnSpPr>
      <xdr:spPr>
        <a:xfrm flipV="1">
          <a:off x="4760595" y="4578731"/>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xdr:cNvSpPr txBox="1"/>
      </xdr:nvSpPr>
      <xdr:spPr>
        <a:xfrm>
          <a:off x="4813300" y="585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xdr:cNvCxnSpPr/>
      </xdr:nvCxnSpPr>
      <xdr:spPr>
        <a:xfrm>
          <a:off x="4673600" y="584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xdr:cNvSpPr txBox="1"/>
      </xdr:nvSpPr>
      <xdr:spPr>
        <a:xfrm>
          <a:off x="4813300" y="435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xdr:cNvCxnSpPr/>
      </xdr:nvCxnSpPr>
      <xdr:spPr>
        <a:xfrm>
          <a:off x="4673600" y="457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67" name="有形固定資産減価償却率平均値テキスト"/>
        <xdr:cNvSpPr txBox="1"/>
      </xdr:nvSpPr>
      <xdr:spPr>
        <a:xfrm>
          <a:off x="4813300" y="533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xdr:cNvSpPr/>
      </xdr:nvSpPr>
      <xdr:spPr>
        <a:xfrm>
          <a:off x="4711700" y="535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xdr:cNvSpPr/>
      </xdr:nvSpPr>
      <xdr:spPr>
        <a:xfrm>
          <a:off x="4000500" y="53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xdr:cNvSpPr/>
      </xdr:nvSpPr>
      <xdr:spPr>
        <a:xfrm>
          <a:off x="3238500" y="5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1" name="フローチャート: 判断 70"/>
        <xdr:cNvSpPr/>
      </xdr:nvSpPr>
      <xdr:spPr>
        <a:xfrm>
          <a:off x="2476500" y="559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101219</xdr:rowOff>
    </xdr:from>
    <xdr:to>
      <xdr:col>15</xdr:col>
      <xdr:colOff>187325</xdr:colOff>
      <xdr:row>31</xdr:row>
      <xdr:rowOff>31369</xdr:rowOff>
    </xdr:to>
    <xdr:sp macro="" textlink="">
      <xdr:nvSpPr>
        <xdr:cNvPr id="77" name="楕円 76"/>
        <xdr:cNvSpPr/>
      </xdr:nvSpPr>
      <xdr:spPr>
        <a:xfrm>
          <a:off x="3238500" y="52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5986</xdr:rowOff>
    </xdr:from>
    <xdr:ext cx="405111" cy="259045"/>
    <xdr:sp macro="" textlink="">
      <xdr:nvSpPr>
        <xdr:cNvPr id="78" name="n_1aveValue有形固定資産減価償却率"/>
        <xdr:cNvSpPr txBox="1"/>
      </xdr:nvSpPr>
      <xdr:spPr>
        <a:xfrm>
          <a:off x="3836044" y="514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79" name="n_2aveValue有形固定資産減価償却率"/>
        <xdr:cNvSpPr txBox="1"/>
      </xdr:nvSpPr>
      <xdr:spPr>
        <a:xfrm>
          <a:off x="3086744" y="5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50436</xdr:rowOff>
    </xdr:from>
    <xdr:ext cx="405111" cy="259045"/>
    <xdr:sp macro="" textlink="">
      <xdr:nvSpPr>
        <xdr:cNvPr id="80" name="n_3aveValue有形固定資産減価償却率"/>
        <xdr:cNvSpPr txBox="1"/>
      </xdr:nvSpPr>
      <xdr:spPr>
        <a:xfrm>
          <a:off x="2324744" y="536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47896</xdr:rowOff>
    </xdr:from>
    <xdr:ext cx="405111" cy="259045"/>
    <xdr:sp macro="" textlink="">
      <xdr:nvSpPr>
        <xdr:cNvPr id="81" name="n_2mainValue有形固定資産減価償却率"/>
        <xdr:cNvSpPr txBox="1"/>
      </xdr:nvSpPr>
      <xdr:spPr>
        <a:xfrm>
          <a:off x="3086744" y="50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3" name="正方形/長方形 82"/>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4" name="正方形/長方形 83"/>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建設事業の厳選等に伴い新規起債発行の抑制に努めていることなどから、地方債現在高が減少してきており、将来負担額は減少傾向にあることから、前年度と比較して</a:t>
          </a:r>
          <a:r>
            <a:rPr kumimoji="1" lang="en-US" altLang="ja-JP" sz="1100">
              <a:latin typeface="ＭＳ Ｐゴシック" panose="020B0600070205080204" pitchFamily="50" charset="-128"/>
              <a:ea typeface="ＭＳ Ｐゴシック" panose="020B0600070205080204" pitchFamily="50" charset="-128"/>
            </a:rPr>
            <a:t>86.9</a:t>
          </a:r>
          <a:r>
            <a:rPr kumimoji="1" lang="ja-JP" altLang="en-US" sz="1100">
              <a:latin typeface="ＭＳ Ｐゴシック" panose="020B0600070205080204" pitchFamily="50" charset="-128"/>
              <a:ea typeface="ＭＳ Ｐゴシック" panose="020B0600070205080204" pitchFamily="50" charset="-128"/>
            </a:rPr>
            <a:t>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しかし、歳入における市税等の自主財源の割合が小さく、また、歳出における義務的経費の割合が大きく占めている財政構造となっていることから、依然として類似団体より高い水準にある。</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0" name="テキスト ボックス 9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2" name="テキスト ボックス 10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4" name="テキスト ボックス 10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06" name="テキスト ボックス 105"/>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08" name="テキスト ボックス 107"/>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0" name="直線コネクタ 109"/>
        <xdr:cNvCxnSpPr/>
      </xdr:nvCxnSpPr>
      <xdr:spPr>
        <a:xfrm flipV="1">
          <a:off x="14793595" y="4640982"/>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13" name="債務償還比率最大値テキスト"/>
        <xdr:cNvSpPr txBox="1"/>
      </xdr:nvSpPr>
      <xdr:spPr>
        <a:xfrm>
          <a:off x="14846300" y="44162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14" name="直線コネクタ 113"/>
        <xdr:cNvCxnSpPr/>
      </xdr:nvCxnSpPr>
      <xdr:spPr>
        <a:xfrm>
          <a:off x="14706600" y="464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15" name="債務償還比率平均値テキスト"/>
        <xdr:cNvSpPr txBox="1"/>
      </xdr:nvSpPr>
      <xdr:spPr>
        <a:xfrm>
          <a:off x="14846300" y="5196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16" name="フローチャート: 判断 115"/>
        <xdr:cNvSpPr/>
      </xdr:nvSpPr>
      <xdr:spPr>
        <a:xfrm>
          <a:off x="14744700" y="521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17" name="フローチャート: 判断 116"/>
        <xdr:cNvSpPr/>
      </xdr:nvSpPr>
      <xdr:spPr>
        <a:xfrm>
          <a:off x="14033500" y="519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74161</xdr:rowOff>
    </xdr:from>
    <xdr:to>
      <xdr:col>76</xdr:col>
      <xdr:colOff>73025</xdr:colOff>
      <xdr:row>30</xdr:row>
      <xdr:rowOff>4311</xdr:rowOff>
    </xdr:to>
    <xdr:sp macro="" textlink="">
      <xdr:nvSpPr>
        <xdr:cNvPr id="123" name="楕円 122"/>
        <xdr:cNvSpPr/>
      </xdr:nvSpPr>
      <xdr:spPr>
        <a:xfrm>
          <a:off x="14744700" y="50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97038</xdr:rowOff>
    </xdr:from>
    <xdr:ext cx="469744" cy="259045"/>
    <xdr:sp macro="" textlink="">
      <xdr:nvSpPr>
        <xdr:cNvPr id="124" name="債務償還比率該当値テキスト"/>
        <xdr:cNvSpPr txBox="1"/>
      </xdr:nvSpPr>
      <xdr:spPr>
        <a:xfrm>
          <a:off x="14846300" y="489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141379</xdr:rowOff>
    </xdr:from>
    <xdr:to>
      <xdr:col>72</xdr:col>
      <xdr:colOff>123825</xdr:colOff>
      <xdr:row>29</xdr:row>
      <xdr:rowOff>71529</xdr:rowOff>
    </xdr:to>
    <xdr:sp macro="" textlink="">
      <xdr:nvSpPr>
        <xdr:cNvPr id="125" name="楕円 124"/>
        <xdr:cNvSpPr/>
      </xdr:nvSpPr>
      <xdr:spPr>
        <a:xfrm>
          <a:off x="14033500" y="49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20729</xdr:rowOff>
    </xdr:from>
    <xdr:to>
      <xdr:col>76</xdr:col>
      <xdr:colOff>22225</xdr:colOff>
      <xdr:row>29</xdr:row>
      <xdr:rowOff>124961</xdr:rowOff>
    </xdr:to>
    <xdr:cxnSp macro="">
      <xdr:nvCxnSpPr>
        <xdr:cNvPr id="126" name="直線コネクタ 125"/>
        <xdr:cNvCxnSpPr/>
      </xdr:nvCxnSpPr>
      <xdr:spPr>
        <a:xfrm>
          <a:off x="14084300" y="4992779"/>
          <a:ext cx="711200" cy="10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145728</xdr:rowOff>
    </xdr:from>
    <xdr:ext cx="469744" cy="259045"/>
    <xdr:sp macro="" textlink="">
      <xdr:nvSpPr>
        <xdr:cNvPr id="127" name="n_1aveValue債務償還比率"/>
        <xdr:cNvSpPr txBox="1"/>
      </xdr:nvSpPr>
      <xdr:spPr>
        <a:xfrm>
          <a:off x="13836727" y="528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88056</xdr:rowOff>
    </xdr:from>
    <xdr:ext cx="469744" cy="259045"/>
    <xdr:sp macro="" textlink="">
      <xdr:nvSpPr>
        <xdr:cNvPr id="128" name="n_1mainValue債務償還比率"/>
        <xdr:cNvSpPr txBox="1"/>
      </xdr:nvSpPr>
      <xdr:spPr>
        <a:xfrm>
          <a:off x="13836727" y="471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116,529
115,898
243.83
55,744,582
55,512,473
222,607
31,455,294
48,746,418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33545</xdr:rowOff>
    </xdr:from>
    <xdr:ext cx="405111" cy="259045"/>
    <xdr:sp macro="" textlink="">
      <xdr:nvSpPr>
        <xdr:cNvPr id="59" name="【道路】&#10;有形固定資産減価償却率平均値テキスト"/>
        <xdr:cNvSpPr txBox="1"/>
      </xdr:nvSpPr>
      <xdr:spPr>
        <a:xfrm>
          <a:off x="4673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48260</xdr:rowOff>
    </xdr:from>
    <xdr:to>
      <xdr:col>15</xdr:col>
      <xdr:colOff>101600</xdr:colOff>
      <xdr:row>36</xdr:row>
      <xdr:rowOff>149860</xdr:rowOff>
    </xdr:to>
    <xdr:sp macro="" textlink="">
      <xdr:nvSpPr>
        <xdr:cNvPr id="69" name="楕円 68"/>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31513</xdr:rowOff>
    </xdr:from>
    <xdr:ext cx="405111" cy="259045"/>
    <xdr:sp macro="" textlink="">
      <xdr:nvSpPr>
        <xdr:cNvPr id="70" name="n_1aveValue【道路】&#10;有形固定資産減価償却率"/>
        <xdr:cNvSpPr txBox="1"/>
      </xdr:nvSpPr>
      <xdr:spPr>
        <a:xfrm>
          <a:off x="35820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31259</xdr:rowOff>
    </xdr:from>
    <xdr:ext cx="405111" cy="259045"/>
    <xdr:sp macro="" textlink="">
      <xdr:nvSpPr>
        <xdr:cNvPr id="71" name="n_2aveValue【道路】&#10;有形固定資産減価償却率"/>
        <xdr:cNvSpPr txBox="1"/>
      </xdr:nvSpPr>
      <xdr:spPr>
        <a:xfrm>
          <a:off x="2705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36085</xdr:rowOff>
    </xdr:from>
    <xdr:ext cx="405111" cy="259045"/>
    <xdr:sp macro="" textlink="">
      <xdr:nvSpPr>
        <xdr:cNvPr id="72" name="n_3aveValue【道路】&#10;有形固定資産減価償却率"/>
        <xdr:cNvSpPr txBox="1"/>
      </xdr:nvSpPr>
      <xdr:spPr>
        <a:xfrm>
          <a:off x="1816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73" name="n_2mainValue【道路】&#10;有形固定資産減価償却率"/>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97" name="直線コネクタ 96"/>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98"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99" name="直線コネクタ 98"/>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0"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01" name="直線コネクタ 100"/>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27677</xdr:rowOff>
    </xdr:from>
    <xdr:ext cx="469744" cy="259045"/>
    <xdr:sp macro="" textlink="">
      <xdr:nvSpPr>
        <xdr:cNvPr id="102" name="【道路】&#10;一人当たり延長平均値テキスト"/>
        <xdr:cNvSpPr txBox="1"/>
      </xdr:nvSpPr>
      <xdr:spPr>
        <a:xfrm>
          <a:off x="10515600" y="671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03" name="フローチャート: 判断 102"/>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04" name="フローチャート: 判断 103"/>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05" name="フローチャート: 判断 104"/>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06" name="フローチャート: 判断 105"/>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79426</xdr:rowOff>
    </xdr:from>
    <xdr:to>
      <xdr:col>46</xdr:col>
      <xdr:colOff>38100</xdr:colOff>
      <xdr:row>40</xdr:row>
      <xdr:rowOff>9576</xdr:rowOff>
    </xdr:to>
    <xdr:sp macro="" textlink="">
      <xdr:nvSpPr>
        <xdr:cNvPr id="112" name="楕円 111"/>
        <xdr:cNvSpPr/>
      </xdr:nvSpPr>
      <xdr:spPr>
        <a:xfrm>
          <a:off x="8699500" y="67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32123</xdr:rowOff>
    </xdr:from>
    <xdr:ext cx="469744" cy="259045"/>
    <xdr:sp macro="" textlink="">
      <xdr:nvSpPr>
        <xdr:cNvPr id="113" name="n_1aveValue【道路】&#10;一人当たり延長"/>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14" name="n_2aveValue【道路】&#10;一人当たり延長"/>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15" name="n_3aveValue【道路】&#10;一人当たり延長"/>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703</xdr:rowOff>
    </xdr:from>
    <xdr:ext cx="469744" cy="259045"/>
    <xdr:sp macro="" textlink="">
      <xdr:nvSpPr>
        <xdr:cNvPr id="116" name="n_2mainValue【道路】&#10;一人当たり延長"/>
        <xdr:cNvSpPr txBox="1"/>
      </xdr:nvSpPr>
      <xdr:spPr>
        <a:xfrm>
          <a:off x="8515427" y="685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42" name="直線コネクタ 141"/>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43"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44" name="直線コネクタ 143"/>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45"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46" name="直線コネクタ 145"/>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77850</xdr:rowOff>
    </xdr:from>
    <xdr:ext cx="405111" cy="259045"/>
    <xdr:sp macro="" textlink="">
      <xdr:nvSpPr>
        <xdr:cNvPr id="147" name="【橋りょう・トンネル】&#10;有形固定資産減価償却率平均値テキスト"/>
        <xdr:cNvSpPr txBox="1"/>
      </xdr:nvSpPr>
      <xdr:spPr>
        <a:xfrm>
          <a:off x="4673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48" name="フローチャート: 判断 147"/>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49" name="フローチャート: 判断 148"/>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50" name="フローチャート: 判断 149"/>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51" name="フローチャート: 判断 150"/>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25944</xdr:rowOff>
    </xdr:from>
    <xdr:to>
      <xdr:col>15</xdr:col>
      <xdr:colOff>101600</xdr:colOff>
      <xdr:row>59</xdr:row>
      <xdr:rowOff>127544</xdr:rowOff>
    </xdr:to>
    <xdr:sp macro="" textlink="">
      <xdr:nvSpPr>
        <xdr:cNvPr id="157" name="楕円 156"/>
        <xdr:cNvSpPr/>
      </xdr:nvSpPr>
      <xdr:spPr>
        <a:xfrm>
          <a:off x="2857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46100</xdr:rowOff>
    </xdr:from>
    <xdr:ext cx="405111" cy="259045"/>
    <xdr:sp macro="" textlink="">
      <xdr:nvSpPr>
        <xdr:cNvPr id="158" name="n_1aveValue【橋りょう・トンネル】&#10;有形固定資産減価償却率"/>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59" name="n_2aveValue【橋りょう・トンネル】&#10;有形固定資産減価償却率"/>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60" name="n_3aveValue【橋りょう・トンネ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118671</xdr:rowOff>
    </xdr:from>
    <xdr:ext cx="405111" cy="259045"/>
    <xdr:sp macro="" textlink="">
      <xdr:nvSpPr>
        <xdr:cNvPr id="161" name="n_2mainValue【橋りょう・トンネル】&#10;有形固定資産減価償却率"/>
        <xdr:cNvSpPr txBox="1"/>
      </xdr:nvSpPr>
      <xdr:spPr>
        <a:xfrm>
          <a:off x="2705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3" name="テキスト ボックス 17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5" name="テキスト ボックス 17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7" name="テキスト ボックス 17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9" name="テキスト ボックス 17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1" name="テキスト ボックス 18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3" name="テキスト ボックス 18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185" name="直線コネクタ 184"/>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86"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87" name="直線コネクタ 186"/>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188"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189" name="直線コネクタ 188"/>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140953</xdr:rowOff>
    </xdr:from>
    <xdr:ext cx="534377" cy="259045"/>
    <xdr:sp macro="" textlink="">
      <xdr:nvSpPr>
        <xdr:cNvPr id="190" name="【橋りょう・トンネル】&#10;一人当たり有形固定資産（償却資産）額平均値テキスト"/>
        <xdr:cNvSpPr txBox="1"/>
      </xdr:nvSpPr>
      <xdr:spPr>
        <a:xfrm>
          <a:off x="10515600" y="10599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191" name="フローチャート: 判断 190"/>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192" name="フローチャート: 判断 191"/>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193" name="フローチャート: 判断 192"/>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194" name="フローチャート: 判断 193"/>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101166</xdr:rowOff>
    </xdr:from>
    <xdr:to>
      <xdr:col>46</xdr:col>
      <xdr:colOff>38100</xdr:colOff>
      <xdr:row>62</xdr:row>
      <xdr:rowOff>31316</xdr:rowOff>
    </xdr:to>
    <xdr:sp macro="" textlink="">
      <xdr:nvSpPr>
        <xdr:cNvPr id="200" name="楕円 199"/>
        <xdr:cNvSpPr/>
      </xdr:nvSpPr>
      <xdr:spPr>
        <a:xfrm>
          <a:off x="8699500" y="1055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60</xdr:row>
      <xdr:rowOff>148793</xdr:rowOff>
    </xdr:from>
    <xdr:ext cx="534377" cy="259045"/>
    <xdr:sp macro="" textlink="">
      <xdr:nvSpPr>
        <xdr:cNvPr id="201" name="n_1aveValue【橋りょう・トンネル】&#10;一人当たり有形固定資産（償却資産）額"/>
        <xdr:cNvSpPr txBox="1"/>
      </xdr:nvSpPr>
      <xdr:spPr>
        <a:xfrm>
          <a:off x="93594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97130</xdr:rowOff>
    </xdr:from>
    <xdr:ext cx="534377" cy="259045"/>
    <xdr:sp macro="" textlink="">
      <xdr:nvSpPr>
        <xdr:cNvPr id="202" name="n_2aveValue【橋りょう・トンネル】&#10;一人当たり有形固定資産（償却資産）額"/>
        <xdr:cNvSpPr txBox="1"/>
      </xdr:nvSpPr>
      <xdr:spPr>
        <a:xfrm>
          <a:off x="8483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161594</xdr:rowOff>
    </xdr:from>
    <xdr:ext cx="534377" cy="259045"/>
    <xdr:sp macro="" textlink="">
      <xdr:nvSpPr>
        <xdr:cNvPr id="203" name="n_3aveValue【橋りょう・トンネル】&#10;一人当たり有形固定資産（償却資産）額"/>
        <xdr:cNvSpPr txBox="1"/>
      </xdr:nvSpPr>
      <xdr:spPr>
        <a:xfrm>
          <a:off x="7594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47843</xdr:rowOff>
    </xdr:from>
    <xdr:ext cx="599010" cy="259045"/>
    <xdr:sp macro="" textlink="">
      <xdr:nvSpPr>
        <xdr:cNvPr id="204" name="n_2mainValue【橋りょう・トンネル】&#10;一人当たり有形固定資産（償却資産）額"/>
        <xdr:cNvSpPr txBox="1"/>
      </xdr:nvSpPr>
      <xdr:spPr>
        <a:xfrm>
          <a:off x="8450795" y="1033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5" name="テキスト ボックス 21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7" name="テキスト ボックス 21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5" name="テキスト ボックス 22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29" name="直線コネクタ 228"/>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30"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31" name="直線コネクタ 230"/>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32"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33" name="直線コネクタ 232"/>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34" name="【公営住宅】&#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35" name="フローチャート: 判断 234"/>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36" name="フローチャート: 判断 235"/>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37" name="フローチャート: 判断 236"/>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38" name="フローチャート: 判断 237"/>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55880</xdr:rowOff>
    </xdr:from>
    <xdr:to>
      <xdr:col>15</xdr:col>
      <xdr:colOff>101600</xdr:colOff>
      <xdr:row>82</xdr:row>
      <xdr:rowOff>157480</xdr:rowOff>
    </xdr:to>
    <xdr:sp macro="" textlink="">
      <xdr:nvSpPr>
        <xdr:cNvPr id="244" name="楕円 243"/>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162577</xdr:rowOff>
    </xdr:from>
    <xdr:ext cx="405111" cy="259045"/>
    <xdr:sp macro="" textlink="">
      <xdr:nvSpPr>
        <xdr:cNvPr id="245"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46"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47" name="n_3aveValue【公営住宅】&#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48" name="n_2mainValue【公営住宅】&#10;有形固定資産減価償却率"/>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59" name="直線コネクタ 25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0" name="テキスト ボックス 25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1" name="直線コネクタ 26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2" name="テキスト ボックス 26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3" name="直線コネクタ 26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4" name="テキスト ボックス 26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6" name="テキスト ボックス 26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268" name="直線コネクタ 267"/>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69"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270" name="直線コネクタ 269"/>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71"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72" name="直線コネクタ 271"/>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273" name="【公営住宅】&#10;一人当たり面積平均値テキスト"/>
        <xdr:cNvSpPr txBox="1"/>
      </xdr:nvSpPr>
      <xdr:spPr>
        <a:xfrm>
          <a:off x="10515600" y="143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74" name="フローチャート: 判断 273"/>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275" name="フローチャート: 判断 274"/>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276" name="フローチャート: 判断 275"/>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277" name="フローチャート: 判断 276"/>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137033</xdr:rowOff>
    </xdr:from>
    <xdr:to>
      <xdr:col>46</xdr:col>
      <xdr:colOff>38100</xdr:colOff>
      <xdr:row>80</xdr:row>
      <xdr:rowOff>67183</xdr:rowOff>
    </xdr:to>
    <xdr:sp macro="" textlink="">
      <xdr:nvSpPr>
        <xdr:cNvPr id="283" name="楕円 282"/>
        <xdr:cNvSpPr/>
      </xdr:nvSpPr>
      <xdr:spPr>
        <a:xfrm>
          <a:off x="8699500" y="136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20845</xdr:rowOff>
    </xdr:from>
    <xdr:ext cx="469744" cy="259045"/>
    <xdr:sp macro="" textlink="">
      <xdr:nvSpPr>
        <xdr:cNvPr id="284" name="n_1aveValue【公営住宅】&#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65167</xdr:rowOff>
    </xdr:from>
    <xdr:ext cx="469744" cy="259045"/>
    <xdr:sp macro="" textlink="">
      <xdr:nvSpPr>
        <xdr:cNvPr id="285" name="n_2aveValue【公営住宅】&#10;一人当たり面積"/>
        <xdr:cNvSpPr txBox="1"/>
      </xdr:nvSpPr>
      <xdr:spPr>
        <a:xfrm>
          <a:off x="8515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286" name="n_3aveValue【公営住宅】&#10;一人当たり面積"/>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83710</xdr:rowOff>
    </xdr:from>
    <xdr:ext cx="469744" cy="259045"/>
    <xdr:sp macro="" textlink="">
      <xdr:nvSpPr>
        <xdr:cNvPr id="287" name="n_2mainValue【公営住宅】&#10;一人当たり面積"/>
        <xdr:cNvSpPr txBox="1"/>
      </xdr:nvSpPr>
      <xdr:spPr>
        <a:xfrm>
          <a:off x="8515427" y="1345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5" name="正方形/長方形 29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6" name="テキスト ボックス 29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7" name="直線コネクタ 29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8" name="テキスト ボックス 29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9" name="直線コネクタ 29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0" name="テキスト ボックス 29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1" name="直線コネクタ 30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02" name="テキスト ボックス 30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03" name="直線コネクタ 30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04" name="テキスト ボックス 30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05" name="直線コネクタ 30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6" name="テキスト ボックス 30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8" name="テキスト ボックス 30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128778</xdr:rowOff>
    </xdr:to>
    <xdr:cxnSp macro="">
      <xdr:nvCxnSpPr>
        <xdr:cNvPr id="310" name="直線コネクタ 309"/>
        <xdr:cNvCxnSpPr/>
      </xdr:nvCxnSpPr>
      <xdr:spPr>
        <a:xfrm flipV="1">
          <a:off x="4634865" y="1720977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132605</xdr:rowOff>
    </xdr:from>
    <xdr:ext cx="405111" cy="259045"/>
    <xdr:sp macro="" textlink="">
      <xdr:nvSpPr>
        <xdr:cNvPr id="311" name="【港湾・漁港】&#10;有形固定資産減価償却率最小値テキスト"/>
        <xdr:cNvSpPr txBox="1"/>
      </xdr:nvSpPr>
      <xdr:spPr>
        <a:xfrm>
          <a:off x="4673600" y="186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128778</xdr:rowOff>
    </xdr:from>
    <xdr:to>
      <xdr:col>24</xdr:col>
      <xdr:colOff>152400</xdr:colOff>
      <xdr:row>108</xdr:row>
      <xdr:rowOff>128778</xdr:rowOff>
    </xdr:to>
    <xdr:cxnSp macro="">
      <xdr:nvCxnSpPr>
        <xdr:cNvPr id="312" name="直線コネクタ 311"/>
        <xdr:cNvCxnSpPr/>
      </xdr:nvCxnSpPr>
      <xdr:spPr>
        <a:xfrm>
          <a:off x="4546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13" name="【港湾・漁港】&#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14" name="直線コネクタ 313"/>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3827</xdr:rowOff>
    </xdr:from>
    <xdr:ext cx="405111" cy="259045"/>
    <xdr:sp macro="" textlink="">
      <xdr:nvSpPr>
        <xdr:cNvPr id="315" name="【港湾・漁港】&#10;有形固定資産減価償却率平均値テキスト"/>
        <xdr:cNvSpPr txBox="1"/>
      </xdr:nvSpPr>
      <xdr:spPr>
        <a:xfrm>
          <a:off x="4673600" y="1749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25400</xdr:rowOff>
    </xdr:from>
    <xdr:to>
      <xdr:col>24</xdr:col>
      <xdr:colOff>114300</xdr:colOff>
      <xdr:row>102</xdr:row>
      <xdr:rowOff>127000</xdr:rowOff>
    </xdr:to>
    <xdr:sp macro="" textlink="">
      <xdr:nvSpPr>
        <xdr:cNvPr id="316" name="フローチャート: 判断 315"/>
        <xdr:cNvSpPr/>
      </xdr:nvSpPr>
      <xdr:spPr>
        <a:xfrm>
          <a:off x="45847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93980</xdr:rowOff>
    </xdr:from>
    <xdr:to>
      <xdr:col>20</xdr:col>
      <xdr:colOff>38100</xdr:colOff>
      <xdr:row>103</xdr:row>
      <xdr:rowOff>24130</xdr:rowOff>
    </xdr:to>
    <xdr:sp macro="" textlink="">
      <xdr:nvSpPr>
        <xdr:cNvPr id="317" name="フローチャート: 判断 316"/>
        <xdr:cNvSpPr/>
      </xdr:nvSpPr>
      <xdr:spPr>
        <a:xfrm>
          <a:off x="3746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151130</xdr:rowOff>
    </xdr:from>
    <xdr:to>
      <xdr:col>15</xdr:col>
      <xdr:colOff>101600</xdr:colOff>
      <xdr:row>103</xdr:row>
      <xdr:rowOff>81280</xdr:rowOff>
    </xdr:to>
    <xdr:sp macro="" textlink="">
      <xdr:nvSpPr>
        <xdr:cNvPr id="318" name="フローチャート: 判断 317"/>
        <xdr:cNvSpPr/>
      </xdr:nvSpPr>
      <xdr:spPr>
        <a:xfrm>
          <a:off x="28575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52832</xdr:rowOff>
    </xdr:from>
    <xdr:to>
      <xdr:col>15</xdr:col>
      <xdr:colOff>101600</xdr:colOff>
      <xdr:row>103</xdr:row>
      <xdr:rowOff>154432</xdr:rowOff>
    </xdr:to>
    <xdr:sp macro="" textlink="">
      <xdr:nvSpPr>
        <xdr:cNvPr id="324" name="楕円 323"/>
        <xdr:cNvSpPr/>
      </xdr:nvSpPr>
      <xdr:spPr>
        <a:xfrm>
          <a:off x="2857500" y="177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40657</xdr:rowOff>
    </xdr:from>
    <xdr:ext cx="405111" cy="259045"/>
    <xdr:sp macro="" textlink="">
      <xdr:nvSpPr>
        <xdr:cNvPr id="325" name="n_1aveValue【港湾・漁港】&#10;有形固定資産減価償却率"/>
        <xdr:cNvSpPr txBox="1"/>
      </xdr:nvSpPr>
      <xdr:spPr>
        <a:xfrm>
          <a:off x="3582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97807</xdr:rowOff>
    </xdr:from>
    <xdr:ext cx="405111" cy="259045"/>
    <xdr:sp macro="" textlink="">
      <xdr:nvSpPr>
        <xdr:cNvPr id="326" name="n_2aveValue【港湾・漁港】&#10;有形固定資産減価償却率"/>
        <xdr:cNvSpPr txBox="1"/>
      </xdr:nvSpPr>
      <xdr:spPr>
        <a:xfrm>
          <a:off x="2705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145559</xdr:rowOff>
    </xdr:from>
    <xdr:ext cx="405111" cy="259045"/>
    <xdr:sp macro="" textlink="">
      <xdr:nvSpPr>
        <xdr:cNvPr id="327" name="n_2mainValue【港湾・漁港】&#10;有形固定資産減価償却率"/>
        <xdr:cNvSpPr txBox="1"/>
      </xdr:nvSpPr>
      <xdr:spPr>
        <a:xfrm>
          <a:off x="2705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8" name="直線コネクタ 3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39" name="テキスト ボックス 33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0" name="直線コネクタ 3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41" name="テキスト ボックス 340"/>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2" name="直線コネクタ 3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43" name="テキスト ボックス 342"/>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4" name="直線コネクタ 3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45" name="テキスト ボックス 344"/>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6" name="直線コネクタ 3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47" name="テキスト ボックス 34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9" name="テキスト ボックス 34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158051</xdr:rowOff>
    </xdr:from>
    <xdr:to>
      <xdr:col>54</xdr:col>
      <xdr:colOff>189865</xdr:colOff>
      <xdr:row>108</xdr:row>
      <xdr:rowOff>115354</xdr:rowOff>
    </xdr:to>
    <xdr:cxnSp macro="">
      <xdr:nvCxnSpPr>
        <xdr:cNvPr id="351" name="直線コネクタ 350"/>
        <xdr:cNvCxnSpPr/>
      </xdr:nvCxnSpPr>
      <xdr:spPr>
        <a:xfrm flipV="1">
          <a:off x="10476865" y="17645951"/>
          <a:ext cx="0" cy="98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119181</xdr:rowOff>
    </xdr:from>
    <xdr:ext cx="469744" cy="259045"/>
    <xdr:sp macro="" textlink="">
      <xdr:nvSpPr>
        <xdr:cNvPr id="352" name="【港湾・漁港】&#10;一人当たり有形固定資産（償却資産）額最小値テキスト"/>
        <xdr:cNvSpPr txBox="1"/>
      </xdr:nvSpPr>
      <xdr:spPr>
        <a:xfrm>
          <a:off x="10515600" y="1863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115354</xdr:rowOff>
    </xdr:from>
    <xdr:to>
      <xdr:col>55</xdr:col>
      <xdr:colOff>88900</xdr:colOff>
      <xdr:row>108</xdr:row>
      <xdr:rowOff>115354</xdr:rowOff>
    </xdr:to>
    <xdr:cxnSp macro="">
      <xdr:nvCxnSpPr>
        <xdr:cNvPr id="353" name="直線コネクタ 352"/>
        <xdr:cNvCxnSpPr/>
      </xdr:nvCxnSpPr>
      <xdr:spPr>
        <a:xfrm>
          <a:off x="10388600" y="1863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104728</xdr:rowOff>
    </xdr:from>
    <xdr:ext cx="534377" cy="259045"/>
    <xdr:sp macro="" textlink="">
      <xdr:nvSpPr>
        <xdr:cNvPr id="354" name="【港湾・漁港】&#10;一人当たり有形固定資産（償却資産）額最大値テキスト"/>
        <xdr:cNvSpPr txBox="1"/>
      </xdr:nvSpPr>
      <xdr:spPr>
        <a:xfrm>
          <a:off x="10515600" y="1742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158051</xdr:rowOff>
    </xdr:from>
    <xdr:to>
      <xdr:col>55</xdr:col>
      <xdr:colOff>88900</xdr:colOff>
      <xdr:row>102</xdr:row>
      <xdr:rowOff>158051</xdr:rowOff>
    </xdr:to>
    <xdr:cxnSp macro="">
      <xdr:nvCxnSpPr>
        <xdr:cNvPr id="355" name="直線コネクタ 354"/>
        <xdr:cNvCxnSpPr/>
      </xdr:nvCxnSpPr>
      <xdr:spPr>
        <a:xfrm>
          <a:off x="10388600" y="176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153395</xdr:rowOff>
    </xdr:from>
    <xdr:ext cx="534377" cy="259045"/>
    <xdr:sp macro="" textlink="">
      <xdr:nvSpPr>
        <xdr:cNvPr id="356" name="【港湾・漁港】&#10;一人当たり有形固定資産（償却資産）額平均値テキスト"/>
        <xdr:cNvSpPr txBox="1"/>
      </xdr:nvSpPr>
      <xdr:spPr>
        <a:xfrm>
          <a:off x="10515600" y="17984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3518</xdr:rowOff>
    </xdr:from>
    <xdr:to>
      <xdr:col>55</xdr:col>
      <xdr:colOff>50800</xdr:colOff>
      <xdr:row>105</xdr:row>
      <xdr:rowOff>105118</xdr:rowOff>
    </xdr:to>
    <xdr:sp macro="" textlink="">
      <xdr:nvSpPr>
        <xdr:cNvPr id="357" name="フローチャート: 判断 356"/>
        <xdr:cNvSpPr/>
      </xdr:nvSpPr>
      <xdr:spPr>
        <a:xfrm>
          <a:off x="10426700" y="1800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75730</xdr:rowOff>
    </xdr:from>
    <xdr:to>
      <xdr:col>50</xdr:col>
      <xdr:colOff>165100</xdr:colOff>
      <xdr:row>106</xdr:row>
      <xdr:rowOff>5880</xdr:rowOff>
    </xdr:to>
    <xdr:sp macro="" textlink="">
      <xdr:nvSpPr>
        <xdr:cNvPr id="358" name="フローチャート: 判断 357"/>
        <xdr:cNvSpPr/>
      </xdr:nvSpPr>
      <xdr:spPr>
        <a:xfrm>
          <a:off x="9588500" y="1807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133414</xdr:rowOff>
    </xdr:from>
    <xdr:to>
      <xdr:col>46</xdr:col>
      <xdr:colOff>38100</xdr:colOff>
      <xdr:row>105</xdr:row>
      <xdr:rowOff>63564</xdr:rowOff>
    </xdr:to>
    <xdr:sp macro="" textlink="">
      <xdr:nvSpPr>
        <xdr:cNvPr id="359" name="フローチャート: 判断 358"/>
        <xdr:cNvSpPr/>
      </xdr:nvSpPr>
      <xdr:spPr>
        <a:xfrm>
          <a:off x="8699500" y="1796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68631</xdr:rowOff>
    </xdr:from>
    <xdr:to>
      <xdr:col>46</xdr:col>
      <xdr:colOff>38100</xdr:colOff>
      <xdr:row>99</xdr:row>
      <xdr:rowOff>170231</xdr:rowOff>
    </xdr:to>
    <xdr:sp macro="" textlink="">
      <xdr:nvSpPr>
        <xdr:cNvPr id="365" name="楕円 364"/>
        <xdr:cNvSpPr/>
      </xdr:nvSpPr>
      <xdr:spPr>
        <a:xfrm>
          <a:off x="8699500" y="170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104</xdr:row>
      <xdr:rowOff>22407</xdr:rowOff>
    </xdr:from>
    <xdr:ext cx="534377" cy="259045"/>
    <xdr:sp macro="" textlink="">
      <xdr:nvSpPr>
        <xdr:cNvPr id="366" name="n_1aveValue【港湾・漁港】&#10;一人当たり有形固定資産（償却資産）額"/>
        <xdr:cNvSpPr txBox="1"/>
      </xdr:nvSpPr>
      <xdr:spPr>
        <a:xfrm>
          <a:off x="9359411" y="1785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54691</xdr:rowOff>
    </xdr:from>
    <xdr:ext cx="534377" cy="259045"/>
    <xdr:sp macro="" textlink="">
      <xdr:nvSpPr>
        <xdr:cNvPr id="367" name="n_2aveValue【港湾・漁港】&#10;一人当たり有形固定資産（償却資産）額"/>
        <xdr:cNvSpPr txBox="1"/>
      </xdr:nvSpPr>
      <xdr:spPr>
        <a:xfrm>
          <a:off x="8483111" y="180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15308</xdr:rowOff>
    </xdr:from>
    <xdr:ext cx="599010" cy="259045"/>
    <xdr:sp macro="" textlink="">
      <xdr:nvSpPr>
        <xdr:cNvPr id="368" name="n_2mainValue【港湾・漁港】&#10;一人当たり有形固定資産（償却資産）額"/>
        <xdr:cNvSpPr txBox="1"/>
      </xdr:nvSpPr>
      <xdr:spPr>
        <a:xfrm>
          <a:off x="8450795" y="1681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9" name="テキスト ボックス 37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0" name="直線コネクタ 3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1" name="テキスト ボックス 38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2" name="直線コネクタ 3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3" name="テキスト ボックス 3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4" name="直線コネクタ 3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5" name="テキスト ボックス 3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6" name="直線コネクタ 3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7" name="テキスト ボックス 3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8" name="直線コネクタ 3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9" name="テキスト ボックス 38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1" name="テキスト ボックス 3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93" name="直線コネクタ 392"/>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94"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95" name="直線コネクタ 394"/>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96"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97" name="直線コネクタ 396"/>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98"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99" name="フローチャート: 判断 398"/>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400" name="フローチャート: 判断 399"/>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401" name="フローチャート: 判断 400"/>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402" name="フローチャート: 判断 401"/>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44450</xdr:rowOff>
    </xdr:from>
    <xdr:to>
      <xdr:col>76</xdr:col>
      <xdr:colOff>165100</xdr:colOff>
      <xdr:row>41</xdr:row>
      <xdr:rowOff>146050</xdr:rowOff>
    </xdr:to>
    <xdr:sp macro="" textlink="">
      <xdr:nvSpPr>
        <xdr:cNvPr id="408" name="楕円 407"/>
        <xdr:cNvSpPr/>
      </xdr:nvSpPr>
      <xdr:spPr>
        <a:xfrm>
          <a:off x="1454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122572</xdr:rowOff>
    </xdr:from>
    <xdr:ext cx="405111" cy="259045"/>
    <xdr:sp macro="" textlink="">
      <xdr:nvSpPr>
        <xdr:cNvPr id="409" name="n_1aveValue【認定こども園・幼稚園・保育所】&#10;有形固定資産減価償却率"/>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410" name="n_2aveValue【認定こども園・幼稚園・保育所】&#10;有形固定資産減価償却率"/>
        <xdr:cNvSpPr txBox="1"/>
      </xdr:nvSpPr>
      <xdr:spPr>
        <a:xfrm>
          <a:off x="14389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652</xdr:rowOff>
    </xdr:from>
    <xdr:ext cx="405111" cy="259045"/>
    <xdr:sp macro="" textlink="">
      <xdr:nvSpPr>
        <xdr:cNvPr id="411" name="n_3aveValue【認定こども園・幼稚園・保育所】&#10;有形固定資産減価償却率"/>
        <xdr:cNvSpPr txBox="1"/>
      </xdr:nvSpPr>
      <xdr:spPr>
        <a:xfrm>
          <a:off x="13500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137177</xdr:rowOff>
    </xdr:from>
    <xdr:ext cx="405111" cy="259045"/>
    <xdr:sp macro="" textlink="">
      <xdr:nvSpPr>
        <xdr:cNvPr id="412" name="n_2mainValue【認定こども園・幼稚園・保育所】&#10;有形固定資産減価償却率"/>
        <xdr:cNvSpPr txBox="1"/>
      </xdr:nvSpPr>
      <xdr:spPr>
        <a:xfrm>
          <a:off x="14389744"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4" name="テキスト ボックス 42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6" name="テキスト ボックス 42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8" name="テキスト ボックス 42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0" name="テキスト ボックス 42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34" name="直線コネクタ 433"/>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6" name="直線コネクタ 43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37"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38" name="直線コネクタ 437"/>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39"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40" name="フローチャート: 判断 439"/>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41" name="フローチャート: 判断 440"/>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42" name="フローチャート: 判断 441"/>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43" name="フローチャート: 判断 442"/>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107696</xdr:rowOff>
    </xdr:from>
    <xdr:to>
      <xdr:col>107</xdr:col>
      <xdr:colOff>101600</xdr:colOff>
      <xdr:row>41</xdr:row>
      <xdr:rowOff>37846</xdr:rowOff>
    </xdr:to>
    <xdr:sp macro="" textlink="">
      <xdr:nvSpPr>
        <xdr:cNvPr id="449" name="楕円 448"/>
        <xdr:cNvSpPr/>
      </xdr:nvSpPr>
      <xdr:spPr>
        <a:xfrm>
          <a:off x="20383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35</xdr:row>
      <xdr:rowOff>13225</xdr:rowOff>
    </xdr:from>
    <xdr:ext cx="469744" cy="259045"/>
    <xdr:sp macro="" textlink="">
      <xdr:nvSpPr>
        <xdr:cNvPr id="450"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51"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52" name="n_3aveValue【認定こども園・幼稚園・保育所】&#10;一人当たり面積"/>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28973</xdr:rowOff>
    </xdr:from>
    <xdr:ext cx="469744" cy="259045"/>
    <xdr:sp macro="" textlink="">
      <xdr:nvSpPr>
        <xdr:cNvPr id="453" name="n_2mainValue【認定こども園・幼稚園・保育所】&#10;一人当たり面積"/>
        <xdr:cNvSpPr txBox="1"/>
      </xdr:nvSpPr>
      <xdr:spPr>
        <a:xfrm>
          <a:off x="20199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4" name="正方形/長方形 4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5" name="正方形/長方形 4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6" name="正方形/長方形 4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7" name="正方形/長方形 4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8" name="正方形/長方形 4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9" name="正方形/長方形 4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0" name="正方形/長方形 4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1" name="正方形/長方形 4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2" name="テキスト ボックス 4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3" name="直線コネクタ 4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4" name="テキスト ボックス 46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5" name="直線コネクタ 4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6" name="テキスト ボックス 46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7" name="直線コネクタ 4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8" name="テキスト ボックス 4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9" name="直線コネクタ 4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0" name="テキスト ボックス 4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1" name="直線コネクタ 4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2" name="テキスト ボックス 4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3" name="直線コネクタ 4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4" name="テキスト ボックス 4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5" name="直線コネクタ 4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6" name="テキスト ボックス 4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78" name="直線コネクタ 477"/>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79"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80" name="直線コネクタ 479"/>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81"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82" name="直線コネクタ 481"/>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83"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84" name="フローチャート: 判断 483"/>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85" name="フローチャート: 判断 484"/>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86" name="フローチャート: 判断 485"/>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87" name="フローチャート: 判断 486"/>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78740</xdr:rowOff>
    </xdr:from>
    <xdr:to>
      <xdr:col>76</xdr:col>
      <xdr:colOff>165100</xdr:colOff>
      <xdr:row>61</xdr:row>
      <xdr:rowOff>8890</xdr:rowOff>
    </xdr:to>
    <xdr:sp macro="" textlink="">
      <xdr:nvSpPr>
        <xdr:cNvPr id="493" name="楕円 492"/>
        <xdr:cNvSpPr/>
      </xdr:nvSpPr>
      <xdr:spPr>
        <a:xfrm>
          <a:off x="14541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2557</xdr:rowOff>
    </xdr:from>
    <xdr:ext cx="405111" cy="259045"/>
    <xdr:sp macro="" textlink="">
      <xdr:nvSpPr>
        <xdr:cNvPr id="494" name="n_1aveValue【学校施設】&#10;有形固定資産減価償却率"/>
        <xdr:cNvSpPr txBox="1"/>
      </xdr:nvSpPr>
      <xdr:spPr>
        <a:xfrm>
          <a:off x="15266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495" name="n_2aveValue【学校施設】&#10;有形固定資産減価償却率"/>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116857</xdr:rowOff>
    </xdr:from>
    <xdr:ext cx="405111" cy="259045"/>
    <xdr:sp macro="" textlink="">
      <xdr:nvSpPr>
        <xdr:cNvPr id="496" name="n_3aveValue【学校施設】&#10;有形固定資産減価償却率"/>
        <xdr:cNvSpPr txBox="1"/>
      </xdr:nvSpPr>
      <xdr:spPr>
        <a:xfrm>
          <a:off x="13500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25417</xdr:rowOff>
    </xdr:from>
    <xdr:ext cx="405111" cy="259045"/>
    <xdr:sp macro="" textlink="">
      <xdr:nvSpPr>
        <xdr:cNvPr id="497" name="n_2mainValue【学校施設】&#10;有形固定資産減価償却率"/>
        <xdr:cNvSpPr txBox="1"/>
      </xdr:nvSpPr>
      <xdr:spPr>
        <a:xfrm>
          <a:off x="14389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8" name="テキスト ボックス 5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9" name="直線コネクタ 50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0" name="テキスト ボックス 50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1" name="直線コネクタ 51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2" name="テキスト ボックス 51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3" name="直線コネクタ 51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4" name="テキスト ボックス 51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5" name="直線コネクタ 51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6" name="テキスト ボックス 51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7" name="直線コネクタ 51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8" name="テキスト ボックス 51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9" name="直線コネクタ 51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0" name="テキスト ボックス 51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1" name="直線コネクタ 5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2" name="テキスト ボックス 5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24" name="直線コネクタ 523"/>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25"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26" name="直線コネクタ 525"/>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27"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28" name="直線コネクタ 527"/>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169834</xdr:rowOff>
    </xdr:from>
    <xdr:ext cx="469744" cy="259045"/>
    <xdr:sp macro="" textlink="">
      <xdr:nvSpPr>
        <xdr:cNvPr id="529" name="【学校施設】&#10;一人当たり面積平均値テキスト"/>
        <xdr:cNvSpPr txBox="1"/>
      </xdr:nvSpPr>
      <xdr:spPr>
        <a:xfrm>
          <a:off x="22199600" y="10285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30" name="フローチャート: 判断 529"/>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31" name="フローチャート: 判断 530"/>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32" name="フローチャート: 判断 531"/>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33" name="フローチャート: 判断 532"/>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4" name="テキスト ボックス 5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5" name="テキスト ボックス 5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6" name="テキスト ボックス 5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7" name="テキスト ボックス 5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8" name="テキスト ボックス 5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86360</xdr:rowOff>
    </xdr:from>
    <xdr:to>
      <xdr:col>107</xdr:col>
      <xdr:colOff>101600</xdr:colOff>
      <xdr:row>59</xdr:row>
      <xdr:rowOff>16510</xdr:rowOff>
    </xdr:to>
    <xdr:sp macro="" textlink="">
      <xdr:nvSpPr>
        <xdr:cNvPr id="539" name="楕円 538"/>
        <xdr:cNvSpPr/>
      </xdr:nvSpPr>
      <xdr:spPr>
        <a:xfrm>
          <a:off x="2038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57</xdr:row>
      <xdr:rowOff>63517</xdr:rowOff>
    </xdr:from>
    <xdr:ext cx="469744" cy="259045"/>
    <xdr:sp macro="" textlink="">
      <xdr:nvSpPr>
        <xdr:cNvPr id="540" name="n_1aveValue【学校施設】&#10;一人当たり面積"/>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541" name="n_2aveValue【学校施設】&#10;一人当たり面積"/>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136996</xdr:rowOff>
    </xdr:from>
    <xdr:ext cx="469744" cy="259045"/>
    <xdr:sp macro="" textlink="">
      <xdr:nvSpPr>
        <xdr:cNvPr id="542" name="n_3aveValue【学校施設】&#10;一人当たり面積"/>
        <xdr:cNvSpPr txBox="1"/>
      </xdr:nvSpPr>
      <xdr:spPr>
        <a:xfrm>
          <a:off x="19310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33037</xdr:rowOff>
    </xdr:from>
    <xdr:ext cx="469744" cy="259045"/>
    <xdr:sp macro="" textlink="">
      <xdr:nvSpPr>
        <xdr:cNvPr id="543" name="n_2mainValue【学校施設】&#10;一人当たり面積"/>
        <xdr:cNvSpPr txBox="1"/>
      </xdr:nvSpPr>
      <xdr:spPr>
        <a:xfrm>
          <a:off x="201994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4" name="直線コネクタ 5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5" name="テキスト ボックス 5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6" name="直線コネクタ 5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7" name="テキスト ボックス 5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8" name="直線コネクタ 5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9" name="テキスト ボックス 5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0" name="直線コネクタ 5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1" name="テキスト ボックス 5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2" name="直線コネクタ 5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3" name="テキスト ボックス 5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4" name="直線コネクタ 5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5" name="テキスト ボックス 5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69" name="直線コネクタ 568"/>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70" name="【児童館】&#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71" name="直線コネクタ 570"/>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3" name="直線コネクタ 57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574" name="【児童館】&#10;有形固定資産減価償却率平均値テキスト"/>
        <xdr:cNvSpPr txBox="1"/>
      </xdr:nvSpPr>
      <xdr:spPr>
        <a:xfrm>
          <a:off x="16357600" y="1396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575" name="フローチャート: 判断 574"/>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576" name="フローチャート: 判断 575"/>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577" name="フローチャート: 判断 576"/>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578" name="フローチャート: 判断 577"/>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9" name="テキスト ボックス 5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28121</xdr:rowOff>
    </xdr:from>
    <xdr:to>
      <xdr:col>76</xdr:col>
      <xdr:colOff>165100</xdr:colOff>
      <xdr:row>77</xdr:row>
      <xdr:rowOff>129721</xdr:rowOff>
    </xdr:to>
    <xdr:sp macro="" textlink="">
      <xdr:nvSpPr>
        <xdr:cNvPr id="584" name="楕円 583"/>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53176</xdr:rowOff>
    </xdr:from>
    <xdr:ext cx="405111" cy="259045"/>
    <xdr:sp macro="" textlink="">
      <xdr:nvSpPr>
        <xdr:cNvPr id="585" name="n_1aveValue【児童館】&#10;有形固定資産減価償却率"/>
        <xdr:cNvSpPr txBox="1"/>
      </xdr:nvSpPr>
      <xdr:spPr>
        <a:xfrm>
          <a:off x="152660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586" name="n_2aveValue【児童館】&#10;有形固定資産減価償却率"/>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17253</xdr:rowOff>
    </xdr:from>
    <xdr:ext cx="405111" cy="259045"/>
    <xdr:sp macro="" textlink="">
      <xdr:nvSpPr>
        <xdr:cNvPr id="587" name="n_3aveValue【児童館】&#10;有形固定資産減価償却率"/>
        <xdr:cNvSpPr txBox="1"/>
      </xdr:nvSpPr>
      <xdr:spPr>
        <a:xfrm>
          <a:off x="13500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88"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9" name="直線コネクタ 5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0" name="テキスト ボックス 5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1" name="直線コネクタ 6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2" name="テキスト ボックス 6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3" name="直線コネクタ 6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4" name="テキスト ボックス 6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5" name="直線コネクタ 6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6" name="テキスト ボックス 6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7" name="直線コネクタ 6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8" name="テキスト ボックス 6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12" name="直線コネクタ 611"/>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13"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14" name="直線コネクタ 613"/>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15"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16" name="直線コネクタ 615"/>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17"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8" name="フローチャート: 判断 617"/>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19" name="フローチャート: 判断 618"/>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20" name="フローチャート: 判断 619"/>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21" name="フローチャート: 判断 620"/>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120650</xdr:rowOff>
    </xdr:from>
    <xdr:to>
      <xdr:col>107</xdr:col>
      <xdr:colOff>101600</xdr:colOff>
      <xdr:row>86</xdr:row>
      <xdr:rowOff>50800</xdr:rowOff>
    </xdr:to>
    <xdr:sp macro="" textlink="">
      <xdr:nvSpPr>
        <xdr:cNvPr id="627" name="楕円 626"/>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78</xdr:row>
      <xdr:rowOff>105427</xdr:rowOff>
    </xdr:from>
    <xdr:ext cx="469744" cy="259045"/>
    <xdr:sp macro="" textlink="">
      <xdr:nvSpPr>
        <xdr:cNvPr id="628" name="n_1ave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29"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630" name="n_3aveValue【児童館】&#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31"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2" name="テキスト ボックス 64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3" name="直線コネクタ 64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44" name="テキスト ボックス 64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5" name="直線コネクタ 64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6" name="テキスト ボックス 64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7" name="直線コネクタ 64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8" name="テキスト ボックス 64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9" name="直線コネクタ 64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0" name="テキスト ボックス 64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2" name="テキスト ボックス 6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54" name="直線コネクタ 653"/>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55" name="【公民館】&#10;有形固定資産減価償却率最小値テキスト"/>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56" name="直線コネクタ 655"/>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657"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658" name="直線コネクタ 657"/>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659" name="【公民館】&#10;有形固定資産減価償却率平均値テキスト"/>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660" name="フローチャート: 判断 659"/>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1" name="フローチャート: 判断 660"/>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662" name="フローチャート: 判断 661"/>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663" name="フローチャート: 判断 662"/>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669" name="楕円 668"/>
        <xdr:cNvSpPr/>
      </xdr:nvSpPr>
      <xdr:spPr>
        <a:xfrm>
          <a:off x="14541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1795</xdr:rowOff>
    </xdr:from>
    <xdr:ext cx="405111" cy="259045"/>
    <xdr:sp macro="" textlink="">
      <xdr:nvSpPr>
        <xdr:cNvPr id="670"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671" name="n_2aveValue【公民館】&#10;有形固定資産減価償却率"/>
        <xdr:cNvSpPr txBox="1"/>
      </xdr:nvSpPr>
      <xdr:spPr>
        <a:xfrm>
          <a:off x="14389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24655</xdr:rowOff>
    </xdr:from>
    <xdr:ext cx="405111" cy="259045"/>
    <xdr:sp macro="" textlink="">
      <xdr:nvSpPr>
        <xdr:cNvPr id="672" name="n_3aveValue【公民館】&#10;有形固定資産減価償却率"/>
        <xdr:cNvSpPr txBox="1"/>
      </xdr:nvSpPr>
      <xdr:spPr>
        <a:xfrm>
          <a:off x="13500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17797</xdr:rowOff>
    </xdr:from>
    <xdr:ext cx="405111" cy="259045"/>
    <xdr:sp macro="" textlink="">
      <xdr:nvSpPr>
        <xdr:cNvPr id="673" name="n_2mainValue【公民館】&#10;有形固定資産減価償却率"/>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4" name="正方形/長方形 6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5" name="正方形/長方形 6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6" name="正方形/長方形 6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7" name="正方形/長方形 6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8" name="正方形/長方形 6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9" name="正方形/長方形 6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0" name="正方形/長方形 6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1" name="正方形/長方形 6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2" name="テキスト ボックス 6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3" name="直線コネクタ 6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4" name="直線コネクタ 68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5" name="テキスト ボックス 68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6" name="直線コネクタ 68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7" name="テキスト ボックス 68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8" name="直線コネクタ 68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9" name="テキスト ボックス 68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0" name="直線コネクタ 68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1" name="テキスト ボックス 69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2" name="直線コネクタ 69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3" name="テキスト ボックス 69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697" name="直線コネクタ 696"/>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98"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99" name="直線コネクタ 69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00"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01" name="直線コネクタ 70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02"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03" name="フローチャート: 判断 702"/>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04" name="フローチャート: 判断 703"/>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05" name="フローチャート: 判断 704"/>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06" name="フローチャート: 判断 705"/>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7" name="テキスト ボックス 7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8" name="テキスト ボックス 7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9" name="テキスト ボックス 7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0" name="テキスト ボックス 7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1" name="テキスト ボックス 7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712" name="楕円 711"/>
        <xdr:cNvSpPr/>
      </xdr:nvSpPr>
      <xdr:spPr>
        <a:xfrm>
          <a:off x="20383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74947</xdr:rowOff>
    </xdr:from>
    <xdr:ext cx="469744" cy="259045"/>
    <xdr:sp macro="" textlink="">
      <xdr:nvSpPr>
        <xdr:cNvPr id="713" name="n_1ave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14"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15"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30497</xdr:rowOff>
    </xdr:from>
    <xdr:ext cx="469744" cy="259045"/>
    <xdr:sp macro="" textlink="">
      <xdr:nvSpPr>
        <xdr:cNvPr id="716" name="n_2mainValue【公民館】&#10;一人当たり面積"/>
        <xdr:cNvSpPr txBox="1"/>
      </xdr:nvSpPr>
      <xdr:spPr>
        <a:xfrm>
          <a:off x="20199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施設は、「道路」、「児童館」であり、低くなっている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施設は、「認定こども園・幼稚園・保育所」である。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年度に策定した道路ストック修繕更新計画に基づき、点検・維持管理を行っている。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年度末までに個別施設計画を策定予定であり、当該計画策定後は、老朽化した施設の集約化・複合化や除却を計画的に行う予定である。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「認定こども園・幼稚園・保育所」のうち、「保育所」については、老朽化し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た施設</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か所を平成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年度に建替えを行ったため、有形固定資産減価償却率が低くなっている。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116,529
115,898
243.83
55,744,582
55,512,473
222,607
31,455,294
48,746,418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65"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164193</xdr:rowOff>
    </xdr:from>
    <xdr:to>
      <xdr:col>15</xdr:col>
      <xdr:colOff>101600</xdr:colOff>
      <xdr:row>38</xdr:row>
      <xdr:rowOff>94343</xdr:rowOff>
    </xdr:to>
    <xdr:sp macro="" textlink="">
      <xdr:nvSpPr>
        <xdr:cNvPr id="66" name="フローチャート: 判断 65"/>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85470</xdr:rowOff>
    </xdr:from>
    <xdr:ext cx="405111" cy="259045"/>
    <xdr:sp macro="" textlink="">
      <xdr:nvSpPr>
        <xdr:cNvPr id="67" name="n_2ave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4173</xdr:rowOff>
    </xdr:from>
    <xdr:to>
      <xdr:col>10</xdr:col>
      <xdr:colOff>165100</xdr:colOff>
      <xdr:row>38</xdr:row>
      <xdr:rowOff>105773</xdr:rowOff>
    </xdr:to>
    <xdr:sp macro="" textlink="">
      <xdr:nvSpPr>
        <xdr:cNvPr id="68" name="フローチャート: 判断 67"/>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122300</xdr:rowOff>
    </xdr:from>
    <xdr:ext cx="405111" cy="259045"/>
    <xdr:sp macro="" textlink="">
      <xdr:nvSpPr>
        <xdr:cNvPr id="69" name="n_3aveValue【図書館】&#10;有形固定資産減価償却率"/>
        <xdr:cNvSpPr txBox="1"/>
      </xdr:nvSpPr>
      <xdr:spPr>
        <a:xfrm>
          <a:off x="1816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170724</xdr:rowOff>
    </xdr:from>
    <xdr:to>
      <xdr:col>15</xdr:col>
      <xdr:colOff>101600</xdr:colOff>
      <xdr:row>35</xdr:row>
      <xdr:rowOff>100874</xdr:rowOff>
    </xdr:to>
    <xdr:sp macro="" textlink="">
      <xdr:nvSpPr>
        <xdr:cNvPr id="75" name="楕円 74"/>
        <xdr:cNvSpPr/>
      </xdr:nvSpPr>
      <xdr:spPr>
        <a:xfrm>
          <a:off x="2857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33</xdr:row>
      <xdr:rowOff>117401</xdr:rowOff>
    </xdr:from>
    <xdr:ext cx="405111" cy="259045"/>
    <xdr:sp macro="" textlink="">
      <xdr:nvSpPr>
        <xdr:cNvPr id="76" name="n_2mainValue【図書館】&#10;有形固定資産減価償却率"/>
        <xdr:cNvSpPr txBox="1"/>
      </xdr:nvSpPr>
      <xdr:spPr>
        <a:xfrm>
          <a:off x="27057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0" name="テキスト ボックス 8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2" name="テキスト ボックス 9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4" name="テキスト ボックス 9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6" name="テキスト ボックス 9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8" name="テキスト ボックス 9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02" name="直線コネクタ 101"/>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3"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4" name="直線コネクタ 103"/>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05"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06" name="直線コネクタ 105"/>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07" name="【図書館】&#10;一人当たり面積平均値テキスト"/>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08" name="フローチャート: 判断 107"/>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09" name="フローチャート: 判断 108"/>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121755</xdr:rowOff>
    </xdr:from>
    <xdr:ext cx="469744" cy="259045"/>
    <xdr:sp macro="" textlink="">
      <xdr:nvSpPr>
        <xdr:cNvPr id="110"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3628</xdr:rowOff>
    </xdr:from>
    <xdr:to>
      <xdr:col>46</xdr:col>
      <xdr:colOff>38100</xdr:colOff>
      <xdr:row>40</xdr:row>
      <xdr:rowOff>105228</xdr:rowOff>
    </xdr:to>
    <xdr:sp macro="" textlink="">
      <xdr:nvSpPr>
        <xdr:cNvPr id="111" name="フローチャート: 判断 110"/>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121755</xdr:rowOff>
    </xdr:from>
    <xdr:ext cx="469744" cy="259045"/>
    <xdr:sp macro="" textlink="">
      <xdr:nvSpPr>
        <xdr:cNvPr id="112" name="n_2aveValue【図書館】&#10;一人当たり面積"/>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47172</xdr:rowOff>
    </xdr:from>
    <xdr:to>
      <xdr:col>41</xdr:col>
      <xdr:colOff>101600</xdr:colOff>
      <xdr:row>40</xdr:row>
      <xdr:rowOff>148772</xdr:rowOff>
    </xdr:to>
    <xdr:sp macro="" textlink="">
      <xdr:nvSpPr>
        <xdr:cNvPr id="113" name="フローチャート: 判断 112"/>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165299</xdr:rowOff>
    </xdr:from>
    <xdr:ext cx="469744" cy="259045"/>
    <xdr:sp macro="" textlink="">
      <xdr:nvSpPr>
        <xdr:cNvPr id="114" name="n_3aveValue【図書館】&#10;一人当たり面積"/>
        <xdr:cNvSpPr txBox="1"/>
      </xdr:nvSpPr>
      <xdr:spPr>
        <a:xfrm>
          <a:off x="7626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156028</xdr:rowOff>
    </xdr:from>
    <xdr:to>
      <xdr:col>46</xdr:col>
      <xdr:colOff>38100</xdr:colOff>
      <xdr:row>41</xdr:row>
      <xdr:rowOff>86178</xdr:rowOff>
    </xdr:to>
    <xdr:sp macro="" textlink="">
      <xdr:nvSpPr>
        <xdr:cNvPr id="120" name="楕円 119"/>
        <xdr:cNvSpPr/>
      </xdr:nvSpPr>
      <xdr:spPr>
        <a:xfrm>
          <a:off x="8699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41</xdr:row>
      <xdr:rowOff>77305</xdr:rowOff>
    </xdr:from>
    <xdr:ext cx="469744" cy="259045"/>
    <xdr:sp macro="" textlink="">
      <xdr:nvSpPr>
        <xdr:cNvPr id="121" name="n_2mainValue【図書館】&#10;一人当たり面積"/>
        <xdr:cNvSpPr txBox="1"/>
      </xdr:nvSpPr>
      <xdr:spPr>
        <a:xfrm>
          <a:off x="8515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46" name="直線コネクタ 145"/>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47"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48" name="直線コネクタ 147"/>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49"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50" name="直線コネクタ 149"/>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51"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52" name="フローチャート: 判断 151"/>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3" name="フローチャート: 判断 152"/>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93997</xdr:rowOff>
    </xdr:from>
    <xdr:ext cx="405111" cy="259045"/>
    <xdr:sp macro="" textlink="">
      <xdr:nvSpPr>
        <xdr:cNvPr id="154" name="n_1aveValue【体育館・プー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55" name="フローチャート: 判断 154"/>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95267</xdr:rowOff>
    </xdr:from>
    <xdr:ext cx="405111" cy="259045"/>
    <xdr:sp macro="" textlink="">
      <xdr:nvSpPr>
        <xdr:cNvPr id="156"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145415</xdr:rowOff>
    </xdr:from>
    <xdr:to>
      <xdr:col>10</xdr:col>
      <xdr:colOff>165100</xdr:colOff>
      <xdr:row>61</xdr:row>
      <xdr:rowOff>75565</xdr:rowOff>
    </xdr:to>
    <xdr:sp macro="" textlink="">
      <xdr:nvSpPr>
        <xdr:cNvPr id="157" name="フローチャート: 判断 156"/>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92092</xdr:rowOff>
    </xdr:from>
    <xdr:ext cx="405111" cy="259045"/>
    <xdr:sp macro="" textlink="">
      <xdr:nvSpPr>
        <xdr:cNvPr id="158" name="n_3aveValue【体育館・プール】&#10;有形固定資産減価償却率"/>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143510</xdr:rowOff>
    </xdr:from>
    <xdr:to>
      <xdr:col>15</xdr:col>
      <xdr:colOff>101600</xdr:colOff>
      <xdr:row>58</xdr:row>
      <xdr:rowOff>73660</xdr:rowOff>
    </xdr:to>
    <xdr:sp macro="" textlink="">
      <xdr:nvSpPr>
        <xdr:cNvPr id="164" name="楕円 163"/>
        <xdr:cNvSpPr/>
      </xdr:nvSpPr>
      <xdr:spPr>
        <a:xfrm>
          <a:off x="2857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90187</xdr:rowOff>
    </xdr:from>
    <xdr:ext cx="405111" cy="259045"/>
    <xdr:sp macro="" textlink="">
      <xdr:nvSpPr>
        <xdr:cNvPr id="165" name="n_2mainValue【体育館・プール】&#10;有形固定資産減価償却率"/>
        <xdr:cNvSpPr txBox="1"/>
      </xdr:nvSpPr>
      <xdr:spPr>
        <a:xfrm>
          <a:off x="2705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189" name="直線コネクタ 188"/>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190"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191" name="直線コネクタ 190"/>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192"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193" name="直線コネクタ 192"/>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194"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195" name="フローチャート: 判断 194"/>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196" name="フローチャート: 判断 195"/>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124477</xdr:rowOff>
    </xdr:from>
    <xdr:ext cx="469744" cy="259045"/>
    <xdr:sp macro="" textlink="">
      <xdr:nvSpPr>
        <xdr:cNvPr id="197"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93980</xdr:rowOff>
    </xdr:from>
    <xdr:to>
      <xdr:col>46</xdr:col>
      <xdr:colOff>38100</xdr:colOff>
      <xdr:row>62</xdr:row>
      <xdr:rowOff>24130</xdr:rowOff>
    </xdr:to>
    <xdr:sp macro="" textlink="">
      <xdr:nvSpPr>
        <xdr:cNvPr id="198" name="フローチャート: 判断 197"/>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40657</xdr:rowOff>
    </xdr:from>
    <xdr:ext cx="469744" cy="259045"/>
    <xdr:sp macro="" textlink="">
      <xdr:nvSpPr>
        <xdr:cNvPr id="199" name="n_2aveValue【体育館・プール】&#10;一人当たり面積"/>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97790</xdr:rowOff>
    </xdr:from>
    <xdr:to>
      <xdr:col>41</xdr:col>
      <xdr:colOff>101600</xdr:colOff>
      <xdr:row>62</xdr:row>
      <xdr:rowOff>27940</xdr:rowOff>
    </xdr:to>
    <xdr:sp macro="" textlink="">
      <xdr:nvSpPr>
        <xdr:cNvPr id="200" name="フローチャート: 判断 199"/>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44467</xdr:rowOff>
    </xdr:from>
    <xdr:ext cx="469744" cy="259045"/>
    <xdr:sp macro="" textlink="">
      <xdr:nvSpPr>
        <xdr:cNvPr id="201" name="n_3aveValue【体育館・プール】&#10;一人当たり面積"/>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52070</xdr:rowOff>
    </xdr:from>
    <xdr:to>
      <xdr:col>46</xdr:col>
      <xdr:colOff>38100</xdr:colOff>
      <xdr:row>62</xdr:row>
      <xdr:rowOff>153670</xdr:rowOff>
    </xdr:to>
    <xdr:sp macro="" textlink="">
      <xdr:nvSpPr>
        <xdr:cNvPr id="207" name="楕円 206"/>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144797</xdr:rowOff>
    </xdr:from>
    <xdr:ext cx="469744" cy="259045"/>
    <xdr:sp macro="" textlink="">
      <xdr:nvSpPr>
        <xdr:cNvPr id="208" name="n_2mainValue【体育館・プール】&#10;一人当たり面積"/>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33" name="直線コネクタ 232"/>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34" name="【福祉施設】&#10;有形固定資産減価償却率最小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35" name="直線コネクタ 234"/>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36" name="【福祉施設】&#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37" name="直線コネクタ 236"/>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43832</xdr:rowOff>
    </xdr:from>
    <xdr:ext cx="405111" cy="259045"/>
    <xdr:sp macro="" textlink="">
      <xdr:nvSpPr>
        <xdr:cNvPr id="238" name="【福祉施設】&#10;有形固定資産減価償却率平均値テキスト"/>
        <xdr:cNvSpPr txBox="1"/>
      </xdr:nvSpPr>
      <xdr:spPr>
        <a:xfrm>
          <a:off x="4673600" y="141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39" name="フローチャート: 判断 238"/>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40" name="フローチャート: 判断 239"/>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25416</xdr:rowOff>
    </xdr:from>
    <xdr:ext cx="405111" cy="259045"/>
    <xdr:sp macro="" textlink="">
      <xdr:nvSpPr>
        <xdr:cNvPr id="241"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82550</xdr:rowOff>
    </xdr:from>
    <xdr:to>
      <xdr:col>15</xdr:col>
      <xdr:colOff>101600</xdr:colOff>
      <xdr:row>83</xdr:row>
      <xdr:rowOff>12700</xdr:rowOff>
    </xdr:to>
    <xdr:sp macro="" textlink="">
      <xdr:nvSpPr>
        <xdr:cNvPr id="242" name="フローチャート: 判断 241"/>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3827</xdr:rowOff>
    </xdr:from>
    <xdr:ext cx="405111" cy="259045"/>
    <xdr:sp macro="" textlink="">
      <xdr:nvSpPr>
        <xdr:cNvPr id="243" name="n_2aveValue【福祉施設】&#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15875</xdr:rowOff>
    </xdr:from>
    <xdr:to>
      <xdr:col>10</xdr:col>
      <xdr:colOff>165100</xdr:colOff>
      <xdr:row>83</xdr:row>
      <xdr:rowOff>117475</xdr:rowOff>
    </xdr:to>
    <xdr:sp macro="" textlink="">
      <xdr:nvSpPr>
        <xdr:cNvPr id="244" name="フローチャート: 判断 243"/>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134002</xdr:rowOff>
    </xdr:from>
    <xdr:ext cx="405111" cy="259045"/>
    <xdr:sp macro="" textlink="">
      <xdr:nvSpPr>
        <xdr:cNvPr id="245" name="n_3aveValue【福祉施設】&#10;有形固定資産減価償却率"/>
        <xdr:cNvSpPr txBox="1"/>
      </xdr:nvSpPr>
      <xdr:spPr>
        <a:xfrm>
          <a:off x="18167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149225</xdr:rowOff>
    </xdr:from>
    <xdr:to>
      <xdr:col>15</xdr:col>
      <xdr:colOff>101600</xdr:colOff>
      <xdr:row>80</xdr:row>
      <xdr:rowOff>79375</xdr:rowOff>
    </xdr:to>
    <xdr:sp macro="" textlink="">
      <xdr:nvSpPr>
        <xdr:cNvPr id="251" name="楕円 250"/>
        <xdr:cNvSpPr/>
      </xdr:nvSpPr>
      <xdr:spPr>
        <a:xfrm>
          <a:off x="2857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78</xdr:row>
      <xdr:rowOff>95902</xdr:rowOff>
    </xdr:from>
    <xdr:ext cx="405111" cy="259045"/>
    <xdr:sp macro="" textlink="">
      <xdr:nvSpPr>
        <xdr:cNvPr id="252" name="n_2mainValue【福祉施設】&#10;有形固定資産減価償却率"/>
        <xdr:cNvSpPr txBox="1"/>
      </xdr:nvSpPr>
      <xdr:spPr>
        <a:xfrm>
          <a:off x="2705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276" name="直線コネクタ 275"/>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277"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78" name="直線コネクタ 277"/>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79"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80" name="直線コネクタ 279"/>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281"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282" name="フローチャート: 判断 281"/>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283" name="フローチャート: 判断 282"/>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16527</xdr:rowOff>
    </xdr:from>
    <xdr:ext cx="469744" cy="259045"/>
    <xdr:sp macro="" textlink="">
      <xdr:nvSpPr>
        <xdr:cNvPr id="284" name="n_1aveValue【福祉施設】&#10;一人当たり面積"/>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76200</xdr:rowOff>
    </xdr:from>
    <xdr:to>
      <xdr:col>46</xdr:col>
      <xdr:colOff>38100</xdr:colOff>
      <xdr:row>83</xdr:row>
      <xdr:rowOff>6350</xdr:rowOff>
    </xdr:to>
    <xdr:sp macro="" textlink="">
      <xdr:nvSpPr>
        <xdr:cNvPr id="285" name="フローチャート: 判断 284"/>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22877</xdr:rowOff>
    </xdr:from>
    <xdr:ext cx="469744" cy="259045"/>
    <xdr:sp macro="" textlink="">
      <xdr:nvSpPr>
        <xdr:cNvPr id="286"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50800</xdr:rowOff>
    </xdr:from>
    <xdr:to>
      <xdr:col>41</xdr:col>
      <xdr:colOff>101600</xdr:colOff>
      <xdr:row>82</xdr:row>
      <xdr:rowOff>152400</xdr:rowOff>
    </xdr:to>
    <xdr:sp macro="" textlink="">
      <xdr:nvSpPr>
        <xdr:cNvPr id="287" name="フローチャート: 判断 286"/>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80</xdr:row>
      <xdr:rowOff>168927</xdr:rowOff>
    </xdr:from>
    <xdr:ext cx="469744" cy="259045"/>
    <xdr:sp macro="" textlink="">
      <xdr:nvSpPr>
        <xdr:cNvPr id="288"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146050</xdr:rowOff>
    </xdr:from>
    <xdr:to>
      <xdr:col>46</xdr:col>
      <xdr:colOff>38100</xdr:colOff>
      <xdr:row>84</xdr:row>
      <xdr:rowOff>76200</xdr:rowOff>
    </xdr:to>
    <xdr:sp macro="" textlink="">
      <xdr:nvSpPr>
        <xdr:cNvPr id="294" name="楕円 293"/>
        <xdr:cNvSpPr/>
      </xdr:nvSpPr>
      <xdr:spPr>
        <a:xfrm>
          <a:off x="8699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67327</xdr:rowOff>
    </xdr:from>
    <xdr:ext cx="469744" cy="259045"/>
    <xdr:sp macro="" textlink="">
      <xdr:nvSpPr>
        <xdr:cNvPr id="295" name="n_2mainValue【福祉施設】&#10;一人当たり面積"/>
        <xdr:cNvSpPr txBox="1"/>
      </xdr:nvSpPr>
      <xdr:spPr>
        <a:xfrm>
          <a:off x="8515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6" name="直線コネクタ 30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7" name="テキスト ボックス 30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8" name="直線コネクタ 30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9" name="テキスト ボックス 30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0" name="直線コネクタ 30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1" name="テキスト ボックス 31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2" name="直線コネクタ 31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3" name="テキスト ボックス 31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4" name="直線コネクタ 31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5" name="テキスト ボックス 31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6" name="直線コネクタ 31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7" name="テキスト ボックス 31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21" name="直線コネクタ 320"/>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22"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23" name="直線コネクタ 322"/>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24"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25" name="直線コネクタ 324"/>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134456</xdr:rowOff>
    </xdr:from>
    <xdr:ext cx="405111" cy="259045"/>
    <xdr:sp macro="" textlink="">
      <xdr:nvSpPr>
        <xdr:cNvPr id="326" name="【市民会館】&#10;有形固定資産減価償却率平均値テキスト"/>
        <xdr:cNvSpPr txBox="1"/>
      </xdr:nvSpPr>
      <xdr:spPr>
        <a:xfrm>
          <a:off x="4673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27" name="フローチャート: 判断 326"/>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28" name="フローチャート: 判断 327"/>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114135</xdr:rowOff>
    </xdr:from>
    <xdr:ext cx="405111" cy="259045"/>
    <xdr:sp macro="" textlink="">
      <xdr:nvSpPr>
        <xdr:cNvPr id="329" name="n_1aveValue【市民会館】&#10;有形固定資産減価償却率"/>
        <xdr:cNvSpPr txBox="1"/>
      </xdr:nvSpPr>
      <xdr:spPr>
        <a:xfrm>
          <a:off x="3582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36830</xdr:rowOff>
    </xdr:from>
    <xdr:to>
      <xdr:col>15</xdr:col>
      <xdr:colOff>101600</xdr:colOff>
      <xdr:row>104</xdr:row>
      <xdr:rowOff>138430</xdr:rowOff>
    </xdr:to>
    <xdr:sp macro="" textlink="">
      <xdr:nvSpPr>
        <xdr:cNvPr id="330" name="フローチャート: 判断 329"/>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129557</xdr:rowOff>
    </xdr:from>
    <xdr:ext cx="405111" cy="259045"/>
    <xdr:sp macro="" textlink="">
      <xdr:nvSpPr>
        <xdr:cNvPr id="331"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62956</xdr:rowOff>
    </xdr:from>
    <xdr:to>
      <xdr:col>10</xdr:col>
      <xdr:colOff>165100</xdr:colOff>
      <xdr:row>104</xdr:row>
      <xdr:rowOff>164556</xdr:rowOff>
    </xdr:to>
    <xdr:sp macro="" textlink="">
      <xdr:nvSpPr>
        <xdr:cNvPr id="332" name="フローチャート: 判断 331"/>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9633</xdr:rowOff>
    </xdr:from>
    <xdr:ext cx="405111" cy="259045"/>
    <xdr:sp macro="" textlink="">
      <xdr:nvSpPr>
        <xdr:cNvPr id="333" name="n_3aveValue【市民会館】&#10;有形固定資産減価償却率"/>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90714</xdr:rowOff>
    </xdr:from>
    <xdr:to>
      <xdr:col>15</xdr:col>
      <xdr:colOff>101600</xdr:colOff>
      <xdr:row>104</xdr:row>
      <xdr:rowOff>20864</xdr:rowOff>
    </xdr:to>
    <xdr:sp macro="" textlink="">
      <xdr:nvSpPr>
        <xdr:cNvPr id="339" name="楕円 338"/>
        <xdr:cNvSpPr/>
      </xdr:nvSpPr>
      <xdr:spPr>
        <a:xfrm>
          <a:off x="2857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37391</xdr:rowOff>
    </xdr:from>
    <xdr:ext cx="405111" cy="259045"/>
    <xdr:sp macro="" textlink="">
      <xdr:nvSpPr>
        <xdr:cNvPr id="340" name="n_2mainValue【市民会館】&#10;有形固定資産減価償却率"/>
        <xdr:cNvSpPr txBox="1"/>
      </xdr:nvSpPr>
      <xdr:spPr>
        <a:xfrm>
          <a:off x="2705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1" name="直線コネクタ 3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2" name="テキスト ボックス 3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3" name="直線コネクタ 3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4" name="テキスト ボックス 3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5" name="直線コネクタ 3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6" name="テキスト ボックス 3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7" name="直線コネクタ 3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8" name="テキスト ボックス 3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362" name="直線コネクタ 361"/>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363"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364" name="直線コネクタ 363"/>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365"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366" name="直線コネクタ 365"/>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33545</xdr:rowOff>
    </xdr:from>
    <xdr:ext cx="469744" cy="259045"/>
    <xdr:sp macro="" textlink="">
      <xdr:nvSpPr>
        <xdr:cNvPr id="367" name="【市民会館】&#10;一人当たり面積平均値テキスト"/>
        <xdr:cNvSpPr txBox="1"/>
      </xdr:nvSpPr>
      <xdr:spPr>
        <a:xfrm>
          <a:off x="10515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368" name="フローチャート: 判断 367"/>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69" name="フローチャート: 判断 368"/>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10940</xdr:rowOff>
    </xdr:from>
    <xdr:ext cx="469744" cy="259045"/>
    <xdr:sp macro="" textlink="">
      <xdr:nvSpPr>
        <xdr:cNvPr id="370"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36830</xdr:rowOff>
    </xdr:from>
    <xdr:to>
      <xdr:col>46</xdr:col>
      <xdr:colOff>38100</xdr:colOff>
      <xdr:row>105</xdr:row>
      <xdr:rowOff>138430</xdr:rowOff>
    </xdr:to>
    <xdr:sp macro="" textlink="">
      <xdr:nvSpPr>
        <xdr:cNvPr id="371" name="フローチャート: 判断 370"/>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154957</xdr:rowOff>
    </xdr:from>
    <xdr:ext cx="469744" cy="259045"/>
    <xdr:sp macro="" textlink="">
      <xdr:nvSpPr>
        <xdr:cNvPr id="372" name="n_2ave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41402</xdr:rowOff>
    </xdr:from>
    <xdr:to>
      <xdr:col>41</xdr:col>
      <xdr:colOff>101600</xdr:colOff>
      <xdr:row>105</xdr:row>
      <xdr:rowOff>143002</xdr:rowOff>
    </xdr:to>
    <xdr:sp macro="" textlink="">
      <xdr:nvSpPr>
        <xdr:cNvPr id="373" name="フローチャート: 判断 372"/>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159529</xdr:rowOff>
    </xdr:from>
    <xdr:ext cx="469744" cy="259045"/>
    <xdr:sp macro="" textlink="">
      <xdr:nvSpPr>
        <xdr:cNvPr id="374"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59689</xdr:rowOff>
    </xdr:from>
    <xdr:to>
      <xdr:col>46</xdr:col>
      <xdr:colOff>38100</xdr:colOff>
      <xdr:row>105</xdr:row>
      <xdr:rowOff>161289</xdr:rowOff>
    </xdr:to>
    <xdr:sp macro="" textlink="">
      <xdr:nvSpPr>
        <xdr:cNvPr id="380" name="楕円 379"/>
        <xdr:cNvSpPr/>
      </xdr:nvSpPr>
      <xdr:spPr>
        <a:xfrm>
          <a:off x="8699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152416</xdr:rowOff>
    </xdr:from>
    <xdr:ext cx="469744" cy="259045"/>
    <xdr:sp macro="" textlink="">
      <xdr:nvSpPr>
        <xdr:cNvPr id="381" name="n_2mainValue【市民会館】&#10;一人当たり面積"/>
        <xdr:cNvSpPr txBox="1"/>
      </xdr:nvSpPr>
      <xdr:spPr>
        <a:xfrm>
          <a:off x="8515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2" name="直線コネクタ 39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3" name="テキスト ボックス 39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4" name="直線コネクタ 39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5" name="テキスト ボックス 39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6" name="直線コネクタ 39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7" name="テキスト ボックス 39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8" name="直線コネクタ 39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9" name="テキスト ボックス 39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0" name="直線コネクタ 39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1" name="テキスト ボックス 40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2" name="直線コネクタ 40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3" name="テキスト ボックス 40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07" name="直線コネクタ 406"/>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08"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09" name="直線コネクタ 408"/>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10"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11" name="直線コネクタ 410"/>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412" name="【一般廃棄物処理施設】&#10;有形固定資産減価償却率平均値テキスト"/>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13" name="フローチャート: 判断 412"/>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14" name="フローチャート: 判断 413"/>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30860</xdr:rowOff>
    </xdr:from>
    <xdr:ext cx="405111" cy="259045"/>
    <xdr:sp macro="" textlink="">
      <xdr:nvSpPr>
        <xdr:cNvPr id="415" name="n_1aveValue【一般廃棄物処理施設】&#10;有形固定資産減価償却率"/>
        <xdr:cNvSpPr txBox="1"/>
      </xdr:nvSpPr>
      <xdr:spPr>
        <a:xfrm>
          <a:off x="15266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131536</xdr:rowOff>
    </xdr:from>
    <xdr:to>
      <xdr:col>76</xdr:col>
      <xdr:colOff>165100</xdr:colOff>
      <xdr:row>36</xdr:row>
      <xdr:rowOff>61686</xdr:rowOff>
    </xdr:to>
    <xdr:sp macro="" textlink="">
      <xdr:nvSpPr>
        <xdr:cNvPr id="416" name="フローチャート: 判断 415"/>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78213</xdr:rowOff>
    </xdr:from>
    <xdr:ext cx="405111" cy="259045"/>
    <xdr:sp macro="" textlink="">
      <xdr:nvSpPr>
        <xdr:cNvPr id="417" name="n_2aveValue【一般廃棄物処理施設】&#10;有形固定資産減価償却率"/>
        <xdr:cNvSpPr txBox="1"/>
      </xdr:nvSpPr>
      <xdr:spPr>
        <a:xfrm>
          <a:off x="14389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58057</xdr:rowOff>
    </xdr:from>
    <xdr:to>
      <xdr:col>72</xdr:col>
      <xdr:colOff>38100</xdr:colOff>
      <xdr:row>36</xdr:row>
      <xdr:rowOff>159657</xdr:rowOff>
    </xdr:to>
    <xdr:sp macro="" textlink="">
      <xdr:nvSpPr>
        <xdr:cNvPr id="418" name="フローチャート: 判断 417"/>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4734</xdr:rowOff>
    </xdr:from>
    <xdr:ext cx="405111" cy="259045"/>
    <xdr:sp macro="" textlink="">
      <xdr:nvSpPr>
        <xdr:cNvPr id="419" name="n_3aveValue【一般廃棄物処理施設】&#10;有形固定資産減価償却率"/>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58057</xdr:rowOff>
    </xdr:from>
    <xdr:to>
      <xdr:col>76</xdr:col>
      <xdr:colOff>165100</xdr:colOff>
      <xdr:row>37</xdr:row>
      <xdr:rowOff>159657</xdr:rowOff>
    </xdr:to>
    <xdr:sp macro="" textlink="">
      <xdr:nvSpPr>
        <xdr:cNvPr id="425" name="楕円 424"/>
        <xdr:cNvSpPr/>
      </xdr:nvSpPr>
      <xdr:spPr>
        <a:xfrm>
          <a:off x="14541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150784</xdr:rowOff>
    </xdr:from>
    <xdr:ext cx="405111" cy="259045"/>
    <xdr:sp macro="" textlink="">
      <xdr:nvSpPr>
        <xdr:cNvPr id="426" name="n_2mainValue【一般廃棄物処理施設】&#10;有形固定資産減価償却率"/>
        <xdr:cNvSpPr txBox="1"/>
      </xdr:nvSpPr>
      <xdr:spPr>
        <a:xfrm>
          <a:off x="14389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8" name="テキスト ボックス 43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0" name="テキスト ボックス 43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2" name="テキスト ボックス 44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4" name="テキスト ボックス 44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6" name="テキスト ボックス 44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448" name="直線コネクタ 447"/>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449"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450" name="直線コネクタ 449"/>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451"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452" name="直線コネクタ 451"/>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36206</xdr:rowOff>
    </xdr:from>
    <xdr:ext cx="534377" cy="259045"/>
    <xdr:sp macro="" textlink="">
      <xdr:nvSpPr>
        <xdr:cNvPr id="453" name="【一般廃棄物処理施設】&#10;一人当たり有形固定資産（償却資産）額平均値テキスト"/>
        <xdr:cNvSpPr txBox="1"/>
      </xdr:nvSpPr>
      <xdr:spPr>
        <a:xfrm>
          <a:off x="22199600" y="6722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454" name="フローチャート: 判断 453"/>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455" name="フローチャート: 判断 454"/>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30672</xdr:rowOff>
    </xdr:from>
    <xdr:ext cx="534377" cy="259045"/>
    <xdr:sp macro="" textlink="">
      <xdr:nvSpPr>
        <xdr:cNvPr id="456" name="n_1aveValue【一般廃棄物処理施設】&#10;一人当たり有形固定資産（償却資産）額"/>
        <xdr:cNvSpPr txBox="1"/>
      </xdr:nvSpPr>
      <xdr:spPr>
        <a:xfrm>
          <a:off x="210434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83236</xdr:rowOff>
    </xdr:from>
    <xdr:to>
      <xdr:col>107</xdr:col>
      <xdr:colOff>101600</xdr:colOff>
      <xdr:row>40</xdr:row>
      <xdr:rowOff>13386</xdr:rowOff>
    </xdr:to>
    <xdr:sp macro="" textlink="">
      <xdr:nvSpPr>
        <xdr:cNvPr id="457" name="フローチャート: 判断 456"/>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29913</xdr:rowOff>
    </xdr:from>
    <xdr:ext cx="534377" cy="259045"/>
    <xdr:sp macro="" textlink="">
      <xdr:nvSpPr>
        <xdr:cNvPr id="458" name="n_2aveValue【一般廃棄物処理施設】&#10;一人当たり有形固定資産（償却資産）額"/>
        <xdr:cNvSpPr txBox="1"/>
      </xdr:nvSpPr>
      <xdr:spPr>
        <a:xfrm>
          <a:off x="20167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94442</xdr:rowOff>
    </xdr:from>
    <xdr:to>
      <xdr:col>102</xdr:col>
      <xdr:colOff>165100</xdr:colOff>
      <xdr:row>40</xdr:row>
      <xdr:rowOff>24592</xdr:rowOff>
    </xdr:to>
    <xdr:sp macro="" textlink="">
      <xdr:nvSpPr>
        <xdr:cNvPr id="459" name="フローチャート: 判断 458"/>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41119</xdr:rowOff>
    </xdr:from>
    <xdr:ext cx="534377" cy="259045"/>
    <xdr:sp macro="" textlink="">
      <xdr:nvSpPr>
        <xdr:cNvPr id="460" name="n_3aveValue【一般廃棄物処理施設】&#10;一人当たり有形固定資産（償却資産）額"/>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1" name="テキスト ボックス 4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113434</xdr:rowOff>
    </xdr:from>
    <xdr:to>
      <xdr:col>107</xdr:col>
      <xdr:colOff>101600</xdr:colOff>
      <xdr:row>41</xdr:row>
      <xdr:rowOff>43584</xdr:rowOff>
    </xdr:to>
    <xdr:sp macro="" textlink="">
      <xdr:nvSpPr>
        <xdr:cNvPr id="466" name="楕円 465"/>
        <xdr:cNvSpPr/>
      </xdr:nvSpPr>
      <xdr:spPr>
        <a:xfrm>
          <a:off x="20383500" y="69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34711</xdr:rowOff>
    </xdr:from>
    <xdr:ext cx="534377" cy="259045"/>
    <xdr:sp macro="" textlink="">
      <xdr:nvSpPr>
        <xdr:cNvPr id="467" name="n_2mainValue【一般廃棄物処理施設】&#10;一人当たり有形固定資産（償却資産）額"/>
        <xdr:cNvSpPr txBox="1"/>
      </xdr:nvSpPr>
      <xdr:spPr>
        <a:xfrm>
          <a:off x="20167111" y="706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64</xdr:row>
      <xdr:rowOff>65315</xdr:rowOff>
    </xdr:to>
    <xdr:cxnSp macro="">
      <xdr:nvCxnSpPr>
        <xdr:cNvPr id="493" name="直線コネクタ 492"/>
        <xdr:cNvCxnSpPr/>
      </xdr:nvCxnSpPr>
      <xdr:spPr>
        <a:xfrm flipV="1">
          <a:off x="16318864" y="9784080"/>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94" name="【保健センター・保健所】&#10;有形固定資産減価償却率最小値テキスト"/>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95" name="直線コネクタ 494"/>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96" name="【保健センター・保健所】&#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97" name="直線コネクタ 496"/>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498"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499" name="フローチャート: 判断 498"/>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27577</xdr:rowOff>
    </xdr:from>
    <xdr:to>
      <xdr:col>81</xdr:col>
      <xdr:colOff>101600</xdr:colOff>
      <xdr:row>60</xdr:row>
      <xdr:rowOff>129177</xdr:rowOff>
    </xdr:to>
    <xdr:sp macro="" textlink="">
      <xdr:nvSpPr>
        <xdr:cNvPr id="500" name="フローチャート: 判断 499"/>
        <xdr:cNvSpPr/>
      </xdr:nvSpPr>
      <xdr:spPr>
        <a:xfrm>
          <a:off x="15430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145704</xdr:rowOff>
    </xdr:from>
    <xdr:ext cx="405111" cy="259045"/>
    <xdr:sp macro="" textlink="">
      <xdr:nvSpPr>
        <xdr:cNvPr id="501" name="n_1aveValue【保健センター・保健所】&#10;有形固定資産減価償却率"/>
        <xdr:cNvSpPr txBox="1"/>
      </xdr:nvSpPr>
      <xdr:spPr>
        <a:xfrm>
          <a:off x="152660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39007</xdr:rowOff>
    </xdr:from>
    <xdr:to>
      <xdr:col>76</xdr:col>
      <xdr:colOff>165100</xdr:colOff>
      <xdr:row>60</xdr:row>
      <xdr:rowOff>140607</xdr:rowOff>
    </xdr:to>
    <xdr:sp macro="" textlink="">
      <xdr:nvSpPr>
        <xdr:cNvPr id="502" name="フローチャート: 判断 501"/>
        <xdr:cNvSpPr/>
      </xdr:nvSpPr>
      <xdr:spPr>
        <a:xfrm>
          <a:off x="14541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131734</xdr:rowOff>
    </xdr:from>
    <xdr:ext cx="405111" cy="259045"/>
    <xdr:sp macro="" textlink="">
      <xdr:nvSpPr>
        <xdr:cNvPr id="503" name="n_2aveValue【保健センター・保健所】&#10;有形固定資産減価償却率"/>
        <xdr:cNvSpPr txBox="1"/>
      </xdr:nvSpPr>
      <xdr:spPr>
        <a:xfrm>
          <a:off x="14389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119017</xdr:rowOff>
    </xdr:from>
    <xdr:to>
      <xdr:col>72</xdr:col>
      <xdr:colOff>38100</xdr:colOff>
      <xdr:row>61</xdr:row>
      <xdr:rowOff>49167</xdr:rowOff>
    </xdr:to>
    <xdr:sp macro="" textlink="">
      <xdr:nvSpPr>
        <xdr:cNvPr id="504" name="フローチャート: 判断 503"/>
        <xdr:cNvSpPr/>
      </xdr:nvSpPr>
      <xdr:spPr>
        <a:xfrm>
          <a:off x="13652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65694</xdr:rowOff>
    </xdr:from>
    <xdr:ext cx="405111" cy="259045"/>
    <xdr:sp macro="" textlink="">
      <xdr:nvSpPr>
        <xdr:cNvPr id="505" name="n_3aveValue【保健センター・保健所】&#10;有形固定資産減価償却率"/>
        <xdr:cNvSpPr txBox="1"/>
      </xdr:nvSpPr>
      <xdr:spPr>
        <a:xfrm>
          <a:off x="13500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14515</xdr:rowOff>
    </xdr:from>
    <xdr:to>
      <xdr:col>76</xdr:col>
      <xdr:colOff>165100</xdr:colOff>
      <xdr:row>56</xdr:row>
      <xdr:rowOff>116115</xdr:rowOff>
    </xdr:to>
    <xdr:sp macro="" textlink="">
      <xdr:nvSpPr>
        <xdr:cNvPr id="511" name="楕円 510"/>
        <xdr:cNvSpPr/>
      </xdr:nvSpPr>
      <xdr:spPr>
        <a:xfrm>
          <a:off x="14541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54</xdr:row>
      <xdr:rowOff>132642</xdr:rowOff>
    </xdr:from>
    <xdr:ext cx="405111" cy="259045"/>
    <xdr:sp macro="" textlink="">
      <xdr:nvSpPr>
        <xdr:cNvPr id="512" name="n_2mainValue【保健センター・保健所】&#10;有形固定資産減価償却率"/>
        <xdr:cNvSpPr txBox="1"/>
      </xdr:nvSpPr>
      <xdr:spPr>
        <a:xfrm>
          <a:off x="143897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3" name="直線コネクタ 52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4" name="テキスト ボックス 52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5" name="直線コネクタ 52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6" name="テキスト ボックス 52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7" name="直線コネクタ 52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8" name="テキスト ボックス 52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9" name="直線コネクタ 52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0" name="テキスト ボックス 52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34" name="直線コネクタ 533"/>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35"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36" name="直線コネクタ 535"/>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37"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38" name="直線コネクタ 53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539"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40" name="フローチャート: 判断 539"/>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41" name="フローチャート: 判断 540"/>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113047</xdr:rowOff>
    </xdr:from>
    <xdr:ext cx="469744" cy="259045"/>
    <xdr:sp macro="" textlink="">
      <xdr:nvSpPr>
        <xdr:cNvPr id="542"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166370</xdr:rowOff>
    </xdr:from>
    <xdr:to>
      <xdr:col>107</xdr:col>
      <xdr:colOff>101600</xdr:colOff>
      <xdr:row>60</xdr:row>
      <xdr:rowOff>96520</xdr:rowOff>
    </xdr:to>
    <xdr:sp macro="" textlink="">
      <xdr:nvSpPr>
        <xdr:cNvPr id="543" name="フローチャート: 判断 542"/>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113047</xdr:rowOff>
    </xdr:from>
    <xdr:ext cx="469744" cy="259045"/>
    <xdr:sp macro="" textlink="">
      <xdr:nvSpPr>
        <xdr:cNvPr id="544"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166370</xdr:rowOff>
    </xdr:from>
    <xdr:to>
      <xdr:col>102</xdr:col>
      <xdr:colOff>165100</xdr:colOff>
      <xdr:row>60</xdr:row>
      <xdr:rowOff>96520</xdr:rowOff>
    </xdr:to>
    <xdr:sp macro="" textlink="">
      <xdr:nvSpPr>
        <xdr:cNvPr id="545" name="フローチャート: 判断 544"/>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58</xdr:row>
      <xdr:rowOff>113047</xdr:rowOff>
    </xdr:from>
    <xdr:ext cx="469744" cy="259045"/>
    <xdr:sp macro="" textlink="">
      <xdr:nvSpPr>
        <xdr:cNvPr id="546" name="n_3aveValue【保健センター・保健所】&#10;一人当たり面積"/>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74930</xdr:rowOff>
    </xdr:from>
    <xdr:to>
      <xdr:col>107</xdr:col>
      <xdr:colOff>101600</xdr:colOff>
      <xdr:row>62</xdr:row>
      <xdr:rowOff>5080</xdr:rowOff>
    </xdr:to>
    <xdr:sp macro="" textlink="">
      <xdr:nvSpPr>
        <xdr:cNvPr id="552" name="楕円 551"/>
        <xdr:cNvSpPr/>
      </xdr:nvSpPr>
      <xdr:spPr>
        <a:xfrm>
          <a:off x="2038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167657</xdr:rowOff>
    </xdr:from>
    <xdr:ext cx="469744" cy="259045"/>
    <xdr:sp macro="" textlink="">
      <xdr:nvSpPr>
        <xdr:cNvPr id="553" name="n_2mainValue【保健センター・保健所】&#10;一人当たり面積"/>
        <xdr:cNvSpPr txBox="1"/>
      </xdr:nvSpPr>
      <xdr:spPr>
        <a:xfrm>
          <a:off x="20199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4" name="正方形/長方形 5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5" name="正方形/長方形 5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6" name="正方形/長方形 5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7" name="正方形/長方形 5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8" name="正方形/長方形 5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9" name="正方形/長方形 5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0" name="正方形/長方形 5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1" name="正方形/長方形 5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2" name="テキスト ボックス 5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3" name="直線コネクタ 5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4" name="テキスト ボックス 56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5" name="直線コネクタ 56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6" name="テキスト ボックス 56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7" name="直線コネクタ 56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8" name="テキスト ボックス 56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9" name="直線コネクタ 56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0" name="テキスト ボックス 56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1" name="直線コネクタ 57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2" name="テキスト ボックス 57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3" name="直線コネクタ 57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4" name="テキスト ボックス 57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5" name="直線コネクタ 5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6" name="テキスト ボックス 57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578" name="直線コネクタ 577"/>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579"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580" name="直線コネクタ 579"/>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81"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82" name="直線コネクタ 581"/>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60977</xdr:rowOff>
    </xdr:from>
    <xdr:ext cx="405111" cy="259045"/>
    <xdr:sp macro="" textlink="">
      <xdr:nvSpPr>
        <xdr:cNvPr id="583" name="【消防施設】&#10;有形固定資産減価償却率平均値テキスト"/>
        <xdr:cNvSpPr txBox="1"/>
      </xdr:nvSpPr>
      <xdr:spPr>
        <a:xfrm>
          <a:off x="16357600" y="1411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584" name="フローチャート: 判断 583"/>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585" name="フローチャート: 判断 584"/>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65422</xdr:rowOff>
    </xdr:from>
    <xdr:ext cx="405111" cy="259045"/>
    <xdr:sp macro="" textlink="">
      <xdr:nvSpPr>
        <xdr:cNvPr id="586" name="n_1aveValue【消防施設】&#10;有形固定資産減価償却率"/>
        <xdr:cNvSpPr txBox="1"/>
      </xdr:nvSpPr>
      <xdr:spPr>
        <a:xfrm>
          <a:off x="15266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132080</xdr:rowOff>
    </xdr:from>
    <xdr:to>
      <xdr:col>76</xdr:col>
      <xdr:colOff>165100</xdr:colOff>
      <xdr:row>83</xdr:row>
      <xdr:rowOff>62230</xdr:rowOff>
    </xdr:to>
    <xdr:sp macro="" textlink="">
      <xdr:nvSpPr>
        <xdr:cNvPr id="587" name="フローチャート: 判断 586"/>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78757</xdr:rowOff>
    </xdr:from>
    <xdr:ext cx="405111" cy="259045"/>
    <xdr:sp macro="" textlink="">
      <xdr:nvSpPr>
        <xdr:cNvPr id="588" name="n_2aveValue【消防施設】&#10;有形固定資産減価償却率"/>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111125</xdr:rowOff>
    </xdr:from>
    <xdr:to>
      <xdr:col>72</xdr:col>
      <xdr:colOff>38100</xdr:colOff>
      <xdr:row>84</xdr:row>
      <xdr:rowOff>41275</xdr:rowOff>
    </xdr:to>
    <xdr:sp macro="" textlink="">
      <xdr:nvSpPr>
        <xdr:cNvPr id="589" name="フローチャート: 判断 588"/>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57802</xdr:rowOff>
    </xdr:from>
    <xdr:ext cx="405111" cy="259045"/>
    <xdr:sp macro="" textlink="">
      <xdr:nvSpPr>
        <xdr:cNvPr id="590" name="n_3aveValue【消防施設】&#10;有形固定資産減価償却率"/>
        <xdr:cNvSpPr txBox="1"/>
      </xdr:nvSpPr>
      <xdr:spPr>
        <a:xfrm>
          <a:off x="13500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1" name="テキスト ボックス 5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2" name="テキスト ボックス 5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3" name="テキスト ボックス 5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4" name="テキスト ボックス 5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5" name="テキスト ボックス 5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149225</xdr:rowOff>
    </xdr:from>
    <xdr:to>
      <xdr:col>76</xdr:col>
      <xdr:colOff>165100</xdr:colOff>
      <xdr:row>85</xdr:row>
      <xdr:rowOff>79375</xdr:rowOff>
    </xdr:to>
    <xdr:sp macro="" textlink="">
      <xdr:nvSpPr>
        <xdr:cNvPr id="596" name="楕円 595"/>
        <xdr:cNvSpPr/>
      </xdr:nvSpPr>
      <xdr:spPr>
        <a:xfrm>
          <a:off x="14541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85</xdr:row>
      <xdr:rowOff>70502</xdr:rowOff>
    </xdr:from>
    <xdr:ext cx="405111" cy="259045"/>
    <xdr:sp macro="" textlink="">
      <xdr:nvSpPr>
        <xdr:cNvPr id="597" name="n_2mainValue【消防施設】&#10;有形固定資産減価償却率"/>
        <xdr:cNvSpPr txBox="1"/>
      </xdr:nvSpPr>
      <xdr:spPr>
        <a:xfrm>
          <a:off x="143897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21" name="直線コネクタ 620"/>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22"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23" name="直線コネクタ 62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624"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625" name="直線コネクタ 624"/>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144797</xdr:rowOff>
    </xdr:from>
    <xdr:ext cx="469744" cy="259045"/>
    <xdr:sp macro="" textlink="">
      <xdr:nvSpPr>
        <xdr:cNvPr id="626" name="【消防施設】&#10;一人当たり面積平均値テキスト"/>
        <xdr:cNvSpPr txBox="1"/>
      </xdr:nvSpPr>
      <xdr:spPr>
        <a:xfrm>
          <a:off x="22199600" y="1454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627" name="フローチャート: 判断 626"/>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28" name="フローチャート: 判断 627"/>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21607</xdr:rowOff>
    </xdr:from>
    <xdr:ext cx="469744" cy="259045"/>
    <xdr:sp macro="" textlink="">
      <xdr:nvSpPr>
        <xdr:cNvPr id="629"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40639</xdr:rowOff>
    </xdr:from>
    <xdr:to>
      <xdr:col>107</xdr:col>
      <xdr:colOff>101600</xdr:colOff>
      <xdr:row>85</xdr:row>
      <xdr:rowOff>142239</xdr:rowOff>
    </xdr:to>
    <xdr:sp macro="" textlink="">
      <xdr:nvSpPr>
        <xdr:cNvPr id="630" name="フローチャート: 判断 629"/>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133366</xdr:rowOff>
    </xdr:from>
    <xdr:ext cx="469744" cy="259045"/>
    <xdr:sp macro="" textlink="">
      <xdr:nvSpPr>
        <xdr:cNvPr id="631" name="n_2aveValue【消防施設】&#10;一人当たり面積"/>
        <xdr:cNvSpPr txBox="1"/>
      </xdr:nvSpPr>
      <xdr:spPr>
        <a:xfrm>
          <a:off x="20199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52070</xdr:rowOff>
    </xdr:from>
    <xdr:to>
      <xdr:col>102</xdr:col>
      <xdr:colOff>165100</xdr:colOff>
      <xdr:row>85</xdr:row>
      <xdr:rowOff>153670</xdr:rowOff>
    </xdr:to>
    <xdr:sp macro="" textlink="">
      <xdr:nvSpPr>
        <xdr:cNvPr id="632" name="フローチャート: 判断 631"/>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170197</xdr:rowOff>
    </xdr:from>
    <xdr:ext cx="469744" cy="259045"/>
    <xdr:sp macro="" textlink="">
      <xdr:nvSpPr>
        <xdr:cNvPr id="633" name="n_3aveValue【消防施設】&#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4" name="テキスト ボックス 6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5" name="テキスト ボックス 6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6" name="テキスト ボックス 6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7" name="テキスト ボックス 6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8" name="テキスト ボックス 6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113030</xdr:rowOff>
    </xdr:from>
    <xdr:to>
      <xdr:col>107</xdr:col>
      <xdr:colOff>101600</xdr:colOff>
      <xdr:row>83</xdr:row>
      <xdr:rowOff>43180</xdr:rowOff>
    </xdr:to>
    <xdr:sp macro="" textlink="">
      <xdr:nvSpPr>
        <xdr:cNvPr id="639" name="楕円 638"/>
        <xdr:cNvSpPr/>
      </xdr:nvSpPr>
      <xdr:spPr>
        <a:xfrm>
          <a:off x="20383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59707</xdr:rowOff>
    </xdr:from>
    <xdr:ext cx="469744" cy="259045"/>
    <xdr:sp macro="" textlink="">
      <xdr:nvSpPr>
        <xdr:cNvPr id="640" name="n_2mainValue【消防施設】&#10;一人当たり面積"/>
        <xdr:cNvSpPr txBox="1"/>
      </xdr:nvSpPr>
      <xdr:spPr>
        <a:xfrm>
          <a:off x="20199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2" name="テキスト ボックス 65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2" name="テキスト ボックス 66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666" name="直線コネクタ 665"/>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667"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668" name="直線コネクタ 667"/>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0" name="直線コネクタ 66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671" name="【庁舎】&#10;有形固定資産減価償却率平均値テキスト"/>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672" name="フローチャート: 判断 671"/>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3" name="フローチャート: 判断 67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17797</xdr:rowOff>
    </xdr:from>
    <xdr:ext cx="405111" cy="259045"/>
    <xdr:sp macro="" textlink="">
      <xdr:nvSpPr>
        <xdr:cNvPr id="674"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69487</xdr:rowOff>
    </xdr:from>
    <xdr:to>
      <xdr:col>76</xdr:col>
      <xdr:colOff>165100</xdr:colOff>
      <xdr:row>104</xdr:row>
      <xdr:rowOff>171087</xdr:rowOff>
    </xdr:to>
    <xdr:sp macro="" textlink="">
      <xdr:nvSpPr>
        <xdr:cNvPr id="675" name="フローチャート: 判断 674"/>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162214</xdr:rowOff>
    </xdr:from>
    <xdr:ext cx="405111" cy="259045"/>
    <xdr:sp macro="" textlink="">
      <xdr:nvSpPr>
        <xdr:cNvPr id="676" name="n_2aveValue【庁舎】&#10;有形固定資産減価償却率"/>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35198</xdr:rowOff>
    </xdr:from>
    <xdr:to>
      <xdr:col>72</xdr:col>
      <xdr:colOff>38100</xdr:colOff>
      <xdr:row>104</xdr:row>
      <xdr:rowOff>136798</xdr:rowOff>
    </xdr:to>
    <xdr:sp macro="" textlink="">
      <xdr:nvSpPr>
        <xdr:cNvPr id="677" name="フローチャート: 判断 676"/>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153325</xdr:rowOff>
    </xdr:from>
    <xdr:ext cx="405111" cy="259045"/>
    <xdr:sp macro="" textlink="">
      <xdr:nvSpPr>
        <xdr:cNvPr id="678" name="n_3aveValue【庁舎】&#10;有形固定資産減価償却率"/>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36830</xdr:rowOff>
    </xdr:from>
    <xdr:to>
      <xdr:col>76</xdr:col>
      <xdr:colOff>165100</xdr:colOff>
      <xdr:row>102</xdr:row>
      <xdr:rowOff>138430</xdr:rowOff>
    </xdr:to>
    <xdr:sp macro="" textlink="">
      <xdr:nvSpPr>
        <xdr:cNvPr id="684" name="楕円 683"/>
        <xdr:cNvSpPr/>
      </xdr:nvSpPr>
      <xdr:spPr>
        <a:xfrm>
          <a:off x="14541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100</xdr:row>
      <xdr:rowOff>154957</xdr:rowOff>
    </xdr:from>
    <xdr:ext cx="405111" cy="259045"/>
    <xdr:sp macro="" textlink="">
      <xdr:nvSpPr>
        <xdr:cNvPr id="685" name="n_2mainValue【庁舎】&#10;有形固定資産減価償却率"/>
        <xdr:cNvSpPr txBox="1"/>
      </xdr:nvSpPr>
      <xdr:spPr>
        <a:xfrm>
          <a:off x="14389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6" name="直線コネクタ 6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7" name="テキスト ボックス 6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8" name="直線コネクタ 6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9" name="テキスト ボックス 6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0" name="直線コネクタ 6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1" name="テキスト ボックス 7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2" name="直線コネクタ 7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3" name="テキスト ボックス 7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4" name="直線コネクタ 7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5" name="テキスト ボックス 7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709" name="直線コネクタ 708"/>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710"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11" name="直線コネクタ 710"/>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712"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713" name="直線コネクタ 712"/>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53357</xdr:rowOff>
    </xdr:from>
    <xdr:ext cx="469744" cy="259045"/>
    <xdr:sp macro="" textlink="">
      <xdr:nvSpPr>
        <xdr:cNvPr id="714" name="【庁舎】&#10;一人当たり面積平均値テキスト"/>
        <xdr:cNvSpPr txBox="1"/>
      </xdr:nvSpPr>
      <xdr:spPr>
        <a:xfrm>
          <a:off x="22199600" y="18398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715" name="フローチャート: 判断 714"/>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716" name="フローチャート: 判断 715"/>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98</xdr:row>
      <xdr:rowOff>153688</xdr:rowOff>
    </xdr:from>
    <xdr:ext cx="469744" cy="259045"/>
    <xdr:sp macro="" textlink="">
      <xdr:nvSpPr>
        <xdr:cNvPr id="717"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82550</xdr:rowOff>
    </xdr:from>
    <xdr:to>
      <xdr:col>107</xdr:col>
      <xdr:colOff>101600</xdr:colOff>
      <xdr:row>108</xdr:row>
      <xdr:rowOff>12700</xdr:rowOff>
    </xdr:to>
    <xdr:sp macro="" textlink="">
      <xdr:nvSpPr>
        <xdr:cNvPr id="718" name="フローチャート: 判断 717"/>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3827</xdr:rowOff>
    </xdr:from>
    <xdr:ext cx="469744" cy="259045"/>
    <xdr:sp macro="" textlink="">
      <xdr:nvSpPr>
        <xdr:cNvPr id="719" name="n_2aveValue【庁舎】&#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87630</xdr:rowOff>
    </xdr:from>
    <xdr:to>
      <xdr:col>102</xdr:col>
      <xdr:colOff>165100</xdr:colOff>
      <xdr:row>108</xdr:row>
      <xdr:rowOff>17780</xdr:rowOff>
    </xdr:to>
    <xdr:sp macro="" textlink="">
      <xdr:nvSpPr>
        <xdr:cNvPr id="720" name="フローチャート: 判断 719"/>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34307</xdr:rowOff>
    </xdr:from>
    <xdr:ext cx="469744" cy="259045"/>
    <xdr:sp macro="" textlink="">
      <xdr:nvSpPr>
        <xdr:cNvPr id="721" name="n_3ave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69850</xdr:rowOff>
    </xdr:from>
    <xdr:to>
      <xdr:col>107</xdr:col>
      <xdr:colOff>101600</xdr:colOff>
      <xdr:row>108</xdr:row>
      <xdr:rowOff>0</xdr:rowOff>
    </xdr:to>
    <xdr:sp macro="" textlink="">
      <xdr:nvSpPr>
        <xdr:cNvPr id="727" name="楕円 726"/>
        <xdr:cNvSpPr/>
      </xdr:nvSpPr>
      <xdr:spPr>
        <a:xfrm>
          <a:off x="20383500" y="18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16527</xdr:rowOff>
    </xdr:from>
    <xdr:ext cx="469744" cy="259045"/>
    <xdr:sp macro="" textlink="">
      <xdr:nvSpPr>
        <xdr:cNvPr id="728" name="n_2mainValue【庁舎】&#10;一人当たり面積"/>
        <xdr:cNvSpPr txBox="1"/>
      </xdr:nvSpPr>
      <xdr:spPr>
        <a:xfrm>
          <a:off x="20199427" y="181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9" name="正方形/長方形 7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0" name="正方形/長方形 7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1" name="テキスト ボックス 7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施設は、「図書館」、「福祉施設」、「保健センター・保健所」、「庁舎」であり、低くなっている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施設は、「消防施設」である。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「図書館」、「福祉施設」、「保健センター・保健所」、「庁舎」については、令和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年度末までに個別施設計画を策定予定であり、当該計画策定後は、老朽化した施設の集約化・複合化や除却を計画的に行う予定である。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年度に老朽化した施設</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か所を建替え、平成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年度には老朽化した２施設を１施設に集約化を行い、有形固定資産減価償却率が低くなっている。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55744582</v>
      </c>
      <c r="BO4" s="392"/>
      <c r="BP4" s="392"/>
      <c r="BQ4" s="392"/>
      <c r="BR4" s="392"/>
      <c r="BS4" s="392"/>
      <c r="BT4" s="392"/>
      <c r="BU4" s="393"/>
      <c r="BV4" s="391">
        <v>57326414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0.7</v>
      </c>
      <c r="CU4" s="398"/>
      <c r="CV4" s="398"/>
      <c r="CW4" s="398"/>
      <c r="CX4" s="398"/>
      <c r="CY4" s="398"/>
      <c r="CZ4" s="398"/>
      <c r="DA4" s="399"/>
      <c r="DB4" s="397">
        <v>0.7</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55512473</v>
      </c>
      <c r="BO5" s="429"/>
      <c r="BP5" s="429"/>
      <c r="BQ5" s="429"/>
      <c r="BR5" s="429"/>
      <c r="BS5" s="429"/>
      <c r="BT5" s="429"/>
      <c r="BU5" s="430"/>
      <c r="BV5" s="428">
        <v>57105770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97.7</v>
      </c>
      <c r="CU5" s="426"/>
      <c r="CV5" s="426"/>
      <c r="CW5" s="426"/>
      <c r="CX5" s="426"/>
      <c r="CY5" s="426"/>
      <c r="CZ5" s="426"/>
      <c r="DA5" s="427"/>
      <c r="DB5" s="425">
        <v>99.5</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232109</v>
      </c>
      <c r="BO6" s="429"/>
      <c r="BP6" s="429"/>
      <c r="BQ6" s="429"/>
      <c r="BR6" s="429"/>
      <c r="BS6" s="429"/>
      <c r="BT6" s="429"/>
      <c r="BU6" s="430"/>
      <c r="BV6" s="428">
        <v>220644</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103.2</v>
      </c>
      <c r="CU6" s="466"/>
      <c r="CV6" s="466"/>
      <c r="CW6" s="466"/>
      <c r="CX6" s="466"/>
      <c r="CY6" s="466"/>
      <c r="CZ6" s="466"/>
      <c r="DA6" s="467"/>
      <c r="DB6" s="465">
        <v>104.8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9502</v>
      </c>
      <c r="BO7" s="429"/>
      <c r="BP7" s="429"/>
      <c r="BQ7" s="429"/>
      <c r="BR7" s="429"/>
      <c r="BS7" s="429"/>
      <c r="BT7" s="429"/>
      <c r="BU7" s="430"/>
      <c r="BV7" s="428">
        <v>0</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31455294</v>
      </c>
      <c r="CU7" s="429"/>
      <c r="CV7" s="429"/>
      <c r="CW7" s="429"/>
      <c r="CX7" s="429"/>
      <c r="CY7" s="429"/>
      <c r="CZ7" s="429"/>
      <c r="DA7" s="430"/>
      <c r="DB7" s="428">
        <v>31798031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222607</v>
      </c>
      <c r="BO8" s="429"/>
      <c r="BP8" s="429"/>
      <c r="BQ8" s="429"/>
      <c r="BR8" s="429"/>
      <c r="BS8" s="429"/>
      <c r="BT8" s="429"/>
      <c r="BU8" s="430"/>
      <c r="BV8" s="428">
        <v>220644</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0.44</v>
      </c>
      <c r="CU8" s="469"/>
      <c r="CV8" s="469"/>
      <c r="CW8" s="469"/>
      <c r="CX8" s="469"/>
      <c r="CY8" s="469"/>
      <c r="CZ8" s="469"/>
      <c r="DA8" s="470"/>
      <c r="DB8" s="468">
        <v>0.44</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121924</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94</v>
      </c>
      <c r="AV9" s="461"/>
      <c r="AW9" s="461"/>
      <c r="AX9" s="461"/>
      <c r="AY9" s="462" t="s">
        <v>115</v>
      </c>
      <c r="AZ9" s="463"/>
      <c r="BA9" s="463"/>
      <c r="BB9" s="463"/>
      <c r="BC9" s="463"/>
      <c r="BD9" s="463"/>
      <c r="BE9" s="463"/>
      <c r="BF9" s="463"/>
      <c r="BG9" s="463"/>
      <c r="BH9" s="463"/>
      <c r="BI9" s="463"/>
      <c r="BJ9" s="463"/>
      <c r="BK9" s="463"/>
      <c r="BL9" s="463"/>
      <c r="BM9" s="464"/>
      <c r="BN9" s="428">
        <v>1963</v>
      </c>
      <c r="BO9" s="429"/>
      <c r="BP9" s="429"/>
      <c r="BQ9" s="429"/>
      <c r="BR9" s="429"/>
      <c r="BS9" s="429"/>
      <c r="BT9" s="429"/>
      <c r="BU9" s="430"/>
      <c r="BV9" s="428">
        <v>-442037</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15.2</v>
      </c>
      <c r="CU9" s="426"/>
      <c r="CV9" s="426"/>
      <c r="CW9" s="426"/>
      <c r="CX9" s="426"/>
      <c r="CY9" s="426"/>
      <c r="CZ9" s="426"/>
      <c r="DA9" s="427"/>
      <c r="DB9" s="425">
        <v>15.7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131928</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110652</v>
      </c>
      <c r="BO10" s="429"/>
      <c r="BP10" s="429"/>
      <c r="BQ10" s="429"/>
      <c r="BR10" s="429"/>
      <c r="BS10" s="429"/>
      <c r="BT10" s="429"/>
      <c r="BU10" s="430"/>
      <c r="BV10" s="428">
        <v>331680</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94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116529</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300000</v>
      </c>
      <c r="BO12" s="429"/>
      <c r="BP12" s="429"/>
      <c r="BQ12" s="429"/>
      <c r="BR12" s="429"/>
      <c r="BS12" s="429"/>
      <c r="BT12" s="429"/>
      <c r="BU12" s="430"/>
      <c r="BV12" s="428">
        <v>300000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115898</v>
      </c>
      <c r="S13" s="510"/>
      <c r="T13" s="510"/>
      <c r="U13" s="510"/>
      <c r="V13" s="511"/>
      <c r="W13" s="444" t="s">
        <v>139</v>
      </c>
      <c r="X13" s="445"/>
      <c r="Y13" s="445"/>
      <c r="Z13" s="445"/>
      <c r="AA13" s="445"/>
      <c r="AB13" s="435"/>
      <c r="AC13" s="479">
        <v>710</v>
      </c>
      <c r="AD13" s="480"/>
      <c r="AE13" s="480"/>
      <c r="AF13" s="480"/>
      <c r="AG13" s="519"/>
      <c r="AH13" s="479">
        <v>761</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-187385</v>
      </c>
      <c r="BO13" s="429"/>
      <c r="BP13" s="429"/>
      <c r="BQ13" s="429"/>
      <c r="BR13" s="429"/>
      <c r="BS13" s="429"/>
      <c r="BT13" s="429"/>
      <c r="BU13" s="430"/>
      <c r="BV13" s="428">
        <v>-410357</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7.9</v>
      </c>
      <c r="CU13" s="426"/>
      <c r="CV13" s="426"/>
      <c r="CW13" s="426"/>
      <c r="CX13" s="426"/>
      <c r="CY13" s="426"/>
      <c r="CZ13" s="426"/>
      <c r="DA13" s="427"/>
      <c r="DB13" s="425">
        <v>7.9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118948</v>
      </c>
      <c r="S14" s="510"/>
      <c r="T14" s="510"/>
      <c r="U14" s="510"/>
      <c r="V14" s="511"/>
      <c r="W14" s="418"/>
      <c r="X14" s="419"/>
      <c r="Y14" s="419"/>
      <c r="Z14" s="419"/>
      <c r="AA14" s="419"/>
      <c r="AB14" s="408"/>
      <c r="AC14" s="512">
        <v>1.4</v>
      </c>
      <c r="AD14" s="513"/>
      <c r="AE14" s="513"/>
      <c r="AF14" s="513"/>
      <c r="AG14" s="514"/>
      <c r="AH14" s="512">
        <v>1.4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43.1</v>
      </c>
      <c r="CU14" s="524"/>
      <c r="CV14" s="524"/>
      <c r="CW14" s="524"/>
      <c r="CX14" s="524"/>
      <c r="CY14" s="524"/>
      <c r="CZ14" s="524"/>
      <c r="DA14" s="525"/>
      <c r="DB14" s="523">
        <v>48.5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138</v>
      </c>
      <c r="N15" s="517"/>
      <c r="O15" s="517"/>
      <c r="P15" s="517"/>
      <c r="Q15" s="518"/>
      <c r="R15" s="509">
        <v>118354</v>
      </c>
      <c r="S15" s="510"/>
      <c r="T15" s="510"/>
      <c r="U15" s="510"/>
      <c r="V15" s="511"/>
      <c r="W15" s="444" t="s">
        <v>146</v>
      </c>
      <c r="X15" s="445"/>
      <c r="Y15" s="445"/>
      <c r="Z15" s="445"/>
      <c r="AA15" s="445"/>
      <c r="AB15" s="435"/>
      <c r="AC15" s="479">
        <v>8909</v>
      </c>
      <c r="AD15" s="480"/>
      <c r="AE15" s="480"/>
      <c r="AF15" s="480"/>
      <c r="AG15" s="519"/>
      <c r="AH15" s="479">
        <v>9695</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11940784</v>
      </c>
      <c r="BO15" s="392"/>
      <c r="BP15" s="392"/>
      <c r="BQ15" s="392"/>
      <c r="BR15" s="392"/>
      <c r="BS15" s="392"/>
      <c r="BT15" s="392"/>
      <c r="BU15" s="393"/>
      <c r="BV15" s="391">
        <v>11843040</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18.100000000000001</v>
      </c>
      <c r="AD16" s="513"/>
      <c r="AE16" s="513"/>
      <c r="AF16" s="513"/>
      <c r="AG16" s="514"/>
      <c r="AH16" s="512">
        <v>18.2</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26657912</v>
      </c>
      <c r="BO16" s="429"/>
      <c r="BP16" s="429"/>
      <c r="BQ16" s="429"/>
      <c r="BR16" s="429"/>
      <c r="BS16" s="429"/>
      <c r="BT16" s="429"/>
      <c r="BU16" s="430"/>
      <c r="BV16" s="428">
        <v>26988754</v>
      </c>
      <c r="BW16" s="429"/>
      <c r="BX16" s="429"/>
      <c r="BY16" s="429"/>
      <c r="BZ16" s="429"/>
      <c r="CA16" s="429"/>
      <c r="CB16" s="429"/>
      <c r="CC16" s="430"/>
      <c r="CD16" s="200"/>
      <c r="CE16" s="535" t="s">
        <v>152</v>
      </c>
      <c r="CF16" s="535"/>
      <c r="CG16" s="535"/>
      <c r="CH16" s="535"/>
      <c r="CI16" s="535"/>
      <c r="CJ16" s="535"/>
      <c r="CK16" s="535"/>
      <c r="CL16" s="535"/>
      <c r="CM16" s="535"/>
      <c r="CN16" s="535"/>
      <c r="CO16" s="535"/>
      <c r="CP16" s="535"/>
      <c r="CQ16" s="535"/>
      <c r="CR16" s="535"/>
      <c r="CS16" s="536"/>
      <c r="CT16" s="425">
        <v>0.7</v>
      </c>
      <c r="CU16" s="426"/>
      <c r="CV16" s="426"/>
      <c r="CW16" s="426"/>
      <c r="CX16" s="426"/>
      <c r="CY16" s="426"/>
      <c r="CZ16" s="426"/>
      <c r="DA16" s="427"/>
      <c r="DB16" s="425">
        <v>0.1</v>
      </c>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39508</v>
      </c>
      <c r="AD17" s="480"/>
      <c r="AE17" s="480"/>
      <c r="AF17" s="480"/>
      <c r="AG17" s="519"/>
      <c r="AH17" s="479">
        <v>42909</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15157374</v>
      </c>
      <c r="BO17" s="429"/>
      <c r="BP17" s="429"/>
      <c r="BQ17" s="429"/>
      <c r="BR17" s="429"/>
      <c r="BS17" s="429"/>
      <c r="BT17" s="429"/>
      <c r="BU17" s="430"/>
      <c r="BV17" s="428">
        <v>15017880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243.83</v>
      </c>
      <c r="M18" s="541"/>
      <c r="N18" s="541"/>
      <c r="O18" s="541"/>
      <c r="P18" s="541"/>
      <c r="Q18" s="541"/>
      <c r="R18" s="542"/>
      <c r="S18" s="542"/>
      <c r="T18" s="542"/>
      <c r="U18" s="542"/>
      <c r="V18" s="543"/>
      <c r="W18" s="446"/>
      <c r="X18" s="447"/>
      <c r="Y18" s="447"/>
      <c r="Z18" s="447"/>
      <c r="AA18" s="447"/>
      <c r="AB18" s="438"/>
      <c r="AC18" s="544">
        <v>80.400000000000006</v>
      </c>
      <c r="AD18" s="545"/>
      <c r="AE18" s="545"/>
      <c r="AF18" s="545"/>
      <c r="AG18" s="546"/>
      <c r="AH18" s="544">
        <v>80.400000000000006</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31316255</v>
      </c>
      <c r="BO18" s="429"/>
      <c r="BP18" s="429"/>
      <c r="BQ18" s="429"/>
      <c r="BR18" s="429"/>
      <c r="BS18" s="429"/>
      <c r="BT18" s="429"/>
      <c r="BU18" s="430"/>
      <c r="BV18" s="428">
        <v>32123983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500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34857635</v>
      </c>
      <c r="BO19" s="429"/>
      <c r="BP19" s="429"/>
      <c r="BQ19" s="429"/>
      <c r="BR19" s="429"/>
      <c r="BS19" s="429"/>
      <c r="BT19" s="429"/>
      <c r="BU19" s="430"/>
      <c r="BV19" s="428">
        <v>35536299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55466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48746418</v>
      </c>
      <c r="BO23" s="429"/>
      <c r="BP23" s="429"/>
      <c r="BQ23" s="429"/>
      <c r="BR23" s="429"/>
      <c r="BS23" s="429"/>
      <c r="BT23" s="429"/>
      <c r="BU23" s="430"/>
      <c r="BV23" s="428">
        <v>50652204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7373</v>
      </c>
      <c r="R24" s="480"/>
      <c r="S24" s="480"/>
      <c r="T24" s="480"/>
      <c r="U24" s="480"/>
      <c r="V24" s="519"/>
      <c r="W24" s="578"/>
      <c r="X24" s="566"/>
      <c r="Y24" s="567"/>
      <c r="Z24" s="478" t="s">
        <v>171</v>
      </c>
      <c r="AA24" s="458"/>
      <c r="AB24" s="458"/>
      <c r="AC24" s="458"/>
      <c r="AD24" s="458"/>
      <c r="AE24" s="458"/>
      <c r="AF24" s="458"/>
      <c r="AG24" s="459"/>
      <c r="AH24" s="479">
        <v>1031</v>
      </c>
      <c r="AI24" s="480"/>
      <c r="AJ24" s="480"/>
      <c r="AK24" s="480"/>
      <c r="AL24" s="519"/>
      <c r="AM24" s="479">
        <v>3186821</v>
      </c>
      <c r="AN24" s="480"/>
      <c r="AO24" s="480"/>
      <c r="AP24" s="480"/>
      <c r="AQ24" s="480"/>
      <c r="AR24" s="519"/>
      <c r="AS24" s="479">
        <v>3091</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32427593</v>
      </c>
      <c r="BO24" s="429"/>
      <c r="BP24" s="429"/>
      <c r="BQ24" s="429"/>
      <c r="BR24" s="429"/>
      <c r="BS24" s="429"/>
      <c r="BT24" s="429"/>
      <c r="BU24" s="430"/>
      <c r="BV24" s="428">
        <v>32955578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6732</v>
      </c>
      <c r="R25" s="480"/>
      <c r="S25" s="480"/>
      <c r="T25" s="480"/>
      <c r="U25" s="480"/>
      <c r="V25" s="519"/>
      <c r="W25" s="578"/>
      <c r="X25" s="566"/>
      <c r="Y25" s="567"/>
      <c r="Z25" s="478" t="s">
        <v>174</v>
      </c>
      <c r="AA25" s="458"/>
      <c r="AB25" s="458"/>
      <c r="AC25" s="458"/>
      <c r="AD25" s="458"/>
      <c r="AE25" s="458"/>
      <c r="AF25" s="458"/>
      <c r="AG25" s="459"/>
      <c r="AH25" s="479">
        <v>247</v>
      </c>
      <c r="AI25" s="480"/>
      <c r="AJ25" s="480"/>
      <c r="AK25" s="480"/>
      <c r="AL25" s="519"/>
      <c r="AM25" s="479">
        <v>766688</v>
      </c>
      <c r="AN25" s="480"/>
      <c r="AO25" s="480"/>
      <c r="AP25" s="480"/>
      <c r="AQ25" s="480"/>
      <c r="AR25" s="519"/>
      <c r="AS25" s="479">
        <v>3104</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2941351</v>
      </c>
      <c r="BO25" s="392"/>
      <c r="BP25" s="392"/>
      <c r="BQ25" s="392"/>
      <c r="BR25" s="392"/>
      <c r="BS25" s="392"/>
      <c r="BT25" s="392"/>
      <c r="BU25" s="393"/>
      <c r="BV25" s="391">
        <v>3468501</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6012</v>
      </c>
      <c r="R26" s="480"/>
      <c r="S26" s="480"/>
      <c r="T26" s="480"/>
      <c r="U26" s="480"/>
      <c r="V26" s="519"/>
      <c r="W26" s="578"/>
      <c r="X26" s="566"/>
      <c r="Y26" s="567"/>
      <c r="Z26" s="478" t="s">
        <v>177</v>
      </c>
      <c r="AA26" s="588"/>
      <c r="AB26" s="588"/>
      <c r="AC26" s="588"/>
      <c r="AD26" s="588"/>
      <c r="AE26" s="588"/>
      <c r="AF26" s="588"/>
      <c r="AG26" s="589"/>
      <c r="AH26" s="479">
        <v>52</v>
      </c>
      <c r="AI26" s="480"/>
      <c r="AJ26" s="480"/>
      <c r="AK26" s="480"/>
      <c r="AL26" s="519"/>
      <c r="AM26" s="479">
        <v>187564</v>
      </c>
      <c r="AN26" s="480"/>
      <c r="AO26" s="480"/>
      <c r="AP26" s="480"/>
      <c r="AQ26" s="480"/>
      <c r="AR26" s="519"/>
      <c r="AS26" s="479">
        <v>3607</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136</v>
      </c>
      <c r="BO26" s="429"/>
      <c r="BP26" s="429"/>
      <c r="BQ26" s="429"/>
      <c r="BR26" s="429"/>
      <c r="BS26" s="429"/>
      <c r="BT26" s="429"/>
      <c r="BU26" s="430"/>
      <c r="BV26" s="428" t="s">
        <v>179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5340</v>
      </c>
      <c r="R27" s="480"/>
      <c r="S27" s="480"/>
      <c r="T27" s="480"/>
      <c r="U27" s="480"/>
      <c r="V27" s="519"/>
      <c r="W27" s="578"/>
      <c r="X27" s="566"/>
      <c r="Y27" s="567"/>
      <c r="Z27" s="478" t="s">
        <v>181</v>
      </c>
      <c r="AA27" s="458"/>
      <c r="AB27" s="458"/>
      <c r="AC27" s="458"/>
      <c r="AD27" s="458"/>
      <c r="AE27" s="458"/>
      <c r="AF27" s="458"/>
      <c r="AG27" s="459"/>
      <c r="AH27" s="479">
        <v>8</v>
      </c>
      <c r="AI27" s="480"/>
      <c r="AJ27" s="480"/>
      <c r="AK27" s="480"/>
      <c r="AL27" s="519"/>
      <c r="AM27" s="479">
        <v>32024</v>
      </c>
      <c r="AN27" s="480"/>
      <c r="AO27" s="480"/>
      <c r="AP27" s="480"/>
      <c r="AQ27" s="480"/>
      <c r="AR27" s="519"/>
      <c r="AS27" s="479">
        <v>4003</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t="s">
        <v>127</v>
      </c>
      <c r="BO27" s="602"/>
      <c r="BP27" s="602"/>
      <c r="BQ27" s="602"/>
      <c r="BR27" s="602"/>
      <c r="BS27" s="602"/>
      <c r="BT27" s="602"/>
      <c r="BU27" s="603"/>
      <c r="BV27" s="601" t="s">
        <v>136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4820</v>
      </c>
      <c r="R28" s="480"/>
      <c r="S28" s="480"/>
      <c r="T28" s="480"/>
      <c r="U28" s="480"/>
      <c r="V28" s="519"/>
      <c r="W28" s="578"/>
      <c r="X28" s="566"/>
      <c r="Y28" s="567"/>
      <c r="Z28" s="478" t="s">
        <v>184</v>
      </c>
      <c r="AA28" s="458"/>
      <c r="AB28" s="458"/>
      <c r="AC28" s="458"/>
      <c r="AD28" s="458"/>
      <c r="AE28" s="458"/>
      <c r="AF28" s="458"/>
      <c r="AG28" s="459"/>
      <c r="AH28" s="479" t="s">
        <v>179</v>
      </c>
      <c r="AI28" s="480"/>
      <c r="AJ28" s="480"/>
      <c r="AK28" s="480"/>
      <c r="AL28" s="519"/>
      <c r="AM28" s="479" t="s">
        <v>179</v>
      </c>
      <c r="AN28" s="480"/>
      <c r="AO28" s="480"/>
      <c r="AP28" s="480"/>
      <c r="AQ28" s="480"/>
      <c r="AR28" s="519"/>
      <c r="AS28" s="479" t="s">
        <v>179</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3033371</v>
      </c>
      <c r="BO28" s="392"/>
      <c r="BP28" s="392"/>
      <c r="BQ28" s="392"/>
      <c r="BR28" s="392"/>
      <c r="BS28" s="392"/>
      <c r="BT28" s="392"/>
      <c r="BU28" s="393"/>
      <c r="BV28" s="391">
        <v>3222719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23</v>
      </c>
      <c r="M29" s="480"/>
      <c r="N29" s="480"/>
      <c r="O29" s="480"/>
      <c r="P29" s="519"/>
      <c r="Q29" s="479">
        <v>4410</v>
      </c>
      <c r="R29" s="480"/>
      <c r="S29" s="480"/>
      <c r="T29" s="480"/>
      <c r="U29" s="480"/>
      <c r="V29" s="519"/>
      <c r="W29" s="579"/>
      <c r="X29" s="580"/>
      <c r="Y29" s="581"/>
      <c r="Z29" s="478" t="s">
        <v>187</v>
      </c>
      <c r="AA29" s="458"/>
      <c r="AB29" s="458"/>
      <c r="AC29" s="458"/>
      <c r="AD29" s="458"/>
      <c r="AE29" s="458"/>
      <c r="AF29" s="458"/>
      <c r="AG29" s="459"/>
      <c r="AH29" s="479">
        <v>1039</v>
      </c>
      <c r="AI29" s="480"/>
      <c r="AJ29" s="480"/>
      <c r="AK29" s="480"/>
      <c r="AL29" s="519"/>
      <c r="AM29" s="479">
        <v>3218845</v>
      </c>
      <c r="AN29" s="480"/>
      <c r="AO29" s="480"/>
      <c r="AP29" s="480"/>
      <c r="AQ29" s="480"/>
      <c r="AR29" s="519"/>
      <c r="AS29" s="479">
        <v>3098</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t="s">
        <v>189</v>
      </c>
      <c r="BO29" s="429"/>
      <c r="BP29" s="429"/>
      <c r="BQ29" s="429"/>
      <c r="BR29" s="429"/>
      <c r="BS29" s="429"/>
      <c r="BT29" s="429"/>
      <c r="BU29" s="430"/>
      <c r="BV29" s="428" t="s">
        <v>179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96.3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2083167</v>
      </c>
      <c r="BO30" s="602"/>
      <c r="BP30" s="602"/>
      <c r="BQ30" s="602"/>
      <c r="BR30" s="602"/>
      <c r="BS30" s="602"/>
      <c r="BT30" s="602"/>
      <c r="BU30" s="603"/>
      <c r="BV30" s="601">
        <v>2079122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199</v>
      </c>
      <c r="AN33" s="452"/>
      <c r="AO33" s="417" t="s">
        <v>201</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199</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IF('各会計、関係団体の財政状況及び健全化判断比率'!B31="","",'各会計、関係団体の財政状況及び健全化判断比率'!B31)</f>
        <v>病院事業会計</v>
      </c>
      <c r="AP34" s="615"/>
      <c r="AQ34" s="615"/>
      <c r="AR34" s="615"/>
      <c r="AS34" s="615"/>
      <c r="AT34" s="615"/>
      <c r="AU34" s="615"/>
      <c r="AV34" s="615"/>
      <c r="AW34" s="615"/>
      <c r="AX34" s="615"/>
      <c r="AY34" s="615"/>
      <c r="AZ34" s="615"/>
      <c r="BA34" s="615"/>
      <c r="BB34" s="615"/>
      <c r="BC34" s="615"/>
      <c r="BD34" s="213"/>
      <c r="BE34" s="614">
        <f>IF(BG34="","",MAX(C34:D43,U34:V43,AM34:AN43)+1)</f>
        <v>12</v>
      </c>
      <c r="BF34" s="614"/>
      <c r="BG34" s="615" t="str">
        <f>IF('各会計、関係団体の財政状況及び健全化判断比率'!B36="","",'各会計、関係団体の財政状況及び健全化判断比率'!B36)</f>
        <v>青果物卸売市場事業特別会計</v>
      </c>
      <c r="BH34" s="615"/>
      <c r="BI34" s="615"/>
      <c r="BJ34" s="615"/>
      <c r="BK34" s="615"/>
      <c r="BL34" s="615"/>
      <c r="BM34" s="615"/>
      <c r="BN34" s="615"/>
      <c r="BO34" s="615"/>
      <c r="BP34" s="615"/>
      <c r="BQ34" s="615"/>
      <c r="BR34" s="615"/>
      <c r="BS34" s="615"/>
      <c r="BT34" s="615"/>
      <c r="BU34" s="615"/>
      <c r="BV34" s="213"/>
      <c r="BW34" s="614">
        <f>IF(BY34="","",MAX(C34:D43,U34:V43,AM34:AN43,BE34:BF43)+1)</f>
        <v>15</v>
      </c>
      <c r="BX34" s="614"/>
      <c r="BY34" s="615" t="str">
        <f>IF('各会計、関係団体の財政状況及び健全化判断比率'!B68="","",'各会計、関係団体の財政状況及び健全化判断比率'!B68)</f>
        <v>石狩湾新港管理組合（一般会計）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20</v>
      </c>
      <c r="CP34" s="614"/>
      <c r="CQ34" s="615" t="str">
        <f>IF('各会計、関係団体の財政状況及び健全化判断比率'!BS7="","",'各会計、関係団体の財政状況及び健全化判断比率'!BS7)</f>
        <v>（一財）自然の村公社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住宅事業特別会計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IF('各会計、関係団体の財政状況及び健全化判断比率'!B32="","",'各会計、関係団体の財政状況及び健全化判断比率'!B32)</f>
        <v>水道事業会計</v>
      </c>
      <c r="AP35" s="615"/>
      <c r="AQ35" s="615"/>
      <c r="AR35" s="615"/>
      <c r="AS35" s="615"/>
      <c r="AT35" s="615"/>
      <c r="AU35" s="615"/>
      <c r="AV35" s="615"/>
      <c r="AW35" s="615"/>
      <c r="AX35" s="615"/>
      <c r="AY35" s="615"/>
      <c r="AZ35" s="615"/>
      <c r="BA35" s="615"/>
      <c r="BB35" s="615"/>
      <c r="BC35" s="615"/>
      <c r="BD35" s="213"/>
      <c r="BE35" s="614">
        <f t="shared" ref="BE35:BE43" si="1">IF(BG35="","",BE34+1)</f>
        <v>13</v>
      </c>
      <c r="BF35" s="614"/>
      <c r="BG35" s="615" t="str">
        <f>IF('各会計、関係団体の財政状況及び健全化判断比率'!B37="","",'各会計、関係団体の財政状況及び健全化判断比率'!B37)</f>
        <v>水産物卸売市場事業特別会計</v>
      </c>
      <c r="BH35" s="615"/>
      <c r="BI35" s="615"/>
      <c r="BJ35" s="615"/>
      <c r="BK35" s="615"/>
      <c r="BL35" s="615"/>
      <c r="BM35" s="615"/>
      <c r="BN35" s="615"/>
      <c r="BO35" s="615"/>
      <c r="BP35" s="615"/>
      <c r="BQ35" s="615"/>
      <c r="BR35" s="615"/>
      <c r="BS35" s="615"/>
      <c r="BT35" s="615"/>
      <c r="BU35" s="615"/>
      <c r="BV35" s="213"/>
      <c r="BW35" s="614">
        <f t="shared" ref="BW35:BW43" si="2">IF(BY35="","",BW34+1)</f>
        <v>16</v>
      </c>
      <c r="BX35" s="614"/>
      <c r="BY35" s="615" t="str">
        <f>IF('各会計、関係団体の財政状況及び健全化判断比率'!B69="","",'各会計、関係団体の財政状況及び健全化判断比率'!B69)</f>
        <v>石狩湾新港管理組合（港湾整備事業特別会計）</v>
      </c>
      <c r="BZ35" s="615"/>
      <c r="CA35" s="615"/>
      <c r="CB35" s="615"/>
      <c r="CC35" s="615"/>
      <c r="CD35" s="615"/>
      <c r="CE35" s="615"/>
      <c r="CF35" s="615"/>
      <c r="CG35" s="615"/>
      <c r="CH35" s="615"/>
      <c r="CI35" s="615"/>
      <c r="CJ35" s="615"/>
      <c r="CK35" s="615"/>
      <c r="CL35" s="615"/>
      <c r="CM35" s="615"/>
      <c r="CN35" s="213"/>
      <c r="CO35" s="614">
        <f t="shared" ref="CO35:CO43" si="3">IF(CQ35="","",CO34+1)</f>
        <v>21</v>
      </c>
      <c r="CP35" s="614"/>
      <c r="CQ35" s="615" t="str">
        <f>IF('各会計、関係団体の財政状況及び健全化判断比率'!BS8="","",'各会計、関係団体の財政状況及び健全化判断比率'!BS8)</f>
        <v>（株）小樽水族館公社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産業廃棄物処分事業特別会計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213"/>
      <c r="AM36" s="614">
        <f t="shared" si="0"/>
        <v>9</v>
      </c>
      <c r="AN36" s="614"/>
      <c r="AO36" s="615" t="str">
        <f>IF('各会計、関係団体の財政状況及び健全化判断比率'!B33="","",'各会計、関係団体の財政状況及び健全化判断比率'!B33)</f>
        <v>下水道事業会計</v>
      </c>
      <c r="AP36" s="615"/>
      <c r="AQ36" s="615"/>
      <c r="AR36" s="615"/>
      <c r="AS36" s="615"/>
      <c r="AT36" s="615"/>
      <c r="AU36" s="615"/>
      <c r="AV36" s="615"/>
      <c r="AW36" s="615"/>
      <c r="AX36" s="615"/>
      <c r="AY36" s="615"/>
      <c r="AZ36" s="615"/>
      <c r="BA36" s="615"/>
      <c r="BB36" s="615"/>
      <c r="BC36" s="615"/>
      <c r="BD36" s="213"/>
      <c r="BE36" s="614">
        <f t="shared" si="1"/>
        <v>14</v>
      </c>
      <c r="BF36" s="614"/>
      <c r="BG36" s="615" t="str">
        <f>IF('各会計、関係団体の財政状況及び健全化判断比率'!B38="","",'各会計、関係団体の財政状況及び健全化判断比率'!B38)</f>
        <v>港湾整備事業特別会計</v>
      </c>
      <c r="BH36" s="615"/>
      <c r="BI36" s="615"/>
      <c r="BJ36" s="615"/>
      <c r="BK36" s="615"/>
      <c r="BL36" s="615"/>
      <c r="BM36" s="615"/>
      <c r="BN36" s="615"/>
      <c r="BO36" s="615"/>
      <c r="BP36" s="615"/>
      <c r="BQ36" s="615"/>
      <c r="BR36" s="615"/>
      <c r="BS36" s="615"/>
      <c r="BT36" s="615"/>
      <c r="BU36" s="615"/>
      <c r="BV36" s="213"/>
      <c r="BW36" s="614">
        <f t="shared" si="2"/>
        <v>17</v>
      </c>
      <c r="BX36" s="614"/>
      <c r="BY36" s="615" t="str">
        <f>IF('各会計、関係団体の財政状況及び健全化判断比率'!B70="","",'各会計、関係団体の財政状況及び健全化判断比率'!B70)</f>
        <v>北しりべし廃棄物処理広域連合</v>
      </c>
      <c r="BZ36" s="615"/>
      <c r="CA36" s="615"/>
      <c r="CB36" s="615"/>
      <c r="CC36" s="615"/>
      <c r="CD36" s="615"/>
      <c r="CE36" s="615"/>
      <c r="CF36" s="615"/>
      <c r="CG36" s="615"/>
      <c r="CH36" s="615"/>
      <c r="CI36" s="615"/>
      <c r="CJ36" s="615"/>
      <c r="CK36" s="615"/>
      <c r="CL36" s="615"/>
      <c r="CM36" s="615"/>
      <c r="CN36" s="213"/>
      <c r="CO36" s="614">
        <f t="shared" si="3"/>
        <v>22</v>
      </c>
      <c r="CP36" s="614"/>
      <c r="CQ36" s="615" t="str">
        <f>IF('各会計、関係団体の財政状況及び健全化判断比率'!BS9="","",'各会計、関係団体の財政状況及び健全化判断比率'!BS9)</f>
        <v>（株）マリンウェーブ小樽</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f t="shared" si="0"/>
        <v>10</v>
      </c>
      <c r="AN37" s="614"/>
      <c r="AO37" s="615" t="str">
        <f>IF('各会計、関係団体の財政状況及び健全化判断比率'!B34="","",'各会計、関係団体の財政状況及び健全化判断比率'!B34)</f>
        <v>産業廃棄物等処分事業会計</v>
      </c>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18</v>
      </c>
      <c r="BX37" s="614"/>
      <c r="BY37" s="615" t="str">
        <f>IF('各会計、関係団体の財政状況及び健全化判断比率'!B71="","",'各会計、関係団体の財政状況及び健全化判断比率'!B71)</f>
        <v>後志教育研修センター</v>
      </c>
      <c r="BZ37" s="615"/>
      <c r="CA37" s="615"/>
      <c r="CB37" s="615"/>
      <c r="CC37" s="615"/>
      <c r="CD37" s="615"/>
      <c r="CE37" s="615"/>
      <c r="CF37" s="615"/>
      <c r="CG37" s="615"/>
      <c r="CH37" s="615"/>
      <c r="CI37" s="615"/>
      <c r="CJ37" s="615"/>
      <c r="CK37" s="615"/>
      <c r="CL37" s="615"/>
      <c r="CM37" s="615"/>
      <c r="CN37" s="213"/>
      <c r="CO37" s="614">
        <f t="shared" si="3"/>
        <v>23</v>
      </c>
      <c r="CP37" s="614"/>
      <c r="CQ37" s="615" t="str">
        <f>IF('各会計、関係団体の財政状況及び健全化判断比率'!BS10="","",'各会計、関係団体の財政状況及び健全化判断比率'!BS10)</f>
        <v>小樽開発埠頭（株）</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f t="shared" si="0"/>
        <v>11</v>
      </c>
      <c r="AN38" s="614"/>
      <c r="AO38" s="615" t="str">
        <f>IF('各会計、関係団体の財政状況及び健全化判断比率'!B35="","",'各会計、関係団体の財政状況及び健全化判断比率'!B35)</f>
        <v>簡易水道事業会計</v>
      </c>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19</v>
      </c>
      <c r="BX38" s="614"/>
      <c r="BY38" s="615" t="str">
        <f>IF('各会計、関係団体の財政状況及び健全化判断比率'!B72="","",'各会計、関係団体の財政状況及び健全化判断比率'!B72)</f>
        <v>石狩西部広域水道企業団</v>
      </c>
      <c r="BZ38" s="615"/>
      <c r="CA38" s="615"/>
      <c r="CB38" s="615"/>
      <c r="CC38" s="615"/>
      <c r="CD38" s="615"/>
      <c r="CE38" s="615"/>
      <c r="CF38" s="615"/>
      <c r="CG38" s="615"/>
      <c r="CH38" s="615"/>
      <c r="CI38" s="615"/>
      <c r="CJ38" s="615"/>
      <c r="CK38" s="615"/>
      <c r="CL38" s="615"/>
      <c r="CM38" s="615"/>
      <c r="CN38" s="213"/>
      <c r="CO38" s="614">
        <f t="shared" si="3"/>
        <v>24</v>
      </c>
      <c r="CP38" s="614"/>
      <c r="CQ38" s="615" t="str">
        <f>IF('各会計、関係団体の財政状況及び健全化判断比率'!BS11="","",'各会計、関係団体の財政状況及び健全化判断比率'!BS11)</f>
        <v>（株）小樽観光振興公社</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couo6XnJQIuCfNJYiwPNdV3yskwqmu5si6dLXHCQi0+9wNiiVgK5w/b3baRpU5vSW4bw8pMx+Y9AJqCWeoXUA==" saltValue="VLxkl58zjqkNwngVd9Mg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228</v>
      </c>
      <c r="C5" s="628"/>
      <c r="D5" s="628"/>
      <c r="E5" s="628"/>
      <c r="F5" s="628"/>
      <c r="G5" s="628"/>
      <c r="H5" s="628"/>
      <c r="I5" s="628"/>
      <c r="J5" s="628"/>
      <c r="K5" s="628"/>
      <c r="L5" s="628"/>
      <c r="M5" s="628"/>
      <c r="N5" s="628"/>
      <c r="O5" s="628"/>
      <c r="P5" s="628"/>
      <c r="Q5" s="629"/>
      <c r="R5" s="630">
        <v>13526934</v>
      </c>
      <c r="S5" s="631"/>
      <c r="T5" s="631"/>
      <c r="U5" s="631"/>
      <c r="V5" s="631"/>
      <c r="W5" s="631"/>
      <c r="X5" s="631"/>
      <c r="Y5" s="632"/>
      <c r="Z5" s="633">
        <v>24.3</v>
      </c>
      <c r="AA5" s="633"/>
      <c r="AB5" s="633"/>
      <c r="AC5" s="633"/>
      <c r="AD5" s="634">
        <v>12477238</v>
      </c>
      <c r="AE5" s="634"/>
      <c r="AF5" s="634"/>
      <c r="AG5" s="634"/>
      <c r="AH5" s="634"/>
      <c r="AI5" s="634"/>
      <c r="AJ5" s="634"/>
      <c r="AK5" s="634"/>
      <c r="AL5" s="635">
        <v>41.1</v>
      </c>
      <c r="AM5" s="636"/>
      <c r="AN5" s="636"/>
      <c r="AO5" s="637"/>
      <c r="AP5" s="627" t="s">
        <v>229</v>
      </c>
      <c r="AQ5" s="628"/>
      <c r="AR5" s="628"/>
      <c r="AS5" s="628"/>
      <c r="AT5" s="628"/>
      <c r="AU5" s="628"/>
      <c r="AV5" s="628"/>
      <c r="AW5" s="628"/>
      <c r="AX5" s="628"/>
      <c r="AY5" s="628"/>
      <c r="AZ5" s="628"/>
      <c r="BA5" s="628"/>
      <c r="BB5" s="628"/>
      <c r="BC5" s="628"/>
      <c r="BD5" s="628"/>
      <c r="BE5" s="628"/>
      <c r="BF5" s="629"/>
      <c r="BG5" s="641">
        <v>12452797</v>
      </c>
      <c r="BH5" s="642"/>
      <c r="BI5" s="642"/>
      <c r="BJ5" s="642"/>
      <c r="BK5" s="642"/>
      <c r="BL5" s="642"/>
      <c r="BM5" s="642"/>
      <c r="BN5" s="643"/>
      <c r="BO5" s="644">
        <v>92.1</v>
      </c>
      <c r="BP5" s="644"/>
      <c r="BQ5" s="644"/>
      <c r="BR5" s="644"/>
      <c r="BS5" s="645">
        <v>254715</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x14ac:dyDescent="0.15">
      <c r="B6" s="638" t="s">
        <v>233</v>
      </c>
      <c r="C6" s="639"/>
      <c r="D6" s="639"/>
      <c r="E6" s="639"/>
      <c r="F6" s="639"/>
      <c r="G6" s="639"/>
      <c r="H6" s="639"/>
      <c r="I6" s="639"/>
      <c r="J6" s="639"/>
      <c r="K6" s="639"/>
      <c r="L6" s="639"/>
      <c r="M6" s="639"/>
      <c r="N6" s="639"/>
      <c r="O6" s="639"/>
      <c r="P6" s="639"/>
      <c r="Q6" s="640"/>
      <c r="R6" s="641">
        <v>317103</v>
      </c>
      <c r="S6" s="642"/>
      <c r="T6" s="642"/>
      <c r="U6" s="642"/>
      <c r="V6" s="642"/>
      <c r="W6" s="642"/>
      <c r="X6" s="642"/>
      <c r="Y6" s="643"/>
      <c r="Z6" s="644">
        <v>0.6</v>
      </c>
      <c r="AA6" s="644"/>
      <c r="AB6" s="644"/>
      <c r="AC6" s="644"/>
      <c r="AD6" s="645">
        <v>317103</v>
      </c>
      <c r="AE6" s="645"/>
      <c r="AF6" s="645"/>
      <c r="AG6" s="645"/>
      <c r="AH6" s="645"/>
      <c r="AI6" s="645"/>
      <c r="AJ6" s="645"/>
      <c r="AK6" s="645"/>
      <c r="AL6" s="646">
        <v>1</v>
      </c>
      <c r="AM6" s="647"/>
      <c r="AN6" s="647"/>
      <c r="AO6" s="648"/>
      <c r="AP6" s="638" t="s">
        <v>234</v>
      </c>
      <c r="AQ6" s="639"/>
      <c r="AR6" s="639"/>
      <c r="AS6" s="639"/>
      <c r="AT6" s="639"/>
      <c r="AU6" s="639"/>
      <c r="AV6" s="639"/>
      <c r="AW6" s="639"/>
      <c r="AX6" s="639"/>
      <c r="AY6" s="639"/>
      <c r="AZ6" s="639"/>
      <c r="BA6" s="639"/>
      <c r="BB6" s="639"/>
      <c r="BC6" s="639"/>
      <c r="BD6" s="639"/>
      <c r="BE6" s="639"/>
      <c r="BF6" s="640"/>
      <c r="BG6" s="641">
        <v>12452797</v>
      </c>
      <c r="BH6" s="642"/>
      <c r="BI6" s="642"/>
      <c r="BJ6" s="642"/>
      <c r="BK6" s="642"/>
      <c r="BL6" s="642"/>
      <c r="BM6" s="642"/>
      <c r="BN6" s="643"/>
      <c r="BO6" s="644">
        <v>92.1</v>
      </c>
      <c r="BP6" s="644"/>
      <c r="BQ6" s="644"/>
      <c r="BR6" s="644"/>
      <c r="BS6" s="645">
        <v>254715</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333195</v>
      </c>
      <c r="CS6" s="642"/>
      <c r="CT6" s="642"/>
      <c r="CU6" s="642"/>
      <c r="CV6" s="642"/>
      <c r="CW6" s="642"/>
      <c r="CX6" s="642"/>
      <c r="CY6" s="643"/>
      <c r="CZ6" s="635">
        <v>0.6</v>
      </c>
      <c r="DA6" s="636"/>
      <c r="DB6" s="636"/>
      <c r="DC6" s="655"/>
      <c r="DD6" s="650">
        <v>2160</v>
      </c>
      <c r="DE6" s="642"/>
      <c r="DF6" s="642"/>
      <c r="DG6" s="642"/>
      <c r="DH6" s="642"/>
      <c r="DI6" s="642"/>
      <c r="DJ6" s="642"/>
      <c r="DK6" s="642"/>
      <c r="DL6" s="642"/>
      <c r="DM6" s="642"/>
      <c r="DN6" s="642"/>
      <c r="DO6" s="642"/>
      <c r="DP6" s="643"/>
      <c r="DQ6" s="650">
        <v>333191</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16546</v>
      </c>
      <c r="S7" s="642"/>
      <c r="T7" s="642"/>
      <c r="U7" s="642"/>
      <c r="V7" s="642"/>
      <c r="W7" s="642"/>
      <c r="X7" s="642"/>
      <c r="Y7" s="643"/>
      <c r="Z7" s="644">
        <v>0</v>
      </c>
      <c r="AA7" s="644"/>
      <c r="AB7" s="644"/>
      <c r="AC7" s="644"/>
      <c r="AD7" s="645">
        <v>16546</v>
      </c>
      <c r="AE7" s="645"/>
      <c r="AF7" s="645"/>
      <c r="AG7" s="645"/>
      <c r="AH7" s="645"/>
      <c r="AI7" s="645"/>
      <c r="AJ7" s="645"/>
      <c r="AK7" s="645"/>
      <c r="AL7" s="646">
        <v>0.1</v>
      </c>
      <c r="AM7" s="647"/>
      <c r="AN7" s="647"/>
      <c r="AO7" s="648"/>
      <c r="AP7" s="638" t="s">
        <v>237</v>
      </c>
      <c r="AQ7" s="639"/>
      <c r="AR7" s="639"/>
      <c r="AS7" s="639"/>
      <c r="AT7" s="639"/>
      <c r="AU7" s="639"/>
      <c r="AV7" s="639"/>
      <c r="AW7" s="639"/>
      <c r="AX7" s="639"/>
      <c r="AY7" s="639"/>
      <c r="AZ7" s="639"/>
      <c r="BA7" s="639"/>
      <c r="BB7" s="639"/>
      <c r="BC7" s="639"/>
      <c r="BD7" s="639"/>
      <c r="BE7" s="639"/>
      <c r="BF7" s="640"/>
      <c r="BG7" s="641">
        <v>5691541</v>
      </c>
      <c r="BH7" s="642"/>
      <c r="BI7" s="642"/>
      <c r="BJ7" s="642"/>
      <c r="BK7" s="642"/>
      <c r="BL7" s="642"/>
      <c r="BM7" s="642"/>
      <c r="BN7" s="643"/>
      <c r="BO7" s="644">
        <v>42.1</v>
      </c>
      <c r="BP7" s="644"/>
      <c r="BQ7" s="644"/>
      <c r="BR7" s="644"/>
      <c r="BS7" s="645">
        <v>254715</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4344759</v>
      </c>
      <c r="CS7" s="642"/>
      <c r="CT7" s="642"/>
      <c r="CU7" s="642"/>
      <c r="CV7" s="642"/>
      <c r="CW7" s="642"/>
      <c r="CX7" s="642"/>
      <c r="CY7" s="643"/>
      <c r="CZ7" s="644">
        <v>7.8</v>
      </c>
      <c r="DA7" s="644"/>
      <c r="DB7" s="644"/>
      <c r="DC7" s="644"/>
      <c r="DD7" s="650">
        <v>84974</v>
      </c>
      <c r="DE7" s="642"/>
      <c r="DF7" s="642"/>
      <c r="DG7" s="642"/>
      <c r="DH7" s="642"/>
      <c r="DI7" s="642"/>
      <c r="DJ7" s="642"/>
      <c r="DK7" s="642"/>
      <c r="DL7" s="642"/>
      <c r="DM7" s="642"/>
      <c r="DN7" s="642"/>
      <c r="DO7" s="642"/>
      <c r="DP7" s="643"/>
      <c r="DQ7" s="650">
        <v>3759646</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22181</v>
      </c>
      <c r="S8" s="642"/>
      <c r="T8" s="642"/>
      <c r="U8" s="642"/>
      <c r="V8" s="642"/>
      <c r="W8" s="642"/>
      <c r="X8" s="642"/>
      <c r="Y8" s="643"/>
      <c r="Z8" s="644">
        <v>0</v>
      </c>
      <c r="AA8" s="644"/>
      <c r="AB8" s="644"/>
      <c r="AC8" s="644"/>
      <c r="AD8" s="645">
        <v>22181</v>
      </c>
      <c r="AE8" s="645"/>
      <c r="AF8" s="645"/>
      <c r="AG8" s="645"/>
      <c r="AH8" s="645"/>
      <c r="AI8" s="645"/>
      <c r="AJ8" s="645"/>
      <c r="AK8" s="645"/>
      <c r="AL8" s="646">
        <v>0.1</v>
      </c>
      <c r="AM8" s="647"/>
      <c r="AN8" s="647"/>
      <c r="AO8" s="648"/>
      <c r="AP8" s="638" t="s">
        <v>240</v>
      </c>
      <c r="AQ8" s="639"/>
      <c r="AR8" s="639"/>
      <c r="AS8" s="639"/>
      <c r="AT8" s="639"/>
      <c r="AU8" s="639"/>
      <c r="AV8" s="639"/>
      <c r="AW8" s="639"/>
      <c r="AX8" s="639"/>
      <c r="AY8" s="639"/>
      <c r="AZ8" s="639"/>
      <c r="BA8" s="639"/>
      <c r="BB8" s="639"/>
      <c r="BC8" s="639"/>
      <c r="BD8" s="639"/>
      <c r="BE8" s="639"/>
      <c r="BF8" s="640"/>
      <c r="BG8" s="641">
        <v>181492</v>
      </c>
      <c r="BH8" s="642"/>
      <c r="BI8" s="642"/>
      <c r="BJ8" s="642"/>
      <c r="BK8" s="642"/>
      <c r="BL8" s="642"/>
      <c r="BM8" s="642"/>
      <c r="BN8" s="643"/>
      <c r="BO8" s="644">
        <v>1.3</v>
      </c>
      <c r="BP8" s="644"/>
      <c r="BQ8" s="644"/>
      <c r="BR8" s="644"/>
      <c r="BS8" s="650" t="s">
        <v>241</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25098619</v>
      </c>
      <c r="CS8" s="642"/>
      <c r="CT8" s="642"/>
      <c r="CU8" s="642"/>
      <c r="CV8" s="642"/>
      <c r="CW8" s="642"/>
      <c r="CX8" s="642"/>
      <c r="CY8" s="643"/>
      <c r="CZ8" s="644">
        <v>45.2</v>
      </c>
      <c r="DA8" s="644"/>
      <c r="DB8" s="644"/>
      <c r="DC8" s="644"/>
      <c r="DD8" s="650">
        <v>224512</v>
      </c>
      <c r="DE8" s="642"/>
      <c r="DF8" s="642"/>
      <c r="DG8" s="642"/>
      <c r="DH8" s="642"/>
      <c r="DI8" s="642"/>
      <c r="DJ8" s="642"/>
      <c r="DK8" s="642"/>
      <c r="DL8" s="642"/>
      <c r="DM8" s="642"/>
      <c r="DN8" s="642"/>
      <c r="DO8" s="642"/>
      <c r="DP8" s="643"/>
      <c r="DQ8" s="650">
        <v>10758092</v>
      </c>
      <c r="DR8" s="642"/>
      <c r="DS8" s="642"/>
      <c r="DT8" s="642"/>
      <c r="DU8" s="642"/>
      <c r="DV8" s="642"/>
      <c r="DW8" s="642"/>
      <c r="DX8" s="642"/>
      <c r="DY8" s="642"/>
      <c r="DZ8" s="642"/>
      <c r="EA8" s="642"/>
      <c r="EB8" s="642"/>
      <c r="EC8" s="651"/>
    </row>
    <row r="9" spans="2:143" ht="11.25" customHeight="1" x14ac:dyDescent="0.15">
      <c r="B9" s="638" t="s">
        <v>243</v>
      </c>
      <c r="C9" s="639"/>
      <c r="D9" s="639"/>
      <c r="E9" s="639"/>
      <c r="F9" s="639"/>
      <c r="G9" s="639"/>
      <c r="H9" s="639"/>
      <c r="I9" s="639"/>
      <c r="J9" s="639"/>
      <c r="K9" s="639"/>
      <c r="L9" s="639"/>
      <c r="M9" s="639"/>
      <c r="N9" s="639"/>
      <c r="O9" s="639"/>
      <c r="P9" s="639"/>
      <c r="Q9" s="640"/>
      <c r="R9" s="641">
        <v>19048</v>
      </c>
      <c r="S9" s="642"/>
      <c r="T9" s="642"/>
      <c r="U9" s="642"/>
      <c r="V9" s="642"/>
      <c r="W9" s="642"/>
      <c r="X9" s="642"/>
      <c r="Y9" s="643"/>
      <c r="Z9" s="644">
        <v>0</v>
      </c>
      <c r="AA9" s="644"/>
      <c r="AB9" s="644"/>
      <c r="AC9" s="644"/>
      <c r="AD9" s="645">
        <v>19048</v>
      </c>
      <c r="AE9" s="645"/>
      <c r="AF9" s="645"/>
      <c r="AG9" s="645"/>
      <c r="AH9" s="645"/>
      <c r="AI9" s="645"/>
      <c r="AJ9" s="645"/>
      <c r="AK9" s="645"/>
      <c r="AL9" s="646">
        <v>0.1</v>
      </c>
      <c r="AM9" s="647"/>
      <c r="AN9" s="647"/>
      <c r="AO9" s="648"/>
      <c r="AP9" s="638" t="s">
        <v>244</v>
      </c>
      <c r="AQ9" s="639"/>
      <c r="AR9" s="639"/>
      <c r="AS9" s="639"/>
      <c r="AT9" s="639"/>
      <c r="AU9" s="639"/>
      <c r="AV9" s="639"/>
      <c r="AW9" s="639"/>
      <c r="AX9" s="639"/>
      <c r="AY9" s="639"/>
      <c r="AZ9" s="639"/>
      <c r="BA9" s="639"/>
      <c r="BB9" s="639"/>
      <c r="BC9" s="639"/>
      <c r="BD9" s="639"/>
      <c r="BE9" s="639"/>
      <c r="BF9" s="640"/>
      <c r="BG9" s="641">
        <v>4146659</v>
      </c>
      <c r="BH9" s="642"/>
      <c r="BI9" s="642"/>
      <c r="BJ9" s="642"/>
      <c r="BK9" s="642"/>
      <c r="BL9" s="642"/>
      <c r="BM9" s="642"/>
      <c r="BN9" s="643"/>
      <c r="BO9" s="644">
        <v>30.7</v>
      </c>
      <c r="BP9" s="644"/>
      <c r="BQ9" s="644"/>
      <c r="BR9" s="644"/>
      <c r="BS9" s="650" t="s">
        <v>127</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5398662</v>
      </c>
      <c r="CS9" s="642"/>
      <c r="CT9" s="642"/>
      <c r="CU9" s="642"/>
      <c r="CV9" s="642"/>
      <c r="CW9" s="642"/>
      <c r="CX9" s="642"/>
      <c r="CY9" s="643"/>
      <c r="CZ9" s="644">
        <v>9.6999999999999993</v>
      </c>
      <c r="DA9" s="644"/>
      <c r="DB9" s="644"/>
      <c r="DC9" s="644"/>
      <c r="DD9" s="650">
        <v>51798</v>
      </c>
      <c r="DE9" s="642"/>
      <c r="DF9" s="642"/>
      <c r="DG9" s="642"/>
      <c r="DH9" s="642"/>
      <c r="DI9" s="642"/>
      <c r="DJ9" s="642"/>
      <c r="DK9" s="642"/>
      <c r="DL9" s="642"/>
      <c r="DM9" s="642"/>
      <c r="DN9" s="642"/>
      <c r="DO9" s="642"/>
      <c r="DP9" s="643"/>
      <c r="DQ9" s="650">
        <v>4823092</v>
      </c>
      <c r="DR9" s="642"/>
      <c r="DS9" s="642"/>
      <c r="DT9" s="642"/>
      <c r="DU9" s="642"/>
      <c r="DV9" s="642"/>
      <c r="DW9" s="642"/>
      <c r="DX9" s="642"/>
      <c r="DY9" s="642"/>
      <c r="DZ9" s="642"/>
      <c r="EA9" s="642"/>
      <c r="EB9" s="642"/>
      <c r="EC9" s="651"/>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127</v>
      </c>
      <c r="S10" s="642"/>
      <c r="T10" s="642"/>
      <c r="U10" s="642"/>
      <c r="V10" s="642"/>
      <c r="W10" s="642"/>
      <c r="X10" s="642"/>
      <c r="Y10" s="643"/>
      <c r="Z10" s="644" t="s">
        <v>241</v>
      </c>
      <c r="AA10" s="644"/>
      <c r="AB10" s="644"/>
      <c r="AC10" s="644"/>
      <c r="AD10" s="645" t="s">
        <v>241</v>
      </c>
      <c r="AE10" s="645"/>
      <c r="AF10" s="645"/>
      <c r="AG10" s="645"/>
      <c r="AH10" s="645"/>
      <c r="AI10" s="645"/>
      <c r="AJ10" s="645"/>
      <c r="AK10" s="645"/>
      <c r="AL10" s="646" t="s">
        <v>127</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426130</v>
      </c>
      <c r="BH10" s="642"/>
      <c r="BI10" s="642"/>
      <c r="BJ10" s="642"/>
      <c r="BK10" s="642"/>
      <c r="BL10" s="642"/>
      <c r="BM10" s="642"/>
      <c r="BN10" s="643"/>
      <c r="BO10" s="644">
        <v>3.2</v>
      </c>
      <c r="BP10" s="644"/>
      <c r="BQ10" s="644"/>
      <c r="BR10" s="644"/>
      <c r="BS10" s="650">
        <v>69894</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75198</v>
      </c>
      <c r="CS10" s="642"/>
      <c r="CT10" s="642"/>
      <c r="CU10" s="642"/>
      <c r="CV10" s="642"/>
      <c r="CW10" s="642"/>
      <c r="CX10" s="642"/>
      <c r="CY10" s="643"/>
      <c r="CZ10" s="644">
        <v>0.1</v>
      </c>
      <c r="DA10" s="644"/>
      <c r="DB10" s="644"/>
      <c r="DC10" s="644"/>
      <c r="DD10" s="650">
        <v>6420</v>
      </c>
      <c r="DE10" s="642"/>
      <c r="DF10" s="642"/>
      <c r="DG10" s="642"/>
      <c r="DH10" s="642"/>
      <c r="DI10" s="642"/>
      <c r="DJ10" s="642"/>
      <c r="DK10" s="642"/>
      <c r="DL10" s="642"/>
      <c r="DM10" s="642"/>
      <c r="DN10" s="642"/>
      <c r="DO10" s="642"/>
      <c r="DP10" s="643"/>
      <c r="DQ10" s="650">
        <v>52318</v>
      </c>
      <c r="DR10" s="642"/>
      <c r="DS10" s="642"/>
      <c r="DT10" s="642"/>
      <c r="DU10" s="642"/>
      <c r="DV10" s="642"/>
      <c r="DW10" s="642"/>
      <c r="DX10" s="642"/>
      <c r="DY10" s="642"/>
      <c r="DZ10" s="642"/>
      <c r="EA10" s="642"/>
      <c r="EB10" s="642"/>
      <c r="EC10" s="651"/>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127</v>
      </c>
      <c r="S11" s="642"/>
      <c r="T11" s="642"/>
      <c r="U11" s="642"/>
      <c r="V11" s="642"/>
      <c r="W11" s="642"/>
      <c r="X11" s="642"/>
      <c r="Y11" s="643"/>
      <c r="Z11" s="644" t="s">
        <v>127</v>
      </c>
      <c r="AA11" s="644"/>
      <c r="AB11" s="644"/>
      <c r="AC11" s="644"/>
      <c r="AD11" s="645" t="s">
        <v>241</v>
      </c>
      <c r="AE11" s="645"/>
      <c r="AF11" s="645"/>
      <c r="AG11" s="645"/>
      <c r="AH11" s="645"/>
      <c r="AI11" s="645"/>
      <c r="AJ11" s="645"/>
      <c r="AK11" s="645"/>
      <c r="AL11" s="646" t="s">
        <v>241</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937260</v>
      </c>
      <c r="BH11" s="642"/>
      <c r="BI11" s="642"/>
      <c r="BJ11" s="642"/>
      <c r="BK11" s="642"/>
      <c r="BL11" s="642"/>
      <c r="BM11" s="642"/>
      <c r="BN11" s="643"/>
      <c r="BO11" s="644">
        <v>6.9</v>
      </c>
      <c r="BP11" s="644"/>
      <c r="BQ11" s="644"/>
      <c r="BR11" s="644"/>
      <c r="BS11" s="650">
        <v>184821</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174514</v>
      </c>
      <c r="CS11" s="642"/>
      <c r="CT11" s="642"/>
      <c r="CU11" s="642"/>
      <c r="CV11" s="642"/>
      <c r="CW11" s="642"/>
      <c r="CX11" s="642"/>
      <c r="CY11" s="643"/>
      <c r="CZ11" s="644">
        <v>0.3</v>
      </c>
      <c r="DA11" s="644"/>
      <c r="DB11" s="644"/>
      <c r="DC11" s="644"/>
      <c r="DD11" s="650" t="s">
        <v>127</v>
      </c>
      <c r="DE11" s="642"/>
      <c r="DF11" s="642"/>
      <c r="DG11" s="642"/>
      <c r="DH11" s="642"/>
      <c r="DI11" s="642"/>
      <c r="DJ11" s="642"/>
      <c r="DK11" s="642"/>
      <c r="DL11" s="642"/>
      <c r="DM11" s="642"/>
      <c r="DN11" s="642"/>
      <c r="DO11" s="642"/>
      <c r="DP11" s="643"/>
      <c r="DQ11" s="650">
        <v>152641</v>
      </c>
      <c r="DR11" s="642"/>
      <c r="DS11" s="642"/>
      <c r="DT11" s="642"/>
      <c r="DU11" s="642"/>
      <c r="DV11" s="642"/>
      <c r="DW11" s="642"/>
      <c r="DX11" s="642"/>
      <c r="DY11" s="642"/>
      <c r="DZ11" s="642"/>
      <c r="EA11" s="642"/>
      <c r="EB11" s="642"/>
      <c r="EC11" s="651"/>
    </row>
    <row r="12" spans="2:143" ht="11.25" customHeight="1" x14ac:dyDescent="0.15">
      <c r="B12" s="638" t="s">
        <v>252</v>
      </c>
      <c r="C12" s="639"/>
      <c r="D12" s="639"/>
      <c r="E12" s="639"/>
      <c r="F12" s="639"/>
      <c r="G12" s="639"/>
      <c r="H12" s="639"/>
      <c r="I12" s="639"/>
      <c r="J12" s="639"/>
      <c r="K12" s="639"/>
      <c r="L12" s="639"/>
      <c r="M12" s="639"/>
      <c r="N12" s="639"/>
      <c r="O12" s="639"/>
      <c r="P12" s="639"/>
      <c r="Q12" s="640"/>
      <c r="R12" s="641">
        <v>2469075</v>
      </c>
      <c r="S12" s="642"/>
      <c r="T12" s="642"/>
      <c r="U12" s="642"/>
      <c r="V12" s="642"/>
      <c r="W12" s="642"/>
      <c r="X12" s="642"/>
      <c r="Y12" s="643"/>
      <c r="Z12" s="644">
        <v>4.4000000000000004</v>
      </c>
      <c r="AA12" s="644"/>
      <c r="AB12" s="644"/>
      <c r="AC12" s="644"/>
      <c r="AD12" s="645">
        <v>2469075</v>
      </c>
      <c r="AE12" s="645"/>
      <c r="AF12" s="645"/>
      <c r="AG12" s="645"/>
      <c r="AH12" s="645"/>
      <c r="AI12" s="645"/>
      <c r="AJ12" s="645"/>
      <c r="AK12" s="645"/>
      <c r="AL12" s="646">
        <v>8.1</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5589733</v>
      </c>
      <c r="BH12" s="642"/>
      <c r="BI12" s="642"/>
      <c r="BJ12" s="642"/>
      <c r="BK12" s="642"/>
      <c r="BL12" s="642"/>
      <c r="BM12" s="642"/>
      <c r="BN12" s="643"/>
      <c r="BO12" s="644">
        <v>41.3</v>
      </c>
      <c r="BP12" s="644"/>
      <c r="BQ12" s="644"/>
      <c r="BR12" s="644"/>
      <c r="BS12" s="650" t="s">
        <v>241</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2647678</v>
      </c>
      <c r="CS12" s="642"/>
      <c r="CT12" s="642"/>
      <c r="CU12" s="642"/>
      <c r="CV12" s="642"/>
      <c r="CW12" s="642"/>
      <c r="CX12" s="642"/>
      <c r="CY12" s="643"/>
      <c r="CZ12" s="644">
        <v>4.8</v>
      </c>
      <c r="DA12" s="644"/>
      <c r="DB12" s="644"/>
      <c r="DC12" s="644"/>
      <c r="DD12" s="650">
        <v>38621</v>
      </c>
      <c r="DE12" s="642"/>
      <c r="DF12" s="642"/>
      <c r="DG12" s="642"/>
      <c r="DH12" s="642"/>
      <c r="DI12" s="642"/>
      <c r="DJ12" s="642"/>
      <c r="DK12" s="642"/>
      <c r="DL12" s="642"/>
      <c r="DM12" s="642"/>
      <c r="DN12" s="642"/>
      <c r="DO12" s="642"/>
      <c r="DP12" s="643"/>
      <c r="DQ12" s="650">
        <v>487736</v>
      </c>
      <c r="DR12" s="642"/>
      <c r="DS12" s="642"/>
      <c r="DT12" s="642"/>
      <c r="DU12" s="642"/>
      <c r="DV12" s="642"/>
      <c r="DW12" s="642"/>
      <c r="DX12" s="642"/>
      <c r="DY12" s="642"/>
      <c r="DZ12" s="642"/>
      <c r="EA12" s="642"/>
      <c r="EB12" s="642"/>
      <c r="EC12" s="651"/>
    </row>
    <row r="13" spans="2:143" ht="11.25" customHeight="1" x14ac:dyDescent="0.15">
      <c r="B13" s="638" t="s">
        <v>255</v>
      </c>
      <c r="C13" s="639"/>
      <c r="D13" s="639"/>
      <c r="E13" s="639"/>
      <c r="F13" s="639"/>
      <c r="G13" s="639"/>
      <c r="H13" s="639"/>
      <c r="I13" s="639"/>
      <c r="J13" s="639"/>
      <c r="K13" s="639"/>
      <c r="L13" s="639"/>
      <c r="M13" s="639"/>
      <c r="N13" s="639"/>
      <c r="O13" s="639"/>
      <c r="P13" s="639"/>
      <c r="Q13" s="640"/>
      <c r="R13" s="641">
        <v>33939</v>
      </c>
      <c r="S13" s="642"/>
      <c r="T13" s="642"/>
      <c r="U13" s="642"/>
      <c r="V13" s="642"/>
      <c r="W13" s="642"/>
      <c r="X13" s="642"/>
      <c r="Y13" s="643"/>
      <c r="Z13" s="644">
        <v>0.1</v>
      </c>
      <c r="AA13" s="644"/>
      <c r="AB13" s="644"/>
      <c r="AC13" s="644"/>
      <c r="AD13" s="645">
        <v>33939</v>
      </c>
      <c r="AE13" s="645"/>
      <c r="AF13" s="645"/>
      <c r="AG13" s="645"/>
      <c r="AH13" s="645"/>
      <c r="AI13" s="645"/>
      <c r="AJ13" s="645"/>
      <c r="AK13" s="645"/>
      <c r="AL13" s="646">
        <v>0.1</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5541515</v>
      </c>
      <c r="BH13" s="642"/>
      <c r="BI13" s="642"/>
      <c r="BJ13" s="642"/>
      <c r="BK13" s="642"/>
      <c r="BL13" s="642"/>
      <c r="BM13" s="642"/>
      <c r="BN13" s="643"/>
      <c r="BO13" s="644">
        <v>41</v>
      </c>
      <c r="BP13" s="644"/>
      <c r="BQ13" s="644"/>
      <c r="BR13" s="644"/>
      <c r="BS13" s="650" t="s">
        <v>241</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6909341</v>
      </c>
      <c r="CS13" s="642"/>
      <c r="CT13" s="642"/>
      <c r="CU13" s="642"/>
      <c r="CV13" s="642"/>
      <c r="CW13" s="642"/>
      <c r="CX13" s="642"/>
      <c r="CY13" s="643"/>
      <c r="CZ13" s="644">
        <v>12.4</v>
      </c>
      <c r="DA13" s="644"/>
      <c r="DB13" s="644"/>
      <c r="DC13" s="644"/>
      <c r="DD13" s="650">
        <v>1766021</v>
      </c>
      <c r="DE13" s="642"/>
      <c r="DF13" s="642"/>
      <c r="DG13" s="642"/>
      <c r="DH13" s="642"/>
      <c r="DI13" s="642"/>
      <c r="DJ13" s="642"/>
      <c r="DK13" s="642"/>
      <c r="DL13" s="642"/>
      <c r="DM13" s="642"/>
      <c r="DN13" s="642"/>
      <c r="DO13" s="642"/>
      <c r="DP13" s="643"/>
      <c r="DQ13" s="650">
        <v>4514366</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127</v>
      </c>
      <c r="S14" s="642"/>
      <c r="T14" s="642"/>
      <c r="U14" s="642"/>
      <c r="V14" s="642"/>
      <c r="W14" s="642"/>
      <c r="X14" s="642"/>
      <c r="Y14" s="643"/>
      <c r="Z14" s="644" t="s">
        <v>127</v>
      </c>
      <c r="AA14" s="644"/>
      <c r="AB14" s="644"/>
      <c r="AC14" s="644"/>
      <c r="AD14" s="645" t="s">
        <v>127</v>
      </c>
      <c r="AE14" s="645"/>
      <c r="AF14" s="645"/>
      <c r="AG14" s="645"/>
      <c r="AH14" s="645"/>
      <c r="AI14" s="645"/>
      <c r="AJ14" s="645"/>
      <c r="AK14" s="645"/>
      <c r="AL14" s="646" t="s">
        <v>127</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176901</v>
      </c>
      <c r="BH14" s="642"/>
      <c r="BI14" s="642"/>
      <c r="BJ14" s="642"/>
      <c r="BK14" s="642"/>
      <c r="BL14" s="642"/>
      <c r="BM14" s="642"/>
      <c r="BN14" s="643"/>
      <c r="BO14" s="644">
        <v>1.3</v>
      </c>
      <c r="BP14" s="644"/>
      <c r="BQ14" s="644"/>
      <c r="BR14" s="644"/>
      <c r="BS14" s="650" t="s">
        <v>127</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2110367</v>
      </c>
      <c r="CS14" s="642"/>
      <c r="CT14" s="642"/>
      <c r="CU14" s="642"/>
      <c r="CV14" s="642"/>
      <c r="CW14" s="642"/>
      <c r="CX14" s="642"/>
      <c r="CY14" s="643"/>
      <c r="CZ14" s="644">
        <v>3.8</v>
      </c>
      <c r="DA14" s="644"/>
      <c r="DB14" s="644"/>
      <c r="DC14" s="644"/>
      <c r="DD14" s="650">
        <v>61007</v>
      </c>
      <c r="DE14" s="642"/>
      <c r="DF14" s="642"/>
      <c r="DG14" s="642"/>
      <c r="DH14" s="642"/>
      <c r="DI14" s="642"/>
      <c r="DJ14" s="642"/>
      <c r="DK14" s="642"/>
      <c r="DL14" s="642"/>
      <c r="DM14" s="642"/>
      <c r="DN14" s="642"/>
      <c r="DO14" s="642"/>
      <c r="DP14" s="643"/>
      <c r="DQ14" s="650">
        <v>2022865</v>
      </c>
      <c r="DR14" s="642"/>
      <c r="DS14" s="642"/>
      <c r="DT14" s="642"/>
      <c r="DU14" s="642"/>
      <c r="DV14" s="642"/>
      <c r="DW14" s="642"/>
      <c r="DX14" s="642"/>
      <c r="DY14" s="642"/>
      <c r="DZ14" s="642"/>
      <c r="EA14" s="642"/>
      <c r="EB14" s="642"/>
      <c r="EC14" s="651"/>
    </row>
    <row r="15" spans="2:143" ht="11.25" customHeight="1" x14ac:dyDescent="0.15">
      <c r="B15" s="638" t="s">
        <v>261</v>
      </c>
      <c r="C15" s="639"/>
      <c r="D15" s="639"/>
      <c r="E15" s="639"/>
      <c r="F15" s="639"/>
      <c r="G15" s="639"/>
      <c r="H15" s="639"/>
      <c r="I15" s="639"/>
      <c r="J15" s="639"/>
      <c r="K15" s="639"/>
      <c r="L15" s="639"/>
      <c r="M15" s="639"/>
      <c r="N15" s="639"/>
      <c r="O15" s="639"/>
      <c r="P15" s="639"/>
      <c r="Q15" s="640"/>
      <c r="R15" s="641">
        <v>66872</v>
      </c>
      <c r="S15" s="642"/>
      <c r="T15" s="642"/>
      <c r="U15" s="642"/>
      <c r="V15" s="642"/>
      <c r="W15" s="642"/>
      <c r="X15" s="642"/>
      <c r="Y15" s="643"/>
      <c r="Z15" s="644">
        <v>0.1</v>
      </c>
      <c r="AA15" s="644"/>
      <c r="AB15" s="644"/>
      <c r="AC15" s="644"/>
      <c r="AD15" s="645">
        <v>66872</v>
      </c>
      <c r="AE15" s="645"/>
      <c r="AF15" s="645"/>
      <c r="AG15" s="645"/>
      <c r="AH15" s="645"/>
      <c r="AI15" s="645"/>
      <c r="AJ15" s="645"/>
      <c r="AK15" s="645"/>
      <c r="AL15" s="646">
        <v>0.2</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937287</v>
      </c>
      <c r="BH15" s="642"/>
      <c r="BI15" s="642"/>
      <c r="BJ15" s="642"/>
      <c r="BK15" s="642"/>
      <c r="BL15" s="642"/>
      <c r="BM15" s="642"/>
      <c r="BN15" s="643"/>
      <c r="BO15" s="644">
        <v>6.9</v>
      </c>
      <c r="BP15" s="644"/>
      <c r="BQ15" s="644"/>
      <c r="BR15" s="644"/>
      <c r="BS15" s="650" t="s">
        <v>127</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2850697</v>
      </c>
      <c r="CS15" s="642"/>
      <c r="CT15" s="642"/>
      <c r="CU15" s="642"/>
      <c r="CV15" s="642"/>
      <c r="CW15" s="642"/>
      <c r="CX15" s="642"/>
      <c r="CY15" s="643"/>
      <c r="CZ15" s="644">
        <v>5.0999999999999996</v>
      </c>
      <c r="DA15" s="644"/>
      <c r="DB15" s="644"/>
      <c r="DC15" s="644"/>
      <c r="DD15" s="650">
        <v>110158</v>
      </c>
      <c r="DE15" s="642"/>
      <c r="DF15" s="642"/>
      <c r="DG15" s="642"/>
      <c r="DH15" s="642"/>
      <c r="DI15" s="642"/>
      <c r="DJ15" s="642"/>
      <c r="DK15" s="642"/>
      <c r="DL15" s="642"/>
      <c r="DM15" s="642"/>
      <c r="DN15" s="642"/>
      <c r="DO15" s="642"/>
      <c r="DP15" s="643"/>
      <c r="DQ15" s="650">
        <v>2438263</v>
      </c>
      <c r="DR15" s="642"/>
      <c r="DS15" s="642"/>
      <c r="DT15" s="642"/>
      <c r="DU15" s="642"/>
      <c r="DV15" s="642"/>
      <c r="DW15" s="642"/>
      <c r="DX15" s="642"/>
      <c r="DY15" s="642"/>
      <c r="DZ15" s="642"/>
      <c r="EA15" s="642"/>
      <c r="EB15" s="642"/>
      <c r="EC15" s="651"/>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241</v>
      </c>
      <c r="S16" s="642"/>
      <c r="T16" s="642"/>
      <c r="U16" s="642"/>
      <c r="V16" s="642"/>
      <c r="W16" s="642"/>
      <c r="X16" s="642"/>
      <c r="Y16" s="643"/>
      <c r="Z16" s="644" t="s">
        <v>127</v>
      </c>
      <c r="AA16" s="644"/>
      <c r="AB16" s="644"/>
      <c r="AC16" s="644"/>
      <c r="AD16" s="645" t="s">
        <v>127</v>
      </c>
      <c r="AE16" s="645"/>
      <c r="AF16" s="645"/>
      <c r="AG16" s="645"/>
      <c r="AH16" s="645"/>
      <c r="AI16" s="645"/>
      <c r="AJ16" s="645"/>
      <c r="AK16" s="645"/>
      <c r="AL16" s="646" t="s">
        <v>127</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127</v>
      </c>
      <c r="BH16" s="642"/>
      <c r="BI16" s="642"/>
      <c r="BJ16" s="642"/>
      <c r="BK16" s="642"/>
      <c r="BL16" s="642"/>
      <c r="BM16" s="642"/>
      <c r="BN16" s="643"/>
      <c r="BO16" s="644" t="s">
        <v>127</v>
      </c>
      <c r="BP16" s="644"/>
      <c r="BQ16" s="644"/>
      <c r="BR16" s="644"/>
      <c r="BS16" s="650" t="s">
        <v>241</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t="s">
        <v>241</v>
      </c>
      <c r="CS16" s="642"/>
      <c r="CT16" s="642"/>
      <c r="CU16" s="642"/>
      <c r="CV16" s="642"/>
      <c r="CW16" s="642"/>
      <c r="CX16" s="642"/>
      <c r="CY16" s="643"/>
      <c r="CZ16" s="644" t="s">
        <v>241</v>
      </c>
      <c r="DA16" s="644"/>
      <c r="DB16" s="644"/>
      <c r="DC16" s="644"/>
      <c r="DD16" s="650" t="s">
        <v>241</v>
      </c>
      <c r="DE16" s="642"/>
      <c r="DF16" s="642"/>
      <c r="DG16" s="642"/>
      <c r="DH16" s="642"/>
      <c r="DI16" s="642"/>
      <c r="DJ16" s="642"/>
      <c r="DK16" s="642"/>
      <c r="DL16" s="642"/>
      <c r="DM16" s="642"/>
      <c r="DN16" s="642"/>
      <c r="DO16" s="642"/>
      <c r="DP16" s="643"/>
      <c r="DQ16" s="650" t="s">
        <v>127</v>
      </c>
      <c r="DR16" s="642"/>
      <c r="DS16" s="642"/>
      <c r="DT16" s="642"/>
      <c r="DU16" s="642"/>
      <c r="DV16" s="642"/>
      <c r="DW16" s="642"/>
      <c r="DX16" s="642"/>
      <c r="DY16" s="642"/>
      <c r="DZ16" s="642"/>
      <c r="EA16" s="642"/>
      <c r="EB16" s="642"/>
      <c r="EC16" s="651"/>
    </row>
    <row r="17" spans="2:133" ht="11.25" customHeight="1" x14ac:dyDescent="0.15">
      <c r="B17" s="638" t="s">
        <v>267</v>
      </c>
      <c r="C17" s="639"/>
      <c r="D17" s="639"/>
      <c r="E17" s="639"/>
      <c r="F17" s="639"/>
      <c r="G17" s="639"/>
      <c r="H17" s="639"/>
      <c r="I17" s="639"/>
      <c r="J17" s="639"/>
      <c r="K17" s="639"/>
      <c r="L17" s="639"/>
      <c r="M17" s="639"/>
      <c r="N17" s="639"/>
      <c r="O17" s="639"/>
      <c r="P17" s="639"/>
      <c r="Q17" s="640"/>
      <c r="R17" s="641">
        <v>40028</v>
      </c>
      <c r="S17" s="642"/>
      <c r="T17" s="642"/>
      <c r="U17" s="642"/>
      <c r="V17" s="642"/>
      <c r="W17" s="642"/>
      <c r="X17" s="642"/>
      <c r="Y17" s="643"/>
      <c r="Z17" s="644">
        <v>0.1</v>
      </c>
      <c r="AA17" s="644"/>
      <c r="AB17" s="644"/>
      <c r="AC17" s="644"/>
      <c r="AD17" s="645">
        <v>40028</v>
      </c>
      <c r="AE17" s="645"/>
      <c r="AF17" s="645"/>
      <c r="AG17" s="645"/>
      <c r="AH17" s="645"/>
      <c r="AI17" s="645"/>
      <c r="AJ17" s="645"/>
      <c r="AK17" s="645"/>
      <c r="AL17" s="646">
        <v>0.1</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v>57335</v>
      </c>
      <c r="BH17" s="642"/>
      <c r="BI17" s="642"/>
      <c r="BJ17" s="642"/>
      <c r="BK17" s="642"/>
      <c r="BL17" s="642"/>
      <c r="BM17" s="642"/>
      <c r="BN17" s="643"/>
      <c r="BO17" s="644">
        <v>0.4</v>
      </c>
      <c r="BP17" s="644"/>
      <c r="BQ17" s="644"/>
      <c r="BR17" s="644"/>
      <c r="BS17" s="650" t="s">
        <v>127</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5569443</v>
      </c>
      <c r="CS17" s="642"/>
      <c r="CT17" s="642"/>
      <c r="CU17" s="642"/>
      <c r="CV17" s="642"/>
      <c r="CW17" s="642"/>
      <c r="CX17" s="642"/>
      <c r="CY17" s="643"/>
      <c r="CZ17" s="644">
        <v>10</v>
      </c>
      <c r="DA17" s="644"/>
      <c r="DB17" s="644"/>
      <c r="DC17" s="644"/>
      <c r="DD17" s="650" t="s">
        <v>241</v>
      </c>
      <c r="DE17" s="642"/>
      <c r="DF17" s="642"/>
      <c r="DG17" s="642"/>
      <c r="DH17" s="642"/>
      <c r="DI17" s="642"/>
      <c r="DJ17" s="642"/>
      <c r="DK17" s="642"/>
      <c r="DL17" s="642"/>
      <c r="DM17" s="642"/>
      <c r="DN17" s="642"/>
      <c r="DO17" s="642"/>
      <c r="DP17" s="643"/>
      <c r="DQ17" s="650">
        <v>5283316</v>
      </c>
      <c r="DR17" s="642"/>
      <c r="DS17" s="642"/>
      <c r="DT17" s="642"/>
      <c r="DU17" s="642"/>
      <c r="DV17" s="642"/>
      <c r="DW17" s="642"/>
      <c r="DX17" s="642"/>
      <c r="DY17" s="642"/>
      <c r="DZ17" s="642"/>
      <c r="EA17" s="642"/>
      <c r="EB17" s="642"/>
      <c r="EC17" s="651"/>
    </row>
    <row r="18" spans="2:133" ht="11.25" customHeight="1" x14ac:dyDescent="0.15">
      <c r="B18" s="638" t="s">
        <v>270</v>
      </c>
      <c r="C18" s="639"/>
      <c r="D18" s="639"/>
      <c r="E18" s="639"/>
      <c r="F18" s="639"/>
      <c r="G18" s="639"/>
      <c r="H18" s="639"/>
      <c r="I18" s="639"/>
      <c r="J18" s="639"/>
      <c r="K18" s="639"/>
      <c r="L18" s="639"/>
      <c r="M18" s="639"/>
      <c r="N18" s="639"/>
      <c r="O18" s="639"/>
      <c r="P18" s="639"/>
      <c r="Q18" s="640"/>
      <c r="R18" s="641">
        <v>15668764</v>
      </c>
      <c r="S18" s="642"/>
      <c r="T18" s="642"/>
      <c r="U18" s="642"/>
      <c r="V18" s="642"/>
      <c r="W18" s="642"/>
      <c r="X18" s="642"/>
      <c r="Y18" s="643"/>
      <c r="Z18" s="644">
        <v>28.1</v>
      </c>
      <c r="AA18" s="644"/>
      <c r="AB18" s="644"/>
      <c r="AC18" s="644"/>
      <c r="AD18" s="645">
        <v>14688104</v>
      </c>
      <c r="AE18" s="645"/>
      <c r="AF18" s="645"/>
      <c r="AG18" s="645"/>
      <c r="AH18" s="645"/>
      <c r="AI18" s="645"/>
      <c r="AJ18" s="645"/>
      <c r="AK18" s="645"/>
      <c r="AL18" s="646">
        <v>48.4</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127</v>
      </c>
      <c r="BH18" s="642"/>
      <c r="BI18" s="642"/>
      <c r="BJ18" s="642"/>
      <c r="BK18" s="642"/>
      <c r="BL18" s="642"/>
      <c r="BM18" s="642"/>
      <c r="BN18" s="643"/>
      <c r="BO18" s="644" t="s">
        <v>241</v>
      </c>
      <c r="BP18" s="644"/>
      <c r="BQ18" s="644"/>
      <c r="BR18" s="644"/>
      <c r="BS18" s="650" t="s">
        <v>127</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241</v>
      </c>
      <c r="CS18" s="642"/>
      <c r="CT18" s="642"/>
      <c r="CU18" s="642"/>
      <c r="CV18" s="642"/>
      <c r="CW18" s="642"/>
      <c r="CX18" s="642"/>
      <c r="CY18" s="643"/>
      <c r="CZ18" s="644" t="s">
        <v>127</v>
      </c>
      <c r="DA18" s="644"/>
      <c r="DB18" s="644"/>
      <c r="DC18" s="644"/>
      <c r="DD18" s="650" t="s">
        <v>127</v>
      </c>
      <c r="DE18" s="642"/>
      <c r="DF18" s="642"/>
      <c r="DG18" s="642"/>
      <c r="DH18" s="642"/>
      <c r="DI18" s="642"/>
      <c r="DJ18" s="642"/>
      <c r="DK18" s="642"/>
      <c r="DL18" s="642"/>
      <c r="DM18" s="642"/>
      <c r="DN18" s="642"/>
      <c r="DO18" s="642"/>
      <c r="DP18" s="643"/>
      <c r="DQ18" s="650" t="s">
        <v>241</v>
      </c>
      <c r="DR18" s="642"/>
      <c r="DS18" s="642"/>
      <c r="DT18" s="642"/>
      <c r="DU18" s="642"/>
      <c r="DV18" s="642"/>
      <c r="DW18" s="642"/>
      <c r="DX18" s="642"/>
      <c r="DY18" s="642"/>
      <c r="DZ18" s="642"/>
      <c r="EA18" s="642"/>
      <c r="EB18" s="642"/>
      <c r="EC18" s="651"/>
    </row>
    <row r="19" spans="2:133" ht="11.25" customHeight="1" x14ac:dyDescent="0.15">
      <c r="B19" s="638" t="s">
        <v>273</v>
      </c>
      <c r="C19" s="639"/>
      <c r="D19" s="639"/>
      <c r="E19" s="639"/>
      <c r="F19" s="639"/>
      <c r="G19" s="639"/>
      <c r="H19" s="639"/>
      <c r="I19" s="639"/>
      <c r="J19" s="639"/>
      <c r="K19" s="639"/>
      <c r="L19" s="639"/>
      <c r="M19" s="639"/>
      <c r="N19" s="639"/>
      <c r="O19" s="639"/>
      <c r="P19" s="639"/>
      <c r="Q19" s="640"/>
      <c r="R19" s="641">
        <v>14688104</v>
      </c>
      <c r="S19" s="642"/>
      <c r="T19" s="642"/>
      <c r="U19" s="642"/>
      <c r="V19" s="642"/>
      <c r="W19" s="642"/>
      <c r="X19" s="642"/>
      <c r="Y19" s="643"/>
      <c r="Z19" s="644">
        <v>26.3</v>
      </c>
      <c r="AA19" s="644"/>
      <c r="AB19" s="644"/>
      <c r="AC19" s="644"/>
      <c r="AD19" s="645">
        <v>14688104</v>
      </c>
      <c r="AE19" s="645"/>
      <c r="AF19" s="645"/>
      <c r="AG19" s="645"/>
      <c r="AH19" s="645"/>
      <c r="AI19" s="645"/>
      <c r="AJ19" s="645"/>
      <c r="AK19" s="645"/>
      <c r="AL19" s="646">
        <v>48.4</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1074137</v>
      </c>
      <c r="BH19" s="642"/>
      <c r="BI19" s="642"/>
      <c r="BJ19" s="642"/>
      <c r="BK19" s="642"/>
      <c r="BL19" s="642"/>
      <c r="BM19" s="642"/>
      <c r="BN19" s="643"/>
      <c r="BO19" s="644">
        <v>7.9</v>
      </c>
      <c r="BP19" s="644"/>
      <c r="BQ19" s="644"/>
      <c r="BR19" s="644"/>
      <c r="BS19" s="650" t="s">
        <v>127</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241</v>
      </c>
      <c r="CS19" s="642"/>
      <c r="CT19" s="642"/>
      <c r="CU19" s="642"/>
      <c r="CV19" s="642"/>
      <c r="CW19" s="642"/>
      <c r="CX19" s="642"/>
      <c r="CY19" s="643"/>
      <c r="CZ19" s="644" t="s">
        <v>127</v>
      </c>
      <c r="DA19" s="644"/>
      <c r="DB19" s="644"/>
      <c r="DC19" s="644"/>
      <c r="DD19" s="650" t="s">
        <v>127</v>
      </c>
      <c r="DE19" s="642"/>
      <c r="DF19" s="642"/>
      <c r="DG19" s="642"/>
      <c r="DH19" s="642"/>
      <c r="DI19" s="642"/>
      <c r="DJ19" s="642"/>
      <c r="DK19" s="642"/>
      <c r="DL19" s="642"/>
      <c r="DM19" s="642"/>
      <c r="DN19" s="642"/>
      <c r="DO19" s="642"/>
      <c r="DP19" s="643"/>
      <c r="DQ19" s="650" t="s">
        <v>127</v>
      </c>
      <c r="DR19" s="642"/>
      <c r="DS19" s="642"/>
      <c r="DT19" s="642"/>
      <c r="DU19" s="642"/>
      <c r="DV19" s="642"/>
      <c r="DW19" s="642"/>
      <c r="DX19" s="642"/>
      <c r="DY19" s="642"/>
      <c r="DZ19" s="642"/>
      <c r="EA19" s="642"/>
      <c r="EB19" s="642"/>
      <c r="EC19" s="651"/>
    </row>
    <row r="20" spans="2:133" ht="11.25" customHeight="1" x14ac:dyDescent="0.15">
      <c r="B20" s="638" t="s">
        <v>276</v>
      </c>
      <c r="C20" s="639"/>
      <c r="D20" s="639"/>
      <c r="E20" s="639"/>
      <c r="F20" s="639"/>
      <c r="G20" s="639"/>
      <c r="H20" s="639"/>
      <c r="I20" s="639"/>
      <c r="J20" s="639"/>
      <c r="K20" s="639"/>
      <c r="L20" s="639"/>
      <c r="M20" s="639"/>
      <c r="N20" s="639"/>
      <c r="O20" s="639"/>
      <c r="P20" s="639"/>
      <c r="Q20" s="640"/>
      <c r="R20" s="641">
        <v>980660</v>
      </c>
      <c r="S20" s="642"/>
      <c r="T20" s="642"/>
      <c r="U20" s="642"/>
      <c r="V20" s="642"/>
      <c r="W20" s="642"/>
      <c r="X20" s="642"/>
      <c r="Y20" s="643"/>
      <c r="Z20" s="644">
        <v>1.8</v>
      </c>
      <c r="AA20" s="644"/>
      <c r="AB20" s="644"/>
      <c r="AC20" s="644"/>
      <c r="AD20" s="645" t="s">
        <v>127</v>
      </c>
      <c r="AE20" s="645"/>
      <c r="AF20" s="645"/>
      <c r="AG20" s="645"/>
      <c r="AH20" s="645"/>
      <c r="AI20" s="645"/>
      <c r="AJ20" s="645"/>
      <c r="AK20" s="645"/>
      <c r="AL20" s="646" t="s">
        <v>127</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1074137</v>
      </c>
      <c r="BH20" s="642"/>
      <c r="BI20" s="642"/>
      <c r="BJ20" s="642"/>
      <c r="BK20" s="642"/>
      <c r="BL20" s="642"/>
      <c r="BM20" s="642"/>
      <c r="BN20" s="643"/>
      <c r="BO20" s="644">
        <v>7.9</v>
      </c>
      <c r="BP20" s="644"/>
      <c r="BQ20" s="644"/>
      <c r="BR20" s="644"/>
      <c r="BS20" s="650" t="s">
        <v>127</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55512473</v>
      </c>
      <c r="CS20" s="642"/>
      <c r="CT20" s="642"/>
      <c r="CU20" s="642"/>
      <c r="CV20" s="642"/>
      <c r="CW20" s="642"/>
      <c r="CX20" s="642"/>
      <c r="CY20" s="643"/>
      <c r="CZ20" s="644">
        <v>100</v>
      </c>
      <c r="DA20" s="644"/>
      <c r="DB20" s="644"/>
      <c r="DC20" s="644"/>
      <c r="DD20" s="650">
        <v>2345671</v>
      </c>
      <c r="DE20" s="642"/>
      <c r="DF20" s="642"/>
      <c r="DG20" s="642"/>
      <c r="DH20" s="642"/>
      <c r="DI20" s="642"/>
      <c r="DJ20" s="642"/>
      <c r="DK20" s="642"/>
      <c r="DL20" s="642"/>
      <c r="DM20" s="642"/>
      <c r="DN20" s="642"/>
      <c r="DO20" s="642"/>
      <c r="DP20" s="643"/>
      <c r="DQ20" s="650">
        <v>34625526</v>
      </c>
      <c r="DR20" s="642"/>
      <c r="DS20" s="642"/>
      <c r="DT20" s="642"/>
      <c r="DU20" s="642"/>
      <c r="DV20" s="642"/>
      <c r="DW20" s="642"/>
      <c r="DX20" s="642"/>
      <c r="DY20" s="642"/>
      <c r="DZ20" s="642"/>
      <c r="EA20" s="642"/>
      <c r="EB20" s="642"/>
      <c r="EC20" s="651"/>
    </row>
    <row r="21" spans="2:133" ht="11.25" customHeight="1" x14ac:dyDescent="0.15">
      <c r="B21" s="638" t="s">
        <v>279</v>
      </c>
      <c r="C21" s="639"/>
      <c r="D21" s="639"/>
      <c r="E21" s="639"/>
      <c r="F21" s="639"/>
      <c r="G21" s="639"/>
      <c r="H21" s="639"/>
      <c r="I21" s="639"/>
      <c r="J21" s="639"/>
      <c r="K21" s="639"/>
      <c r="L21" s="639"/>
      <c r="M21" s="639"/>
      <c r="N21" s="639"/>
      <c r="O21" s="639"/>
      <c r="P21" s="639"/>
      <c r="Q21" s="640"/>
      <c r="R21" s="641" t="s">
        <v>127</v>
      </c>
      <c r="S21" s="642"/>
      <c r="T21" s="642"/>
      <c r="U21" s="642"/>
      <c r="V21" s="642"/>
      <c r="W21" s="642"/>
      <c r="X21" s="642"/>
      <c r="Y21" s="643"/>
      <c r="Z21" s="644" t="s">
        <v>241</v>
      </c>
      <c r="AA21" s="644"/>
      <c r="AB21" s="644"/>
      <c r="AC21" s="644"/>
      <c r="AD21" s="645" t="s">
        <v>241</v>
      </c>
      <c r="AE21" s="645"/>
      <c r="AF21" s="645"/>
      <c r="AG21" s="645"/>
      <c r="AH21" s="645"/>
      <c r="AI21" s="645"/>
      <c r="AJ21" s="645"/>
      <c r="AK21" s="645"/>
      <c r="AL21" s="646" t="s">
        <v>241</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v>24441</v>
      </c>
      <c r="BH21" s="642"/>
      <c r="BI21" s="642"/>
      <c r="BJ21" s="642"/>
      <c r="BK21" s="642"/>
      <c r="BL21" s="642"/>
      <c r="BM21" s="642"/>
      <c r="BN21" s="643"/>
      <c r="BO21" s="644">
        <v>0.2</v>
      </c>
      <c r="BP21" s="644"/>
      <c r="BQ21" s="644"/>
      <c r="BR21" s="644"/>
      <c r="BS21" s="650" t="s">
        <v>241</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281</v>
      </c>
      <c r="C22" s="639"/>
      <c r="D22" s="639"/>
      <c r="E22" s="639"/>
      <c r="F22" s="639"/>
      <c r="G22" s="639"/>
      <c r="H22" s="639"/>
      <c r="I22" s="639"/>
      <c r="J22" s="639"/>
      <c r="K22" s="639"/>
      <c r="L22" s="639"/>
      <c r="M22" s="639"/>
      <c r="N22" s="639"/>
      <c r="O22" s="639"/>
      <c r="P22" s="639"/>
      <c r="Q22" s="640"/>
      <c r="R22" s="641">
        <v>32180490</v>
      </c>
      <c r="S22" s="642"/>
      <c r="T22" s="642"/>
      <c r="U22" s="642"/>
      <c r="V22" s="642"/>
      <c r="W22" s="642"/>
      <c r="X22" s="642"/>
      <c r="Y22" s="643"/>
      <c r="Z22" s="644">
        <v>57.7</v>
      </c>
      <c r="AA22" s="644"/>
      <c r="AB22" s="644"/>
      <c r="AC22" s="644"/>
      <c r="AD22" s="645">
        <v>30150134</v>
      </c>
      <c r="AE22" s="645"/>
      <c r="AF22" s="645"/>
      <c r="AG22" s="645"/>
      <c r="AH22" s="645"/>
      <c r="AI22" s="645"/>
      <c r="AJ22" s="645"/>
      <c r="AK22" s="645"/>
      <c r="AL22" s="646">
        <v>99.4</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241</v>
      </c>
      <c r="BH22" s="642"/>
      <c r="BI22" s="642"/>
      <c r="BJ22" s="642"/>
      <c r="BK22" s="642"/>
      <c r="BL22" s="642"/>
      <c r="BM22" s="642"/>
      <c r="BN22" s="643"/>
      <c r="BO22" s="644" t="s">
        <v>241</v>
      </c>
      <c r="BP22" s="644"/>
      <c r="BQ22" s="644"/>
      <c r="BR22" s="644"/>
      <c r="BS22" s="650" t="s">
        <v>241</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284</v>
      </c>
      <c r="C23" s="639"/>
      <c r="D23" s="639"/>
      <c r="E23" s="639"/>
      <c r="F23" s="639"/>
      <c r="G23" s="639"/>
      <c r="H23" s="639"/>
      <c r="I23" s="639"/>
      <c r="J23" s="639"/>
      <c r="K23" s="639"/>
      <c r="L23" s="639"/>
      <c r="M23" s="639"/>
      <c r="N23" s="639"/>
      <c r="O23" s="639"/>
      <c r="P23" s="639"/>
      <c r="Q23" s="640"/>
      <c r="R23" s="641">
        <v>16550</v>
      </c>
      <c r="S23" s="642"/>
      <c r="T23" s="642"/>
      <c r="U23" s="642"/>
      <c r="V23" s="642"/>
      <c r="W23" s="642"/>
      <c r="X23" s="642"/>
      <c r="Y23" s="643"/>
      <c r="Z23" s="644">
        <v>0</v>
      </c>
      <c r="AA23" s="644"/>
      <c r="AB23" s="644"/>
      <c r="AC23" s="644"/>
      <c r="AD23" s="645">
        <v>16550</v>
      </c>
      <c r="AE23" s="645"/>
      <c r="AF23" s="645"/>
      <c r="AG23" s="645"/>
      <c r="AH23" s="645"/>
      <c r="AI23" s="645"/>
      <c r="AJ23" s="645"/>
      <c r="AK23" s="645"/>
      <c r="AL23" s="646">
        <v>0.1</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v>1049696</v>
      </c>
      <c r="BH23" s="642"/>
      <c r="BI23" s="642"/>
      <c r="BJ23" s="642"/>
      <c r="BK23" s="642"/>
      <c r="BL23" s="642"/>
      <c r="BM23" s="642"/>
      <c r="BN23" s="643"/>
      <c r="BO23" s="644">
        <v>7.8</v>
      </c>
      <c r="BP23" s="644"/>
      <c r="BQ23" s="644"/>
      <c r="BR23" s="644"/>
      <c r="BS23" s="650" t="s">
        <v>241</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x14ac:dyDescent="0.15">
      <c r="B24" s="638" t="s">
        <v>291</v>
      </c>
      <c r="C24" s="639"/>
      <c r="D24" s="639"/>
      <c r="E24" s="639"/>
      <c r="F24" s="639"/>
      <c r="G24" s="639"/>
      <c r="H24" s="639"/>
      <c r="I24" s="639"/>
      <c r="J24" s="639"/>
      <c r="K24" s="639"/>
      <c r="L24" s="639"/>
      <c r="M24" s="639"/>
      <c r="N24" s="639"/>
      <c r="O24" s="639"/>
      <c r="P24" s="639"/>
      <c r="Q24" s="640"/>
      <c r="R24" s="641">
        <v>243762</v>
      </c>
      <c r="S24" s="642"/>
      <c r="T24" s="642"/>
      <c r="U24" s="642"/>
      <c r="V24" s="642"/>
      <c r="W24" s="642"/>
      <c r="X24" s="642"/>
      <c r="Y24" s="643"/>
      <c r="Z24" s="644">
        <v>0.4</v>
      </c>
      <c r="AA24" s="644"/>
      <c r="AB24" s="644"/>
      <c r="AC24" s="644"/>
      <c r="AD24" s="645" t="s">
        <v>127</v>
      </c>
      <c r="AE24" s="645"/>
      <c r="AF24" s="645"/>
      <c r="AG24" s="645"/>
      <c r="AH24" s="645"/>
      <c r="AI24" s="645"/>
      <c r="AJ24" s="645"/>
      <c r="AK24" s="645"/>
      <c r="AL24" s="646" t="s">
        <v>241</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127</v>
      </c>
      <c r="BH24" s="642"/>
      <c r="BI24" s="642"/>
      <c r="BJ24" s="642"/>
      <c r="BK24" s="642"/>
      <c r="BL24" s="642"/>
      <c r="BM24" s="642"/>
      <c r="BN24" s="643"/>
      <c r="BO24" s="644" t="s">
        <v>127</v>
      </c>
      <c r="BP24" s="644"/>
      <c r="BQ24" s="644"/>
      <c r="BR24" s="644"/>
      <c r="BS24" s="650" t="s">
        <v>127</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32110073</v>
      </c>
      <c r="CS24" s="631"/>
      <c r="CT24" s="631"/>
      <c r="CU24" s="631"/>
      <c r="CV24" s="631"/>
      <c r="CW24" s="631"/>
      <c r="CX24" s="631"/>
      <c r="CY24" s="632"/>
      <c r="CZ24" s="635">
        <v>57.8</v>
      </c>
      <c r="DA24" s="636"/>
      <c r="DB24" s="636"/>
      <c r="DC24" s="655"/>
      <c r="DD24" s="674">
        <v>18266338</v>
      </c>
      <c r="DE24" s="631"/>
      <c r="DF24" s="631"/>
      <c r="DG24" s="631"/>
      <c r="DH24" s="631"/>
      <c r="DI24" s="631"/>
      <c r="DJ24" s="631"/>
      <c r="DK24" s="632"/>
      <c r="DL24" s="674">
        <v>17995449</v>
      </c>
      <c r="DM24" s="631"/>
      <c r="DN24" s="631"/>
      <c r="DO24" s="631"/>
      <c r="DP24" s="631"/>
      <c r="DQ24" s="631"/>
      <c r="DR24" s="631"/>
      <c r="DS24" s="631"/>
      <c r="DT24" s="631"/>
      <c r="DU24" s="631"/>
      <c r="DV24" s="632"/>
      <c r="DW24" s="635">
        <v>56.1</v>
      </c>
      <c r="DX24" s="636"/>
      <c r="DY24" s="636"/>
      <c r="DZ24" s="636"/>
      <c r="EA24" s="636"/>
      <c r="EB24" s="636"/>
      <c r="EC24" s="637"/>
    </row>
    <row r="25" spans="2:133" ht="11.25" customHeight="1" x14ac:dyDescent="0.15">
      <c r="B25" s="638" t="s">
        <v>294</v>
      </c>
      <c r="C25" s="639"/>
      <c r="D25" s="639"/>
      <c r="E25" s="639"/>
      <c r="F25" s="639"/>
      <c r="G25" s="639"/>
      <c r="H25" s="639"/>
      <c r="I25" s="639"/>
      <c r="J25" s="639"/>
      <c r="K25" s="639"/>
      <c r="L25" s="639"/>
      <c r="M25" s="639"/>
      <c r="N25" s="639"/>
      <c r="O25" s="639"/>
      <c r="P25" s="639"/>
      <c r="Q25" s="640"/>
      <c r="R25" s="641">
        <v>1157088</v>
      </c>
      <c r="S25" s="642"/>
      <c r="T25" s="642"/>
      <c r="U25" s="642"/>
      <c r="V25" s="642"/>
      <c r="W25" s="642"/>
      <c r="X25" s="642"/>
      <c r="Y25" s="643"/>
      <c r="Z25" s="644">
        <v>2.1</v>
      </c>
      <c r="AA25" s="644"/>
      <c r="AB25" s="644"/>
      <c r="AC25" s="644"/>
      <c r="AD25" s="645">
        <v>121331</v>
      </c>
      <c r="AE25" s="645"/>
      <c r="AF25" s="645"/>
      <c r="AG25" s="645"/>
      <c r="AH25" s="645"/>
      <c r="AI25" s="645"/>
      <c r="AJ25" s="645"/>
      <c r="AK25" s="645"/>
      <c r="AL25" s="646">
        <v>0.4</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127</v>
      </c>
      <c r="BH25" s="642"/>
      <c r="BI25" s="642"/>
      <c r="BJ25" s="642"/>
      <c r="BK25" s="642"/>
      <c r="BL25" s="642"/>
      <c r="BM25" s="642"/>
      <c r="BN25" s="643"/>
      <c r="BO25" s="644" t="s">
        <v>241</v>
      </c>
      <c r="BP25" s="644"/>
      <c r="BQ25" s="644"/>
      <c r="BR25" s="644"/>
      <c r="BS25" s="650" t="s">
        <v>241</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9281098</v>
      </c>
      <c r="CS25" s="677"/>
      <c r="CT25" s="677"/>
      <c r="CU25" s="677"/>
      <c r="CV25" s="677"/>
      <c r="CW25" s="677"/>
      <c r="CX25" s="677"/>
      <c r="CY25" s="678"/>
      <c r="CZ25" s="646">
        <v>16.7</v>
      </c>
      <c r="DA25" s="675"/>
      <c r="DB25" s="675"/>
      <c r="DC25" s="679"/>
      <c r="DD25" s="650">
        <v>8683471</v>
      </c>
      <c r="DE25" s="677"/>
      <c r="DF25" s="677"/>
      <c r="DG25" s="677"/>
      <c r="DH25" s="677"/>
      <c r="DI25" s="677"/>
      <c r="DJ25" s="677"/>
      <c r="DK25" s="678"/>
      <c r="DL25" s="650">
        <v>8453325</v>
      </c>
      <c r="DM25" s="677"/>
      <c r="DN25" s="677"/>
      <c r="DO25" s="677"/>
      <c r="DP25" s="677"/>
      <c r="DQ25" s="677"/>
      <c r="DR25" s="677"/>
      <c r="DS25" s="677"/>
      <c r="DT25" s="677"/>
      <c r="DU25" s="677"/>
      <c r="DV25" s="678"/>
      <c r="DW25" s="646">
        <v>26.4</v>
      </c>
      <c r="DX25" s="675"/>
      <c r="DY25" s="675"/>
      <c r="DZ25" s="675"/>
      <c r="EA25" s="675"/>
      <c r="EB25" s="675"/>
      <c r="EC25" s="676"/>
    </row>
    <row r="26" spans="2:133" ht="11.25" customHeight="1" x14ac:dyDescent="0.15">
      <c r="B26" s="638" t="s">
        <v>297</v>
      </c>
      <c r="C26" s="639"/>
      <c r="D26" s="639"/>
      <c r="E26" s="639"/>
      <c r="F26" s="639"/>
      <c r="G26" s="639"/>
      <c r="H26" s="639"/>
      <c r="I26" s="639"/>
      <c r="J26" s="639"/>
      <c r="K26" s="639"/>
      <c r="L26" s="639"/>
      <c r="M26" s="639"/>
      <c r="N26" s="639"/>
      <c r="O26" s="639"/>
      <c r="P26" s="639"/>
      <c r="Q26" s="640"/>
      <c r="R26" s="641">
        <v>387041</v>
      </c>
      <c r="S26" s="642"/>
      <c r="T26" s="642"/>
      <c r="U26" s="642"/>
      <c r="V26" s="642"/>
      <c r="W26" s="642"/>
      <c r="X26" s="642"/>
      <c r="Y26" s="643"/>
      <c r="Z26" s="644">
        <v>0.7</v>
      </c>
      <c r="AA26" s="644"/>
      <c r="AB26" s="644"/>
      <c r="AC26" s="644"/>
      <c r="AD26" s="645">
        <v>24550</v>
      </c>
      <c r="AE26" s="645"/>
      <c r="AF26" s="645"/>
      <c r="AG26" s="645"/>
      <c r="AH26" s="645"/>
      <c r="AI26" s="645"/>
      <c r="AJ26" s="645"/>
      <c r="AK26" s="645"/>
      <c r="AL26" s="646">
        <v>0.1</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127</v>
      </c>
      <c r="BH26" s="642"/>
      <c r="BI26" s="642"/>
      <c r="BJ26" s="642"/>
      <c r="BK26" s="642"/>
      <c r="BL26" s="642"/>
      <c r="BM26" s="642"/>
      <c r="BN26" s="643"/>
      <c r="BO26" s="644" t="s">
        <v>241</v>
      </c>
      <c r="BP26" s="644"/>
      <c r="BQ26" s="644"/>
      <c r="BR26" s="644"/>
      <c r="BS26" s="650" t="s">
        <v>127</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6136855</v>
      </c>
      <c r="CS26" s="642"/>
      <c r="CT26" s="642"/>
      <c r="CU26" s="642"/>
      <c r="CV26" s="642"/>
      <c r="CW26" s="642"/>
      <c r="CX26" s="642"/>
      <c r="CY26" s="643"/>
      <c r="CZ26" s="646">
        <v>11.1</v>
      </c>
      <c r="DA26" s="675"/>
      <c r="DB26" s="675"/>
      <c r="DC26" s="679"/>
      <c r="DD26" s="650">
        <v>5840706</v>
      </c>
      <c r="DE26" s="642"/>
      <c r="DF26" s="642"/>
      <c r="DG26" s="642"/>
      <c r="DH26" s="642"/>
      <c r="DI26" s="642"/>
      <c r="DJ26" s="642"/>
      <c r="DK26" s="643"/>
      <c r="DL26" s="650" t="s">
        <v>241</v>
      </c>
      <c r="DM26" s="642"/>
      <c r="DN26" s="642"/>
      <c r="DO26" s="642"/>
      <c r="DP26" s="642"/>
      <c r="DQ26" s="642"/>
      <c r="DR26" s="642"/>
      <c r="DS26" s="642"/>
      <c r="DT26" s="642"/>
      <c r="DU26" s="642"/>
      <c r="DV26" s="643"/>
      <c r="DW26" s="646" t="s">
        <v>241</v>
      </c>
      <c r="DX26" s="675"/>
      <c r="DY26" s="675"/>
      <c r="DZ26" s="675"/>
      <c r="EA26" s="675"/>
      <c r="EB26" s="675"/>
      <c r="EC26" s="676"/>
    </row>
    <row r="27" spans="2:133" ht="11.25" customHeight="1" x14ac:dyDescent="0.15">
      <c r="B27" s="638" t="s">
        <v>300</v>
      </c>
      <c r="C27" s="639"/>
      <c r="D27" s="639"/>
      <c r="E27" s="639"/>
      <c r="F27" s="639"/>
      <c r="G27" s="639"/>
      <c r="H27" s="639"/>
      <c r="I27" s="639"/>
      <c r="J27" s="639"/>
      <c r="K27" s="639"/>
      <c r="L27" s="639"/>
      <c r="M27" s="639"/>
      <c r="N27" s="639"/>
      <c r="O27" s="639"/>
      <c r="P27" s="639"/>
      <c r="Q27" s="640"/>
      <c r="R27" s="641">
        <v>11388290</v>
      </c>
      <c r="S27" s="642"/>
      <c r="T27" s="642"/>
      <c r="U27" s="642"/>
      <c r="V27" s="642"/>
      <c r="W27" s="642"/>
      <c r="X27" s="642"/>
      <c r="Y27" s="643"/>
      <c r="Z27" s="644">
        <v>20.399999999999999</v>
      </c>
      <c r="AA27" s="644"/>
      <c r="AB27" s="644"/>
      <c r="AC27" s="644"/>
      <c r="AD27" s="645" t="s">
        <v>127</v>
      </c>
      <c r="AE27" s="645"/>
      <c r="AF27" s="645"/>
      <c r="AG27" s="645"/>
      <c r="AH27" s="645"/>
      <c r="AI27" s="645"/>
      <c r="AJ27" s="645"/>
      <c r="AK27" s="645"/>
      <c r="AL27" s="646" t="s">
        <v>127</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13526934</v>
      </c>
      <c r="BH27" s="642"/>
      <c r="BI27" s="642"/>
      <c r="BJ27" s="642"/>
      <c r="BK27" s="642"/>
      <c r="BL27" s="642"/>
      <c r="BM27" s="642"/>
      <c r="BN27" s="643"/>
      <c r="BO27" s="644">
        <v>100</v>
      </c>
      <c r="BP27" s="644"/>
      <c r="BQ27" s="644"/>
      <c r="BR27" s="644"/>
      <c r="BS27" s="650">
        <v>254715</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17259532</v>
      </c>
      <c r="CS27" s="677"/>
      <c r="CT27" s="677"/>
      <c r="CU27" s="677"/>
      <c r="CV27" s="677"/>
      <c r="CW27" s="677"/>
      <c r="CX27" s="677"/>
      <c r="CY27" s="678"/>
      <c r="CZ27" s="646">
        <v>31.1</v>
      </c>
      <c r="DA27" s="675"/>
      <c r="DB27" s="675"/>
      <c r="DC27" s="679"/>
      <c r="DD27" s="650">
        <v>4299551</v>
      </c>
      <c r="DE27" s="677"/>
      <c r="DF27" s="677"/>
      <c r="DG27" s="677"/>
      <c r="DH27" s="677"/>
      <c r="DI27" s="677"/>
      <c r="DJ27" s="677"/>
      <c r="DK27" s="678"/>
      <c r="DL27" s="650">
        <v>4258808</v>
      </c>
      <c r="DM27" s="677"/>
      <c r="DN27" s="677"/>
      <c r="DO27" s="677"/>
      <c r="DP27" s="677"/>
      <c r="DQ27" s="677"/>
      <c r="DR27" s="677"/>
      <c r="DS27" s="677"/>
      <c r="DT27" s="677"/>
      <c r="DU27" s="677"/>
      <c r="DV27" s="678"/>
      <c r="DW27" s="646">
        <v>13.3</v>
      </c>
      <c r="DX27" s="675"/>
      <c r="DY27" s="675"/>
      <c r="DZ27" s="675"/>
      <c r="EA27" s="675"/>
      <c r="EB27" s="675"/>
      <c r="EC27" s="676"/>
    </row>
    <row r="28" spans="2:133" ht="11.25" customHeight="1" x14ac:dyDescent="0.15">
      <c r="B28" s="683" t="s">
        <v>303</v>
      </c>
      <c r="C28" s="684"/>
      <c r="D28" s="684"/>
      <c r="E28" s="684"/>
      <c r="F28" s="684"/>
      <c r="G28" s="684"/>
      <c r="H28" s="684"/>
      <c r="I28" s="684"/>
      <c r="J28" s="684"/>
      <c r="K28" s="684"/>
      <c r="L28" s="684"/>
      <c r="M28" s="684"/>
      <c r="N28" s="684"/>
      <c r="O28" s="684"/>
      <c r="P28" s="684"/>
      <c r="Q28" s="685"/>
      <c r="R28" s="641">
        <v>399</v>
      </c>
      <c r="S28" s="642"/>
      <c r="T28" s="642"/>
      <c r="U28" s="642"/>
      <c r="V28" s="642"/>
      <c r="W28" s="642"/>
      <c r="X28" s="642"/>
      <c r="Y28" s="643"/>
      <c r="Z28" s="644">
        <v>0</v>
      </c>
      <c r="AA28" s="644"/>
      <c r="AB28" s="644"/>
      <c r="AC28" s="644"/>
      <c r="AD28" s="645">
        <v>399</v>
      </c>
      <c r="AE28" s="645"/>
      <c r="AF28" s="645"/>
      <c r="AG28" s="645"/>
      <c r="AH28" s="645"/>
      <c r="AI28" s="645"/>
      <c r="AJ28" s="645"/>
      <c r="AK28" s="645"/>
      <c r="AL28" s="646">
        <v>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5569443</v>
      </c>
      <c r="CS28" s="642"/>
      <c r="CT28" s="642"/>
      <c r="CU28" s="642"/>
      <c r="CV28" s="642"/>
      <c r="CW28" s="642"/>
      <c r="CX28" s="642"/>
      <c r="CY28" s="643"/>
      <c r="CZ28" s="646">
        <v>10</v>
      </c>
      <c r="DA28" s="675"/>
      <c r="DB28" s="675"/>
      <c r="DC28" s="679"/>
      <c r="DD28" s="650">
        <v>5283316</v>
      </c>
      <c r="DE28" s="642"/>
      <c r="DF28" s="642"/>
      <c r="DG28" s="642"/>
      <c r="DH28" s="642"/>
      <c r="DI28" s="642"/>
      <c r="DJ28" s="642"/>
      <c r="DK28" s="643"/>
      <c r="DL28" s="650">
        <v>5283316</v>
      </c>
      <c r="DM28" s="642"/>
      <c r="DN28" s="642"/>
      <c r="DO28" s="642"/>
      <c r="DP28" s="642"/>
      <c r="DQ28" s="642"/>
      <c r="DR28" s="642"/>
      <c r="DS28" s="642"/>
      <c r="DT28" s="642"/>
      <c r="DU28" s="642"/>
      <c r="DV28" s="643"/>
      <c r="DW28" s="646">
        <v>16.5</v>
      </c>
      <c r="DX28" s="675"/>
      <c r="DY28" s="675"/>
      <c r="DZ28" s="675"/>
      <c r="EA28" s="675"/>
      <c r="EB28" s="675"/>
      <c r="EC28" s="676"/>
    </row>
    <row r="29" spans="2:133" ht="11.25" customHeight="1" x14ac:dyDescent="0.15">
      <c r="B29" s="638" t="s">
        <v>305</v>
      </c>
      <c r="C29" s="639"/>
      <c r="D29" s="639"/>
      <c r="E29" s="639"/>
      <c r="F29" s="639"/>
      <c r="G29" s="639"/>
      <c r="H29" s="639"/>
      <c r="I29" s="639"/>
      <c r="J29" s="639"/>
      <c r="K29" s="639"/>
      <c r="L29" s="639"/>
      <c r="M29" s="639"/>
      <c r="N29" s="639"/>
      <c r="O29" s="639"/>
      <c r="P29" s="639"/>
      <c r="Q29" s="640"/>
      <c r="R29" s="641">
        <v>3314522</v>
      </c>
      <c r="S29" s="642"/>
      <c r="T29" s="642"/>
      <c r="U29" s="642"/>
      <c r="V29" s="642"/>
      <c r="W29" s="642"/>
      <c r="X29" s="642"/>
      <c r="Y29" s="643"/>
      <c r="Z29" s="644">
        <v>5.9</v>
      </c>
      <c r="AA29" s="644"/>
      <c r="AB29" s="644"/>
      <c r="AC29" s="644"/>
      <c r="AD29" s="645" t="s">
        <v>127</v>
      </c>
      <c r="AE29" s="645"/>
      <c r="AF29" s="645"/>
      <c r="AG29" s="645"/>
      <c r="AH29" s="645"/>
      <c r="AI29" s="645"/>
      <c r="AJ29" s="645"/>
      <c r="AK29" s="645"/>
      <c r="AL29" s="646" t="s">
        <v>127</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309</v>
      </c>
      <c r="CG29" s="657"/>
      <c r="CH29" s="657"/>
      <c r="CI29" s="657"/>
      <c r="CJ29" s="657"/>
      <c r="CK29" s="657"/>
      <c r="CL29" s="657"/>
      <c r="CM29" s="657"/>
      <c r="CN29" s="657"/>
      <c r="CO29" s="657"/>
      <c r="CP29" s="657"/>
      <c r="CQ29" s="658"/>
      <c r="CR29" s="641">
        <v>5569033</v>
      </c>
      <c r="CS29" s="677"/>
      <c r="CT29" s="677"/>
      <c r="CU29" s="677"/>
      <c r="CV29" s="677"/>
      <c r="CW29" s="677"/>
      <c r="CX29" s="677"/>
      <c r="CY29" s="678"/>
      <c r="CZ29" s="646">
        <v>10</v>
      </c>
      <c r="DA29" s="675"/>
      <c r="DB29" s="675"/>
      <c r="DC29" s="679"/>
      <c r="DD29" s="650">
        <v>5282906</v>
      </c>
      <c r="DE29" s="677"/>
      <c r="DF29" s="677"/>
      <c r="DG29" s="677"/>
      <c r="DH29" s="677"/>
      <c r="DI29" s="677"/>
      <c r="DJ29" s="677"/>
      <c r="DK29" s="678"/>
      <c r="DL29" s="650">
        <v>5282906</v>
      </c>
      <c r="DM29" s="677"/>
      <c r="DN29" s="677"/>
      <c r="DO29" s="677"/>
      <c r="DP29" s="677"/>
      <c r="DQ29" s="677"/>
      <c r="DR29" s="677"/>
      <c r="DS29" s="677"/>
      <c r="DT29" s="677"/>
      <c r="DU29" s="677"/>
      <c r="DV29" s="678"/>
      <c r="DW29" s="646">
        <v>16.5</v>
      </c>
      <c r="DX29" s="675"/>
      <c r="DY29" s="675"/>
      <c r="DZ29" s="675"/>
      <c r="EA29" s="675"/>
      <c r="EB29" s="675"/>
      <c r="EC29" s="676"/>
    </row>
    <row r="30" spans="2:133" ht="11.25" customHeight="1" x14ac:dyDescent="0.15">
      <c r="B30" s="638" t="s">
        <v>310</v>
      </c>
      <c r="C30" s="639"/>
      <c r="D30" s="639"/>
      <c r="E30" s="639"/>
      <c r="F30" s="639"/>
      <c r="G30" s="639"/>
      <c r="H30" s="639"/>
      <c r="I30" s="639"/>
      <c r="J30" s="639"/>
      <c r="K30" s="639"/>
      <c r="L30" s="639"/>
      <c r="M30" s="639"/>
      <c r="N30" s="639"/>
      <c r="O30" s="639"/>
      <c r="P30" s="639"/>
      <c r="Q30" s="640"/>
      <c r="R30" s="641">
        <v>78178</v>
      </c>
      <c r="S30" s="642"/>
      <c r="T30" s="642"/>
      <c r="U30" s="642"/>
      <c r="V30" s="642"/>
      <c r="W30" s="642"/>
      <c r="X30" s="642"/>
      <c r="Y30" s="643"/>
      <c r="Z30" s="644">
        <v>0.1</v>
      </c>
      <c r="AA30" s="644"/>
      <c r="AB30" s="644"/>
      <c r="AC30" s="644"/>
      <c r="AD30" s="645">
        <v>29447</v>
      </c>
      <c r="AE30" s="645"/>
      <c r="AF30" s="645"/>
      <c r="AG30" s="645"/>
      <c r="AH30" s="645"/>
      <c r="AI30" s="645"/>
      <c r="AJ30" s="645"/>
      <c r="AK30" s="645"/>
      <c r="AL30" s="646">
        <v>0.1</v>
      </c>
      <c r="AM30" s="647"/>
      <c r="AN30" s="647"/>
      <c r="AO30" s="648"/>
      <c r="AP30" s="689" t="s">
        <v>311</v>
      </c>
      <c r="AQ30" s="690"/>
      <c r="AR30" s="690"/>
      <c r="AS30" s="690"/>
      <c r="AT30" s="695" t="s">
        <v>312</v>
      </c>
      <c r="AU30" s="230"/>
      <c r="AV30" s="230"/>
      <c r="AW30" s="230"/>
      <c r="AX30" s="627" t="s">
        <v>187</v>
      </c>
      <c r="AY30" s="628"/>
      <c r="AZ30" s="628"/>
      <c r="BA30" s="628"/>
      <c r="BB30" s="628"/>
      <c r="BC30" s="628"/>
      <c r="BD30" s="628"/>
      <c r="BE30" s="628"/>
      <c r="BF30" s="629"/>
      <c r="BG30" s="701">
        <v>98.8</v>
      </c>
      <c r="BH30" s="702"/>
      <c r="BI30" s="702"/>
      <c r="BJ30" s="702"/>
      <c r="BK30" s="702"/>
      <c r="BL30" s="702"/>
      <c r="BM30" s="636">
        <v>72.7</v>
      </c>
      <c r="BN30" s="702"/>
      <c r="BO30" s="702"/>
      <c r="BP30" s="702"/>
      <c r="BQ30" s="703"/>
      <c r="BR30" s="701">
        <v>96.7</v>
      </c>
      <c r="BS30" s="702"/>
      <c r="BT30" s="702"/>
      <c r="BU30" s="702"/>
      <c r="BV30" s="702"/>
      <c r="BW30" s="702"/>
      <c r="BX30" s="636">
        <v>72.3</v>
      </c>
      <c r="BY30" s="702"/>
      <c r="BZ30" s="702"/>
      <c r="CA30" s="702"/>
      <c r="CB30" s="703"/>
      <c r="CD30" s="706"/>
      <c r="CE30" s="707"/>
      <c r="CF30" s="656" t="s">
        <v>313</v>
      </c>
      <c r="CG30" s="657"/>
      <c r="CH30" s="657"/>
      <c r="CI30" s="657"/>
      <c r="CJ30" s="657"/>
      <c r="CK30" s="657"/>
      <c r="CL30" s="657"/>
      <c r="CM30" s="657"/>
      <c r="CN30" s="657"/>
      <c r="CO30" s="657"/>
      <c r="CP30" s="657"/>
      <c r="CQ30" s="658"/>
      <c r="CR30" s="641">
        <v>5283662</v>
      </c>
      <c r="CS30" s="642"/>
      <c r="CT30" s="642"/>
      <c r="CU30" s="642"/>
      <c r="CV30" s="642"/>
      <c r="CW30" s="642"/>
      <c r="CX30" s="642"/>
      <c r="CY30" s="643"/>
      <c r="CZ30" s="646">
        <v>9.5</v>
      </c>
      <c r="DA30" s="675"/>
      <c r="DB30" s="675"/>
      <c r="DC30" s="679"/>
      <c r="DD30" s="650">
        <v>5047097</v>
      </c>
      <c r="DE30" s="642"/>
      <c r="DF30" s="642"/>
      <c r="DG30" s="642"/>
      <c r="DH30" s="642"/>
      <c r="DI30" s="642"/>
      <c r="DJ30" s="642"/>
      <c r="DK30" s="643"/>
      <c r="DL30" s="650">
        <v>5047097</v>
      </c>
      <c r="DM30" s="642"/>
      <c r="DN30" s="642"/>
      <c r="DO30" s="642"/>
      <c r="DP30" s="642"/>
      <c r="DQ30" s="642"/>
      <c r="DR30" s="642"/>
      <c r="DS30" s="642"/>
      <c r="DT30" s="642"/>
      <c r="DU30" s="642"/>
      <c r="DV30" s="643"/>
      <c r="DW30" s="646">
        <v>15.7</v>
      </c>
      <c r="DX30" s="675"/>
      <c r="DY30" s="675"/>
      <c r="DZ30" s="675"/>
      <c r="EA30" s="675"/>
      <c r="EB30" s="675"/>
      <c r="EC30" s="676"/>
    </row>
    <row r="31" spans="2:133" ht="11.25" customHeight="1" x14ac:dyDescent="0.15">
      <c r="B31" s="638" t="s">
        <v>314</v>
      </c>
      <c r="C31" s="639"/>
      <c r="D31" s="639"/>
      <c r="E31" s="639"/>
      <c r="F31" s="639"/>
      <c r="G31" s="639"/>
      <c r="H31" s="639"/>
      <c r="I31" s="639"/>
      <c r="J31" s="639"/>
      <c r="K31" s="639"/>
      <c r="L31" s="639"/>
      <c r="M31" s="639"/>
      <c r="N31" s="639"/>
      <c r="O31" s="639"/>
      <c r="P31" s="639"/>
      <c r="Q31" s="640"/>
      <c r="R31" s="641">
        <v>183780</v>
      </c>
      <c r="S31" s="642"/>
      <c r="T31" s="642"/>
      <c r="U31" s="642"/>
      <c r="V31" s="642"/>
      <c r="W31" s="642"/>
      <c r="X31" s="642"/>
      <c r="Y31" s="643"/>
      <c r="Z31" s="644">
        <v>0.3</v>
      </c>
      <c r="AA31" s="644"/>
      <c r="AB31" s="644"/>
      <c r="AC31" s="644"/>
      <c r="AD31" s="645" t="s">
        <v>241</v>
      </c>
      <c r="AE31" s="645"/>
      <c r="AF31" s="645"/>
      <c r="AG31" s="645"/>
      <c r="AH31" s="645"/>
      <c r="AI31" s="645"/>
      <c r="AJ31" s="645"/>
      <c r="AK31" s="645"/>
      <c r="AL31" s="646" t="s">
        <v>127</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99.4</v>
      </c>
      <c r="BH31" s="677"/>
      <c r="BI31" s="677"/>
      <c r="BJ31" s="677"/>
      <c r="BK31" s="677"/>
      <c r="BL31" s="677"/>
      <c r="BM31" s="647">
        <v>98.3</v>
      </c>
      <c r="BN31" s="699"/>
      <c r="BO31" s="699"/>
      <c r="BP31" s="699"/>
      <c r="BQ31" s="700"/>
      <c r="BR31" s="698">
        <v>99.1</v>
      </c>
      <c r="BS31" s="677"/>
      <c r="BT31" s="677"/>
      <c r="BU31" s="677"/>
      <c r="BV31" s="677"/>
      <c r="BW31" s="677"/>
      <c r="BX31" s="647">
        <v>97.7</v>
      </c>
      <c r="BY31" s="699"/>
      <c r="BZ31" s="699"/>
      <c r="CA31" s="699"/>
      <c r="CB31" s="700"/>
      <c r="CD31" s="706"/>
      <c r="CE31" s="707"/>
      <c r="CF31" s="656" t="s">
        <v>317</v>
      </c>
      <c r="CG31" s="657"/>
      <c r="CH31" s="657"/>
      <c r="CI31" s="657"/>
      <c r="CJ31" s="657"/>
      <c r="CK31" s="657"/>
      <c r="CL31" s="657"/>
      <c r="CM31" s="657"/>
      <c r="CN31" s="657"/>
      <c r="CO31" s="657"/>
      <c r="CP31" s="657"/>
      <c r="CQ31" s="658"/>
      <c r="CR31" s="641">
        <v>285371</v>
      </c>
      <c r="CS31" s="677"/>
      <c r="CT31" s="677"/>
      <c r="CU31" s="677"/>
      <c r="CV31" s="677"/>
      <c r="CW31" s="677"/>
      <c r="CX31" s="677"/>
      <c r="CY31" s="678"/>
      <c r="CZ31" s="646">
        <v>0.5</v>
      </c>
      <c r="DA31" s="675"/>
      <c r="DB31" s="675"/>
      <c r="DC31" s="679"/>
      <c r="DD31" s="650">
        <v>235809</v>
      </c>
      <c r="DE31" s="677"/>
      <c r="DF31" s="677"/>
      <c r="DG31" s="677"/>
      <c r="DH31" s="677"/>
      <c r="DI31" s="677"/>
      <c r="DJ31" s="677"/>
      <c r="DK31" s="678"/>
      <c r="DL31" s="650">
        <v>235809</v>
      </c>
      <c r="DM31" s="677"/>
      <c r="DN31" s="677"/>
      <c r="DO31" s="677"/>
      <c r="DP31" s="677"/>
      <c r="DQ31" s="677"/>
      <c r="DR31" s="677"/>
      <c r="DS31" s="677"/>
      <c r="DT31" s="677"/>
      <c r="DU31" s="677"/>
      <c r="DV31" s="678"/>
      <c r="DW31" s="646">
        <v>0.7</v>
      </c>
      <c r="DX31" s="675"/>
      <c r="DY31" s="675"/>
      <c r="DZ31" s="675"/>
      <c r="EA31" s="675"/>
      <c r="EB31" s="675"/>
      <c r="EC31" s="676"/>
    </row>
    <row r="32" spans="2:133" ht="11.25" customHeight="1" x14ac:dyDescent="0.15">
      <c r="B32" s="638" t="s">
        <v>318</v>
      </c>
      <c r="C32" s="639"/>
      <c r="D32" s="639"/>
      <c r="E32" s="639"/>
      <c r="F32" s="639"/>
      <c r="G32" s="639"/>
      <c r="H32" s="639"/>
      <c r="I32" s="639"/>
      <c r="J32" s="639"/>
      <c r="K32" s="639"/>
      <c r="L32" s="639"/>
      <c r="M32" s="639"/>
      <c r="N32" s="639"/>
      <c r="O32" s="639"/>
      <c r="P32" s="639"/>
      <c r="Q32" s="640"/>
      <c r="R32" s="641">
        <v>495826</v>
      </c>
      <c r="S32" s="642"/>
      <c r="T32" s="642"/>
      <c r="U32" s="642"/>
      <c r="V32" s="642"/>
      <c r="W32" s="642"/>
      <c r="X32" s="642"/>
      <c r="Y32" s="643"/>
      <c r="Z32" s="644">
        <v>0.9</v>
      </c>
      <c r="AA32" s="644"/>
      <c r="AB32" s="644"/>
      <c r="AC32" s="644"/>
      <c r="AD32" s="645" t="s">
        <v>241</v>
      </c>
      <c r="AE32" s="645"/>
      <c r="AF32" s="645"/>
      <c r="AG32" s="645"/>
      <c r="AH32" s="645"/>
      <c r="AI32" s="645"/>
      <c r="AJ32" s="645"/>
      <c r="AK32" s="645"/>
      <c r="AL32" s="646" t="s">
        <v>241</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98.1</v>
      </c>
      <c r="BH32" s="711"/>
      <c r="BI32" s="711"/>
      <c r="BJ32" s="711"/>
      <c r="BK32" s="711"/>
      <c r="BL32" s="711"/>
      <c r="BM32" s="712">
        <v>57.8</v>
      </c>
      <c r="BN32" s="711"/>
      <c r="BO32" s="711"/>
      <c r="BP32" s="711"/>
      <c r="BQ32" s="713"/>
      <c r="BR32" s="710">
        <v>94.3</v>
      </c>
      <c r="BS32" s="711"/>
      <c r="BT32" s="711"/>
      <c r="BU32" s="711"/>
      <c r="BV32" s="711"/>
      <c r="BW32" s="711"/>
      <c r="BX32" s="712">
        <v>57.7</v>
      </c>
      <c r="BY32" s="711"/>
      <c r="BZ32" s="711"/>
      <c r="CA32" s="711"/>
      <c r="CB32" s="713"/>
      <c r="CD32" s="708"/>
      <c r="CE32" s="709"/>
      <c r="CF32" s="656" t="s">
        <v>320</v>
      </c>
      <c r="CG32" s="657"/>
      <c r="CH32" s="657"/>
      <c r="CI32" s="657"/>
      <c r="CJ32" s="657"/>
      <c r="CK32" s="657"/>
      <c r="CL32" s="657"/>
      <c r="CM32" s="657"/>
      <c r="CN32" s="657"/>
      <c r="CO32" s="657"/>
      <c r="CP32" s="657"/>
      <c r="CQ32" s="658"/>
      <c r="CR32" s="641">
        <v>410</v>
      </c>
      <c r="CS32" s="642"/>
      <c r="CT32" s="642"/>
      <c r="CU32" s="642"/>
      <c r="CV32" s="642"/>
      <c r="CW32" s="642"/>
      <c r="CX32" s="642"/>
      <c r="CY32" s="643"/>
      <c r="CZ32" s="646">
        <v>0</v>
      </c>
      <c r="DA32" s="675"/>
      <c r="DB32" s="675"/>
      <c r="DC32" s="679"/>
      <c r="DD32" s="650">
        <v>410</v>
      </c>
      <c r="DE32" s="642"/>
      <c r="DF32" s="642"/>
      <c r="DG32" s="642"/>
      <c r="DH32" s="642"/>
      <c r="DI32" s="642"/>
      <c r="DJ32" s="642"/>
      <c r="DK32" s="643"/>
      <c r="DL32" s="650">
        <v>410</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321</v>
      </c>
      <c r="C33" s="639"/>
      <c r="D33" s="639"/>
      <c r="E33" s="639"/>
      <c r="F33" s="639"/>
      <c r="G33" s="639"/>
      <c r="H33" s="639"/>
      <c r="I33" s="639"/>
      <c r="J33" s="639"/>
      <c r="K33" s="639"/>
      <c r="L33" s="639"/>
      <c r="M33" s="639"/>
      <c r="N33" s="639"/>
      <c r="O33" s="639"/>
      <c r="P33" s="639"/>
      <c r="Q33" s="640"/>
      <c r="R33" s="641">
        <v>220644</v>
      </c>
      <c r="S33" s="642"/>
      <c r="T33" s="642"/>
      <c r="U33" s="642"/>
      <c r="V33" s="642"/>
      <c r="W33" s="642"/>
      <c r="X33" s="642"/>
      <c r="Y33" s="643"/>
      <c r="Z33" s="644">
        <v>0.4</v>
      </c>
      <c r="AA33" s="644"/>
      <c r="AB33" s="644"/>
      <c r="AC33" s="644"/>
      <c r="AD33" s="645" t="s">
        <v>127</v>
      </c>
      <c r="AE33" s="645"/>
      <c r="AF33" s="645"/>
      <c r="AG33" s="645"/>
      <c r="AH33" s="645"/>
      <c r="AI33" s="645"/>
      <c r="AJ33" s="645"/>
      <c r="AK33" s="645"/>
      <c r="AL33" s="646" t="s">
        <v>127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21056729</v>
      </c>
      <c r="CS33" s="677"/>
      <c r="CT33" s="677"/>
      <c r="CU33" s="677"/>
      <c r="CV33" s="677"/>
      <c r="CW33" s="677"/>
      <c r="CX33" s="677"/>
      <c r="CY33" s="678"/>
      <c r="CZ33" s="646">
        <v>37.9</v>
      </c>
      <c r="DA33" s="675"/>
      <c r="DB33" s="675"/>
      <c r="DC33" s="679"/>
      <c r="DD33" s="650">
        <v>16212185</v>
      </c>
      <c r="DE33" s="677"/>
      <c r="DF33" s="677"/>
      <c r="DG33" s="677"/>
      <c r="DH33" s="677"/>
      <c r="DI33" s="677"/>
      <c r="DJ33" s="677"/>
      <c r="DK33" s="678"/>
      <c r="DL33" s="650">
        <v>13320806</v>
      </c>
      <c r="DM33" s="677"/>
      <c r="DN33" s="677"/>
      <c r="DO33" s="677"/>
      <c r="DP33" s="677"/>
      <c r="DQ33" s="677"/>
      <c r="DR33" s="677"/>
      <c r="DS33" s="677"/>
      <c r="DT33" s="677"/>
      <c r="DU33" s="677"/>
      <c r="DV33" s="678"/>
      <c r="DW33" s="646">
        <v>41.6</v>
      </c>
      <c r="DX33" s="675"/>
      <c r="DY33" s="675"/>
      <c r="DZ33" s="675"/>
      <c r="EA33" s="675"/>
      <c r="EB33" s="675"/>
      <c r="EC33" s="676"/>
    </row>
    <row r="34" spans="2:133" ht="11.25" customHeight="1" x14ac:dyDescent="0.15">
      <c r="B34" s="638" t="s">
        <v>323</v>
      </c>
      <c r="C34" s="639"/>
      <c r="D34" s="639"/>
      <c r="E34" s="639"/>
      <c r="F34" s="639"/>
      <c r="G34" s="639"/>
      <c r="H34" s="639"/>
      <c r="I34" s="639"/>
      <c r="J34" s="639"/>
      <c r="K34" s="639"/>
      <c r="L34" s="639"/>
      <c r="M34" s="639"/>
      <c r="N34" s="639"/>
      <c r="O34" s="639"/>
      <c r="P34" s="639"/>
      <c r="Q34" s="640"/>
      <c r="R34" s="641">
        <v>2700136</v>
      </c>
      <c r="S34" s="642"/>
      <c r="T34" s="642"/>
      <c r="U34" s="642"/>
      <c r="V34" s="642"/>
      <c r="W34" s="642"/>
      <c r="X34" s="642"/>
      <c r="Y34" s="643"/>
      <c r="Z34" s="644">
        <v>4.8</v>
      </c>
      <c r="AA34" s="644"/>
      <c r="AB34" s="644"/>
      <c r="AC34" s="644"/>
      <c r="AD34" s="645">
        <v>2736</v>
      </c>
      <c r="AE34" s="645"/>
      <c r="AF34" s="645"/>
      <c r="AG34" s="645"/>
      <c r="AH34" s="645"/>
      <c r="AI34" s="645"/>
      <c r="AJ34" s="645"/>
      <c r="AK34" s="645"/>
      <c r="AL34" s="646">
        <v>0</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4522997</v>
      </c>
      <c r="CS34" s="642"/>
      <c r="CT34" s="642"/>
      <c r="CU34" s="642"/>
      <c r="CV34" s="642"/>
      <c r="CW34" s="642"/>
      <c r="CX34" s="642"/>
      <c r="CY34" s="643"/>
      <c r="CZ34" s="646">
        <v>8.1</v>
      </c>
      <c r="DA34" s="675"/>
      <c r="DB34" s="675"/>
      <c r="DC34" s="679"/>
      <c r="DD34" s="650">
        <v>3484224</v>
      </c>
      <c r="DE34" s="642"/>
      <c r="DF34" s="642"/>
      <c r="DG34" s="642"/>
      <c r="DH34" s="642"/>
      <c r="DI34" s="642"/>
      <c r="DJ34" s="642"/>
      <c r="DK34" s="643"/>
      <c r="DL34" s="650">
        <v>3081220</v>
      </c>
      <c r="DM34" s="642"/>
      <c r="DN34" s="642"/>
      <c r="DO34" s="642"/>
      <c r="DP34" s="642"/>
      <c r="DQ34" s="642"/>
      <c r="DR34" s="642"/>
      <c r="DS34" s="642"/>
      <c r="DT34" s="642"/>
      <c r="DU34" s="642"/>
      <c r="DV34" s="643"/>
      <c r="DW34" s="646">
        <v>9.6</v>
      </c>
      <c r="DX34" s="675"/>
      <c r="DY34" s="675"/>
      <c r="DZ34" s="675"/>
      <c r="EA34" s="675"/>
      <c r="EB34" s="675"/>
      <c r="EC34" s="676"/>
    </row>
    <row r="35" spans="2:133" ht="11.25" customHeight="1" x14ac:dyDescent="0.15">
      <c r="B35" s="638" t="s">
        <v>327</v>
      </c>
      <c r="C35" s="639"/>
      <c r="D35" s="639"/>
      <c r="E35" s="639"/>
      <c r="F35" s="639"/>
      <c r="G35" s="639"/>
      <c r="H35" s="639"/>
      <c r="I35" s="639"/>
      <c r="J35" s="639"/>
      <c r="K35" s="639"/>
      <c r="L35" s="639"/>
      <c r="M35" s="639"/>
      <c r="N35" s="639"/>
      <c r="O35" s="639"/>
      <c r="P35" s="639"/>
      <c r="Q35" s="640"/>
      <c r="R35" s="641">
        <v>3377876</v>
      </c>
      <c r="S35" s="642"/>
      <c r="T35" s="642"/>
      <c r="U35" s="642"/>
      <c r="V35" s="642"/>
      <c r="W35" s="642"/>
      <c r="X35" s="642"/>
      <c r="Y35" s="643"/>
      <c r="Z35" s="644">
        <v>6.1</v>
      </c>
      <c r="AA35" s="644"/>
      <c r="AB35" s="644"/>
      <c r="AC35" s="644"/>
      <c r="AD35" s="645" t="s">
        <v>127</v>
      </c>
      <c r="AE35" s="645"/>
      <c r="AF35" s="645"/>
      <c r="AG35" s="645"/>
      <c r="AH35" s="645"/>
      <c r="AI35" s="645"/>
      <c r="AJ35" s="645"/>
      <c r="AK35" s="645"/>
      <c r="AL35" s="646" t="s">
        <v>127</v>
      </c>
      <c r="AM35" s="647"/>
      <c r="AN35" s="647"/>
      <c r="AO35" s="648"/>
      <c r="AP35" s="234"/>
      <c r="AQ35" s="714" t="s">
        <v>328</v>
      </c>
      <c r="AR35" s="715"/>
      <c r="AS35" s="715"/>
      <c r="AT35" s="715"/>
      <c r="AU35" s="715"/>
      <c r="AV35" s="715"/>
      <c r="AW35" s="715"/>
      <c r="AX35" s="715"/>
      <c r="AY35" s="716"/>
      <c r="AZ35" s="630">
        <v>9385355</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79756</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1900966</v>
      </c>
      <c r="CS35" s="677"/>
      <c r="CT35" s="677"/>
      <c r="CU35" s="677"/>
      <c r="CV35" s="677"/>
      <c r="CW35" s="677"/>
      <c r="CX35" s="677"/>
      <c r="CY35" s="678"/>
      <c r="CZ35" s="646">
        <v>3.4</v>
      </c>
      <c r="DA35" s="675"/>
      <c r="DB35" s="675"/>
      <c r="DC35" s="679"/>
      <c r="DD35" s="650">
        <v>1590622</v>
      </c>
      <c r="DE35" s="677"/>
      <c r="DF35" s="677"/>
      <c r="DG35" s="677"/>
      <c r="DH35" s="677"/>
      <c r="DI35" s="677"/>
      <c r="DJ35" s="677"/>
      <c r="DK35" s="678"/>
      <c r="DL35" s="650">
        <v>731554</v>
      </c>
      <c r="DM35" s="677"/>
      <c r="DN35" s="677"/>
      <c r="DO35" s="677"/>
      <c r="DP35" s="677"/>
      <c r="DQ35" s="677"/>
      <c r="DR35" s="677"/>
      <c r="DS35" s="677"/>
      <c r="DT35" s="677"/>
      <c r="DU35" s="677"/>
      <c r="DV35" s="678"/>
      <c r="DW35" s="646">
        <v>2.2999999999999998</v>
      </c>
      <c r="DX35" s="675"/>
      <c r="DY35" s="675"/>
      <c r="DZ35" s="675"/>
      <c r="EA35" s="675"/>
      <c r="EB35" s="675"/>
      <c r="EC35" s="676"/>
    </row>
    <row r="36" spans="2:133" ht="11.25" customHeight="1" x14ac:dyDescent="0.15">
      <c r="B36" s="638" t="s">
        <v>331</v>
      </c>
      <c r="C36" s="639"/>
      <c r="D36" s="639"/>
      <c r="E36" s="639"/>
      <c r="F36" s="639"/>
      <c r="G36" s="639"/>
      <c r="H36" s="639"/>
      <c r="I36" s="639"/>
      <c r="J36" s="639"/>
      <c r="K36" s="639"/>
      <c r="L36" s="639"/>
      <c r="M36" s="639"/>
      <c r="N36" s="639"/>
      <c r="O36" s="639"/>
      <c r="P36" s="639"/>
      <c r="Q36" s="640"/>
      <c r="R36" s="641">
        <v>97200</v>
      </c>
      <c r="S36" s="642"/>
      <c r="T36" s="642"/>
      <c r="U36" s="642"/>
      <c r="V36" s="642"/>
      <c r="W36" s="642"/>
      <c r="X36" s="642"/>
      <c r="Y36" s="643"/>
      <c r="Z36" s="644">
        <v>0.2</v>
      </c>
      <c r="AA36" s="644"/>
      <c r="AB36" s="644"/>
      <c r="AC36" s="644"/>
      <c r="AD36" s="645" t="s">
        <v>127</v>
      </c>
      <c r="AE36" s="645"/>
      <c r="AF36" s="645"/>
      <c r="AG36" s="645"/>
      <c r="AH36" s="645"/>
      <c r="AI36" s="645"/>
      <c r="AJ36" s="645"/>
      <c r="AK36" s="645"/>
      <c r="AL36" s="646" t="s">
        <v>127</v>
      </c>
      <c r="AM36" s="647"/>
      <c r="AN36" s="647"/>
      <c r="AO36" s="648"/>
      <c r="AQ36" s="718" t="s">
        <v>332</v>
      </c>
      <c r="AR36" s="719"/>
      <c r="AS36" s="719"/>
      <c r="AT36" s="719"/>
      <c r="AU36" s="719"/>
      <c r="AV36" s="719"/>
      <c r="AW36" s="719"/>
      <c r="AX36" s="719"/>
      <c r="AY36" s="720"/>
      <c r="AZ36" s="641">
        <v>1498624</v>
      </c>
      <c r="BA36" s="642"/>
      <c r="BB36" s="642"/>
      <c r="BC36" s="642"/>
      <c r="BD36" s="677"/>
      <c r="BE36" s="677"/>
      <c r="BF36" s="700"/>
      <c r="BG36" s="656" t="s">
        <v>333</v>
      </c>
      <c r="BH36" s="657"/>
      <c r="BI36" s="657"/>
      <c r="BJ36" s="657"/>
      <c r="BK36" s="657"/>
      <c r="BL36" s="657"/>
      <c r="BM36" s="657"/>
      <c r="BN36" s="657"/>
      <c r="BO36" s="657"/>
      <c r="BP36" s="657"/>
      <c r="BQ36" s="657"/>
      <c r="BR36" s="657"/>
      <c r="BS36" s="657"/>
      <c r="BT36" s="657"/>
      <c r="BU36" s="658"/>
      <c r="BV36" s="641">
        <v>79756</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5163602</v>
      </c>
      <c r="CS36" s="642"/>
      <c r="CT36" s="642"/>
      <c r="CU36" s="642"/>
      <c r="CV36" s="642"/>
      <c r="CW36" s="642"/>
      <c r="CX36" s="642"/>
      <c r="CY36" s="643"/>
      <c r="CZ36" s="646">
        <v>9.3000000000000007</v>
      </c>
      <c r="DA36" s="675"/>
      <c r="DB36" s="675"/>
      <c r="DC36" s="679"/>
      <c r="DD36" s="650">
        <v>4932814</v>
      </c>
      <c r="DE36" s="642"/>
      <c r="DF36" s="642"/>
      <c r="DG36" s="642"/>
      <c r="DH36" s="642"/>
      <c r="DI36" s="642"/>
      <c r="DJ36" s="642"/>
      <c r="DK36" s="643"/>
      <c r="DL36" s="650">
        <v>3962993</v>
      </c>
      <c r="DM36" s="642"/>
      <c r="DN36" s="642"/>
      <c r="DO36" s="642"/>
      <c r="DP36" s="642"/>
      <c r="DQ36" s="642"/>
      <c r="DR36" s="642"/>
      <c r="DS36" s="642"/>
      <c r="DT36" s="642"/>
      <c r="DU36" s="642"/>
      <c r="DV36" s="643"/>
      <c r="DW36" s="646">
        <v>12.4</v>
      </c>
      <c r="DX36" s="675"/>
      <c r="DY36" s="675"/>
      <c r="DZ36" s="675"/>
      <c r="EA36" s="675"/>
      <c r="EB36" s="675"/>
      <c r="EC36" s="676"/>
    </row>
    <row r="37" spans="2:133" ht="11.25" customHeight="1" x14ac:dyDescent="0.15">
      <c r="B37" s="638" t="s">
        <v>335</v>
      </c>
      <c r="C37" s="639"/>
      <c r="D37" s="639"/>
      <c r="E37" s="639"/>
      <c r="F37" s="639"/>
      <c r="G37" s="639"/>
      <c r="H37" s="639"/>
      <c r="I37" s="639"/>
      <c r="J37" s="639"/>
      <c r="K37" s="639"/>
      <c r="L37" s="639"/>
      <c r="M37" s="639"/>
      <c r="N37" s="639"/>
      <c r="O37" s="639"/>
      <c r="P37" s="639"/>
      <c r="Q37" s="640"/>
      <c r="R37" s="641">
        <v>1609816</v>
      </c>
      <c r="S37" s="642"/>
      <c r="T37" s="642"/>
      <c r="U37" s="642"/>
      <c r="V37" s="642"/>
      <c r="W37" s="642"/>
      <c r="X37" s="642"/>
      <c r="Y37" s="643"/>
      <c r="Z37" s="644">
        <v>2.9</v>
      </c>
      <c r="AA37" s="644"/>
      <c r="AB37" s="644"/>
      <c r="AC37" s="644"/>
      <c r="AD37" s="645" t="s">
        <v>241</v>
      </c>
      <c r="AE37" s="645"/>
      <c r="AF37" s="645"/>
      <c r="AG37" s="645"/>
      <c r="AH37" s="645"/>
      <c r="AI37" s="645"/>
      <c r="AJ37" s="645"/>
      <c r="AK37" s="645"/>
      <c r="AL37" s="646" t="s">
        <v>241</v>
      </c>
      <c r="AM37" s="647"/>
      <c r="AN37" s="647"/>
      <c r="AO37" s="648"/>
      <c r="AQ37" s="718" t="s">
        <v>336</v>
      </c>
      <c r="AR37" s="719"/>
      <c r="AS37" s="719"/>
      <c r="AT37" s="719"/>
      <c r="AU37" s="719"/>
      <c r="AV37" s="719"/>
      <c r="AW37" s="719"/>
      <c r="AX37" s="719"/>
      <c r="AY37" s="720"/>
      <c r="AZ37" s="641">
        <v>1485241</v>
      </c>
      <c r="BA37" s="642"/>
      <c r="BB37" s="642"/>
      <c r="BC37" s="642"/>
      <c r="BD37" s="677"/>
      <c r="BE37" s="677"/>
      <c r="BF37" s="700"/>
      <c r="BG37" s="656" t="s">
        <v>337</v>
      </c>
      <c r="BH37" s="657"/>
      <c r="BI37" s="657"/>
      <c r="BJ37" s="657"/>
      <c r="BK37" s="657"/>
      <c r="BL37" s="657"/>
      <c r="BM37" s="657"/>
      <c r="BN37" s="657"/>
      <c r="BO37" s="657"/>
      <c r="BP37" s="657"/>
      <c r="BQ37" s="657"/>
      <c r="BR37" s="657"/>
      <c r="BS37" s="657"/>
      <c r="BT37" s="657"/>
      <c r="BU37" s="658"/>
      <c r="BV37" s="641">
        <v>17347</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1569177</v>
      </c>
      <c r="CS37" s="677"/>
      <c r="CT37" s="677"/>
      <c r="CU37" s="677"/>
      <c r="CV37" s="677"/>
      <c r="CW37" s="677"/>
      <c r="CX37" s="677"/>
      <c r="CY37" s="678"/>
      <c r="CZ37" s="646">
        <v>2.8</v>
      </c>
      <c r="DA37" s="675"/>
      <c r="DB37" s="675"/>
      <c r="DC37" s="679"/>
      <c r="DD37" s="650">
        <v>1569177</v>
      </c>
      <c r="DE37" s="677"/>
      <c r="DF37" s="677"/>
      <c r="DG37" s="677"/>
      <c r="DH37" s="677"/>
      <c r="DI37" s="677"/>
      <c r="DJ37" s="677"/>
      <c r="DK37" s="678"/>
      <c r="DL37" s="650">
        <v>1515353</v>
      </c>
      <c r="DM37" s="677"/>
      <c r="DN37" s="677"/>
      <c r="DO37" s="677"/>
      <c r="DP37" s="677"/>
      <c r="DQ37" s="677"/>
      <c r="DR37" s="677"/>
      <c r="DS37" s="677"/>
      <c r="DT37" s="677"/>
      <c r="DU37" s="677"/>
      <c r="DV37" s="678"/>
      <c r="DW37" s="646">
        <v>4.7</v>
      </c>
      <c r="DX37" s="675"/>
      <c r="DY37" s="675"/>
      <c r="DZ37" s="675"/>
      <c r="EA37" s="675"/>
      <c r="EB37" s="675"/>
      <c r="EC37" s="676"/>
    </row>
    <row r="38" spans="2:133" ht="11.25" customHeight="1" x14ac:dyDescent="0.15">
      <c r="B38" s="686" t="s">
        <v>339</v>
      </c>
      <c r="C38" s="687"/>
      <c r="D38" s="687"/>
      <c r="E38" s="687"/>
      <c r="F38" s="687"/>
      <c r="G38" s="687"/>
      <c r="H38" s="687"/>
      <c r="I38" s="687"/>
      <c r="J38" s="687"/>
      <c r="K38" s="687"/>
      <c r="L38" s="687"/>
      <c r="M38" s="687"/>
      <c r="N38" s="687"/>
      <c r="O38" s="687"/>
      <c r="P38" s="687"/>
      <c r="Q38" s="688"/>
      <c r="R38" s="721">
        <v>55744582</v>
      </c>
      <c r="S38" s="722"/>
      <c r="T38" s="722"/>
      <c r="U38" s="722"/>
      <c r="V38" s="722"/>
      <c r="W38" s="722"/>
      <c r="X38" s="722"/>
      <c r="Y38" s="723"/>
      <c r="Z38" s="724">
        <v>100</v>
      </c>
      <c r="AA38" s="724"/>
      <c r="AB38" s="724"/>
      <c r="AC38" s="724"/>
      <c r="AD38" s="725">
        <v>30345147</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v>110020</v>
      </c>
      <c r="BA38" s="642"/>
      <c r="BB38" s="642"/>
      <c r="BC38" s="642"/>
      <c r="BD38" s="677"/>
      <c r="BE38" s="677"/>
      <c r="BF38" s="700"/>
      <c r="BG38" s="656" t="s">
        <v>341</v>
      </c>
      <c r="BH38" s="657"/>
      <c r="BI38" s="657"/>
      <c r="BJ38" s="657"/>
      <c r="BK38" s="657"/>
      <c r="BL38" s="657"/>
      <c r="BM38" s="657"/>
      <c r="BN38" s="657"/>
      <c r="BO38" s="657"/>
      <c r="BP38" s="657"/>
      <c r="BQ38" s="657"/>
      <c r="BR38" s="657"/>
      <c r="BS38" s="657"/>
      <c r="BT38" s="657"/>
      <c r="BU38" s="658"/>
      <c r="BV38" s="641">
        <v>24746</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6090796</v>
      </c>
      <c r="CS38" s="642"/>
      <c r="CT38" s="642"/>
      <c r="CU38" s="642"/>
      <c r="CV38" s="642"/>
      <c r="CW38" s="642"/>
      <c r="CX38" s="642"/>
      <c r="CY38" s="643"/>
      <c r="CZ38" s="646">
        <v>11</v>
      </c>
      <c r="DA38" s="675"/>
      <c r="DB38" s="675"/>
      <c r="DC38" s="679"/>
      <c r="DD38" s="650">
        <v>5128924</v>
      </c>
      <c r="DE38" s="642"/>
      <c r="DF38" s="642"/>
      <c r="DG38" s="642"/>
      <c r="DH38" s="642"/>
      <c r="DI38" s="642"/>
      <c r="DJ38" s="642"/>
      <c r="DK38" s="643"/>
      <c r="DL38" s="650">
        <v>4761044</v>
      </c>
      <c r="DM38" s="642"/>
      <c r="DN38" s="642"/>
      <c r="DO38" s="642"/>
      <c r="DP38" s="642"/>
      <c r="DQ38" s="642"/>
      <c r="DR38" s="642"/>
      <c r="DS38" s="642"/>
      <c r="DT38" s="642"/>
      <c r="DU38" s="642"/>
      <c r="DV38" s="643"/>
      <c r="DW38" s="646">
        <v>14.9</v>
      </c>
      <c r="DX38" s="675"/>
      <c r="DY38" s="675"/>
      <c r="DZ38" s="675"/>
      <c r="EA38" s="675"/>
      <c r="EB38" s="675"/>
      <c r="EC38" s="676"/>
    </row>
    <row r="39" spans="2:133" ht="11.25" customHeight="1" x14ac:dyDescent="0.15">
      <c r="AQ39" s="718" t="s">
        <v>343</v>
      </c>
      <c r="AR39" s="719"/>
      <c r="AS39" s="719"/>
      <c r="AT39" s="719"/>
      <c r="AU39" s="719"/>
      <c r="AV39" s="719"/>
      <c r="AW39" s="719"/>
      <c r="AX39" s="719"/>
      <c r="AY39" s="720"/>
      <c r="AZ39" s="641">
        <v>103972</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v>79</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310523</v>
      </c>
      <c r="CS39" s="677"/>
      <c r="CT39" s="677"/>
      <c r="CU39" s="677"/>
      <c r="CV39" s="677"/>
      <c r="CW39" s="677"/>
      <c r="CX39" s="677"/>
      <c r="CY39" s="678"/>
      <c r="CZ39" s="646">
        <v>0.6</v>
      </c>
      <c r="DA39" s="675"/>
      <c r="DB39" s="675"/>
      <c r="DC39" s="679"/>
      <c r="DD39" s="650">
        <v>132624</v>
      </c>
      <c r="DE39" s="677"/>
      <c r="DF39" s="677"/>
      <c r="DG39" s="677"/>
      <c r="DH39" s="677"/>
      <c r="DI39" s="677"/>
      <c r="DJ39" s="677"/>
      <c r="DK39" s="678"/>
      <c r="DL39" s="650" t="s">
        <v>127</v>
      </c>
      <c r="DM39" s="677"/>
      <c r="DN39" s="677"/>
      <c r="DO39" s="677"/>
      <c r="DP39" s="677"/>
      <c r="DQ39" s="677"/>
      <c r="DR39" s="677"/>
      <c r="DS39" s="677"/>
      <c r="DT39" s="677"/>
      <c r="DU39" s="677"/>
      <c r="DV39" s="678"/>
      <c r="DW39" s="646" t="s">
        <v>127</v>
      </c>
      <c r="DX39" s="675"/>
      <c r="DY39" s="675"/>
      <c r="DZ39" s="675"/>
      <c r="EA39" s="675"/>
      <c r="EB39" s="675"/>
      <c r="EC39" s="676"/>
    </row>
    <row r="40" spans="2:133" ht="11.25" customHeight="1" x14ac:dyDescent="0.15">
      <c r="AQ40" s="718" t="s">
        <v>347</v>
      </c>
      <c r="AR40" s="719"/>
      <c r="AS40" s="719"/>
      <c r="AT40" s="719"/>
      <c r="AU40" s="719"/>
      <c r="AV40" s="719"/>
      <c r="AW40" s="719"/>
      <c r="AX40" s="719"/>
      <c r="AY40" s="720"/>
      <c r="AZ40" s="641">
        <v>1151747</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t="s">
        <v>127</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3067845</v>
      </c>
      <c r="CS40" s="642"/>
      <c r="CT40" s="642"/>
      <c r="CU40" s="642"/>
      <c r="CV40" s="642"/>
      <c r="CW40" s="642"/>
      <c r="CX40" s="642"/>
      <c r="CY40" s="643"/>
      <c r="CZ40" s="646">
        <v>5.5</v>
      </c>
      <c r="DA40" s="675"/>
      <c r="DB40" s="675"/>
      <c r="DC40" s="679"/>
      <c r="DD40" s="650">
        <v>942977</v>
      </c>
      <c r="DE40" s="642"/>
      <c r="DF40" s="642"/>
      <c r="DG40" s="642"/>
      <c r="DH40" s="642"/>
      <c r="DI40" s="642"/>
      <c r="DJ40" s="642"/>
      <c r="DK40" s="643"/>
      <c r="DL40" s="650">
        <v>783995</v>
      </c>
      <c r="DM40" s="642"/>
      <c r="DN40" s="642"/>
      <c r="DO40" s="642"/>
      <c r="DP40" s="642"/>
      <c r="DQ40" s="642"/>
      <c r="DR40" s="642"/>
      <c r="DS40" s="642"/>
      <c r="DT40" s="642"/>
      <c r="DU40" s="642"/>
      <c r="DV40" s="643"/>
      <c r="DW40" s="646">
        <v>2.4</v>
      </c>
      <c r="DX40" s="675"/>
      <c r="DY40" s="675"/>
      <c r="DZ40" s="675"/>
      <c r="EA40" s="675"/>
      <c r="EB40" s="675"/>
      <c r="EC40" s="676"/>
    </row>
    <row r="41" spans="2:133" ht="11.25" customHeight="1" x14ac:dyDescent="0.15">
      <c r="AQ41" s="728" t="s">
        <v>340</v>
      </c>
      <c r="AR41" s="729"/>
      <c r="AS41" s="729"/>
      <c r="AT41" s="729"/>
      <c r="AU41" s="729"/>
      <c r="AV41" s="729"/>
      <c r="AW41" s="729"/>
      <c r="AX41" s="729"/>
      <c r="AY41" s="730"/>
      <c r="AZ41" s="721">
        <v>5035751</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432</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127</v>
      </c>
      <c r="CS41" s="677"/>
      <c r="CT41" s="677"/>
      <c r="CU41" s="677"/>
      <c r="CV41" s="677"/>
      <c r="CW41" s="677"/>
      <c r="CX41" s="677"/>
      <c r="CY41" s="678"/>
      <c r="CZ41" s="646" t="s">
        <v>127</v>
      </c>
      <c r="DA41" s="675"/>
      <c r="DB41" s="675"/>
      <c r="DC41" s="679"/>
      <c r="DD41" s="650" t="s">
        <v>241</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2345671</v>
      </c>
      <c r="CS42" s="642"/>
      <c r="CT42" s="642"/>
      <c r="CU42" s="642"/>
      <c r="CV42" s="642"/>
      <c r="CW42" s="642"/>
      <c r="CX42" s="642"/>
      <c r="CY42" s="643"/>
      <c r="CZ42" s="646">
        <v>4.2</v>
      </c>
      <c r="DA42" s="647"/>
      <c r="DB42" s="647"/>
      <c r="DC42" s="742"/>
      <c r="DD42" s="650">
        <v>147003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6140</v>
      </c>
      <c r="CS43" s="677"/>
      <c r="CT43" s="677"/>
      <c r="CU43" s="677"/>
      <c r="CV43" s="677"/>
      <c r="CW43" s="677"/>
      <c r="CX43" s="677"/>
      <c r="CY43" s="678"/>
      <c r="CZ43" s="646">
        <v>0</v>
      </c>
      <c r="DA43" s="675"/>
      <c r="DB43" s="675"/>
      <c r="DC43" s="679"/>
      <c r="DD43" s="650" t="s">
        <v>241</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308</v>
      </c>
      <c r="CE44" s="754"/>
      <c r="CF44" s="638" t="s">
        <v>357</v>
      </c>
      <c r="CG44" s="639"/>
      <c r="CH44" s="639"/>
      <c r="CI44" s="639"/>
      <c r="CJ44" s="639"/>
      <c r="CK44" s="639"/>
      <c r="CL44" s="639"/>
      <c r="CM44" s="639"/>
      <c r="CN44" s="639"/>
      <c r="CO44" s="639"/>
      <c r="CP44" s="639"/>
      <c r="CQ44" s="640"/>
      <c r="CR44" s="641">
        <v>2345671</v>
      </c>
      <c r="CS44" s="642"/>
      <c r="CT44" s="642"/>
      <c r="CU44" s="642"/>
      <c r="CV44" s="642"/>
      <c r="CW44" s="642"/>
      <c r="CX44" s="642"/>
      <c r="CY44" s="643"/>
      <c r="CZ44" s="646">
        <v>4.2</v>
      </c>
      <c r="DA44" s="647"/>
      <c r="DB44" s="647"/>
      <c r="DC44" s="742"/>
      <c r="DD44" s="650">
        <v>147003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1382645</v>
      </c>
      <c r="CS45" s="677"/>
      <c r="CT45" s="677"/>
      <c r="CU45" s="677"/>
      <c r="CV45" s="677"/>
      <c r="CW45" s="677"/>
      <c r="CX45" s="677"/>
      <c r="CY45" s="678"/>
      <c r="CZ45" s="646">
        <v>2.5</v>
      </c>
      <c r="DA45" s="675"/>
      <c r="DB45" s="675"/>
      <c r="DC45" s="679"/>
      <c r="DD45" s="650">
        <v>22407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787437</v>
      </c>
      <c r="CS46" s="642"/>
      <c r="CT46" s="642"/>
      <c r="CU46" s="642"/>
      <c r="CV46" s="642"/>
      <c r="CW46" s="642"/>
      <c r="CX46" s="642"/>
      <c r="CY46" s="643"/>
      <c r="CZ46" s="646">
        <v>1.4</v>
      </c>
      <c r="DA46" s="647"/>
      <c r="DB46" s="647"/>
      <c r="DC46" s="742"/>
      <c r="DD46" s="650">
        <v>120307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t="s">
        <v>241</v>
      </c>
      <c r="CS47" s="677"/>
      <c r="CT47" s="677"/>
      <c r="CU47" s="677"/>
      <c r="CV47" s="677"/>
      <c r="CW47" s="677"/>
      <c r="CX47" s="677"/>
      <c r="CY47" s="678"/>
      <c r="CZ47" s="646" t="s">
        <v>127</v>
      </c>
      <c r="DA47" s="675"/>
      <c r="DB47" s="675"/>
      <c r="DC47" s="679"/>
      <c r="DD47" s="650" t="s">
        <v>241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241</v>
      </c>
      <c r="CS48" s="642"/>
      <c r="CT48" s="642"/>
      <c r="CU48" s="642"/>
      <c r="CV48" s="642"/>
      <c r="CW48" s="642"/>
      <c r="CX48" s="642"/>
      <c r="CY48" s="643"/>
      <c r="CZ48" s="646" t="s">
        <v>127</v>
      </c>
      <c r="DA48" s="647"/>
      <c r="DB48" s="647"/>
      <c r="DC48" s="742"/>
      <c r="DD48" s="650" t="s">
        <v>241</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55512473</v>
      </c>
      <c r="CS49" s="711"/>
      <c r="CT49" s="711"/>
      <c r="CU49" s="711"/>
      <c r="CV49" s="711"/>
      <c r="CW49" s="711"/>
      <c r="CX49" s="711"/>
      <c r="CY49" s="743"/>
      <c r="CZ49" s="726">
        <v>100</v>
      </c>
      <c r="DA49" s="744"/>
      <c r="DB49" s="744"/>
      <c r="DC49" s="745"/>
      <c r="DD49" s="746">
        <v>34625526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73p3NIeTlYA+fH+9YKuUJzo37AHVTo26hgLfRNqP0ePOmLODnR0kIDUQtvIjiwA66TZuq1UmVXOldC4SHrbttw==" saltValue="5ZTwhGrSLgVBr6csXDm/a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54433</v>
      </c>
      <c r="R7" s="777"/>
      <c r="S7" s="777"/>
      <c r="T7" s="777"/>
      <c r="U7" s="777"/>
      <c r="V7" s="777">
        <v>54207</v>
      </c>
      <c r="W7" s="777"/>
      <c r="X7" s="777"/>
      <c r="Y7" s="777"/>
      <c r="Z7" s="777"/>
      <c r="AA7" s="777">
        <v>225</v>
      </c>
      <c r="AB7" s="777"/>
      <c r="AC7" s="777"/>
      <c r="AD7" s="777"/>
      <c r="AE7" s="778"/>
      <c r="AF7" s="779">
        <v>216</v>
      </c>
      <c r="AG7" s="780"/>
      <c r="AH7" s="780"/>
      <c r="AI7" s="780"/>
      <c r="AJ7" s="781"/>
      <c r="AK7" s="816">
        <v>493</v>
      </c>
      <c r="AL7" s="817"/>
      <c r="AM7" s="817"/>
      <c r="AN7" s="817"/>
      <c r="AO7" s="817"/>
      <c r="AP7" s="817">
        <v>45071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597</v>
      </c>
      <c r="BT7" s="821"/>
      <c r="BU7" s="821"/>
      <c r="BV7" s="821"/>
      <c r="BW7" s="821"/>
      <c r="BX7" s="821"/>
      <c r="BY7" s="821"/>
      <c r="BZ7" s="821"/>
      <c r="CA7" s="821"/>
      <c r="CB7" s="821"/>
      <c r="CC7" s="821"/>
      <c r="CD7" s="821"/>
      <c r="CE7" s="821"/>
      <c r="CF7" s="821"/>
      <c r="CG7" s="822"/>
      <c r="CH7" s="813">
        <v>-1</v>
      </c>
      <c r="CI7" s="814"/>
      <c r="CJ7" s="814"/>
      <c r="CK7" s="814"/>
      <c r="CL7" s="815"/>
      <c r="CM7" s="813">
        <v>12</v>
      </c>
      <c r="CN7" s="814"/>
      <c r="CO7" s="814"/>
      <c r="CP7" s="814"/>
      <c r="CQ7" s="815"/>
      <c r="CR7" s="813">
        <v>5</v>
      </c>
      <c r="CS7" s="814"/>
      <c r="CT7" s="814"/>
      <c r="CU7" s="814"/>
      <c r="CV7" s="815"/>
      <c r="CW7" s="813" t="s">
        <v>609</v>
      </c>
      <c r="CX7" s="814"/>
      <c r="CY7" s="814"/>
      <c r="CZ7" s="814"/>
      <c r="DA7" s="815"/>
      <c r="DB7" s="813" t="s">
        <v>609</v>
      </c>
      <c r="DC7" s="814"/>
      <c r="DD7" s="814"/>
      <c r="DE7" s="814"/>
      <c r="DF7" s="815"/>
      <c r="DG7" s="813" t="s">
        <v>609</v>
      </c>
      <c r="DH7" s="814"/>
      <c r="DI7" s="814"/>
      <c r="DJ7" s="814"/>
      <c r="DK7" s="815"/>
      <c r="DL7" s="813" t="s">
        <v>609</v>
      </c>
      <c r="DM7" s="814"/>
      <c r="DN7" s="814"/>
      <c r="DO7" s="814"/>
      <c r="DP7" s="815"/>
      <c r="DQ7" s="813" t="s">
        <v>609</v>
      </c>
      <c r="DR7" s="814"/>
      <c r="DS7" s="814"/>
      <c r="DT7" s="814"/>
      <c r="DU7" s="815"/>
      <c r="DV7" s="794"/>
      <c r="DW7" s="795"/>
      <c r="DX7" s="795"/>
      <c r="DY7" s="795"/>
      <c r="DZ7" s="796"/>
      <c r="EA7" s="254"/>
    </row>
    <row r="8" spans="1:131" s="255" customFormat="1" ht="26.25" customHeight="1" x14ac:dyDescent="0.15">
      <c r="A8" s="261">
        <v>2</v>
      </c>
      <c r="B8" s="797" t="s">
        <v>386</v>
      </c>
      <c r="C8" s="798"/>
      <c r="D8" s="798"/>
      <c r="E8" s="798"/>
      <c r="F8" s="798"/>
      <c r="G8" s="798"/>
      <c r="H8" s="798"/>
      <c r="I8" s="798"/>
      <c r="J8" s="798"/>
      <c r="K8" s="798"/>
      <c r="L8" s="798"/>
      <c r="M8" s="798"/>
      <c r="N8" s="798"/>
      <c r="O8" s="798"/>
      <c r="P8" s="799"/>
      <c r="Q8" s="800">
        <v>1296</v>
      </c>
      <c r="R8" s="801"/>
      <c r="S8" s="801"/>
      <c r="T8" s="801"/>
      <c r="U8" s="801"/>
      <c r="V8" s="801">
        <v>1289</v>
      </c>
      <c r="W8" s="801"/>
      <c r="X8" s="801"/>
      <c r="Y8" s="801"/>
      <c r="Z8" s="801"/>
      <c r="AA8" s="801">
        <v>7</v>
      </c>
      <c r="AB8" s="801"/>
      <c r="AC8" s="801"/>
      <c r="AD8" s="801"/>
      <c r="AE8" s="802"/>
      <c r="AF8" s="803">
        <v>7</v>
      </c>
      <c r="AG8" s="804"/>
      <c r="AH8" s="804"/>
      <c r="AI8" s="804"/>
      <c r="AJ8" s="805"/>
      <c r="AK8" s="806">
        <v>3</v>
      </c>
      <c r="AL8" s="807"/>
      <c r="AM8" s="807"/>
      <c r="AN8" s="807"/>
      <c r="AO8" s="807"/>
      <c r="AP8" s="807">
        <v>3640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598</v>
      </c>
      <c r="BT8" s="811"/>
      <c r="BU8" s="811"/>
      <c r="BV8" s="811"/>
      <c r="BW8" s="811"/>
      <c r="BX8" s="811"/>
      <c r="BY8" s="811"/>
      <c r="BZ8" s="811"/>
      <c r="CA8" s="811"/>
      <c r="CB8" s="811"/>
      <c r="CC8" s="811"/>
      <c r="CD8" s="811"/>
      <c r="CE8" s="811"/>
      <c r="CF8" s="811"/>
      <c r="CG8" s="812"/>
      <c r="CH8" s="823">
        <v>34</v>
      </c>
      <c r="CI8" s="824"/>
      <c r="CJ8" s="824"/>
      <c r="CK8" s="824"/>
      <c r="CL8" s="825"/>
      <c r="CM8" s="823">
        <v>724</v>
      </c>
      <c r="CN8" s="824"/>
      <c r="CO8" s="824"/>
      <c r="CP8" s="824"/>
      <c r="CQ8" s="825"/>
      <c r="CR8" s="823">
        <v>120</v>
      </c>
      <c r="CS8" s="824"/>
      <c r="CT8" s="824"/>
      <c r="CU8" s="824"/>
      <c r="CV8" s="825"/>
      <c r="CW8" s="823" t="s">
        <v>609</v>
      </c>
      <c r="CX8" s="824"/>
      <c r="CY8" s="824"/>
      <c r="CZ8" s="824"/>
      <c r="DA8" s="825"/>
      <c r="DB8" s="823" t="s">
        <v>609</v>
      </c>
      <c r="DC8" s="824"/>
      <c r="DD8" s="824"/>
      <c r="DE8" s="824"/>
      <c r="DF8" s="825"/>
      <c r="DG8" s="823" t="s">
        <v>609</v>
      </c>
      <c r="DH8" s="824"/>
      <c r="DI8" s="824"/>
      <c r="DJ8" s="824"/>
      <c r="DK8" s="825"/>
      <c r="DL8" s="823" t="s">
        <v>609</v>
      </c>
      <c r="DM8" s="824"/>
      <c r="DN8" s="824"/>
      <c r="DO8" s="824"/>
      <c r="DP8" s="825"/>
      <c r="DQ8" s="823" t="s">
        <v>609</v>
      </c>
      <c r="DR8" s="824"/>
      <c r="DS8" s="824"/>
      <c r="DT8" s="824"/>
      <c r="DU8" s="825"/>
      <c r="DV8" s="826"/>
      <c r="DW8" s="827"/>
      <c r="DX8" s="827"/>
      <c r="DY8" s="827"/>
      <c r="DZ8" s="828"/>
      <c r="EA8" s="254"/>
    </row>
    <row r="9" spans="1:131" s="255" customFormat="1" ht="26.25" customHeight="1" x14ac:dyDescent="0.15">
      <c r="A9" s="261">
        <v>3</v>
      </c>
      <c r="B9" s="797" t="s">
        <v>387</v>
      </c>
      <c r="C9" s="798"/>
      <c r="D9" s="798"/>
      <c r="E9" s="798"/>
      <c r="F9" s="798"/>
      <c r="G9" s="798"/>
      <c r="H9" s="798"/>
      <c r="I9" s="798"/>
      <c r="J9" s="798"/>
      <c r="K9" s="798"/>
      <c r="L9" s="798"/>
      <c r="M9" s="798"/>
      <c r="N9" s="798"/>
      <c r="O9" s="798"/>
      <c r="P9" s="799"/>
      <c r="Q9" s="800">
        <v>84</v>
      </c>
      <c r="R9" s="801"/>
      <c r="S9" s="801"/>
      <c r="T9" s="801"/>
      <c r="U9" s="801"/>
      <c r="V9" s="801">
        <v>84</v>
      </c>
      <c r="W9" s="801"/>
      <c r="X9" s="801"/>
      <c r="Y9" s="801"/>
      <c r="Z9" s="801"/>
      <c r="AA9" s="801" t="s">
        <v>596</v>
      </c>
      <c r="AB9" s="801"/>
      <c r="AC9" s="801"/>
      <c r="AD9" s="801"/>
      <c r="AE9" s="802"/>
      <c r="AF9" s="803" t="s">
        <v>388</v>
      </c>
      <c r="AG9" s="804"/>
      <c r="AH9" s="804"/>
      <c r="AI9" s="804"/>
      <c r="AJ9" s="805"/>
      <c r="AK9" s="806">
        <v>63</v>
      </c>
      <c r="AL9" s="807"/>
      <c r="AM9" s="807"/>
      <c r="AN9" s="807"/>
      <c r="AO9" s="807"/>
      <c r="AP9" s="807">
        <v>36</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608</v>
      </c>
      <c r="BT9" s="811"/>
      <c r="BU9" s="811"/>
      <c r="BV9" s="811"/>
      <c r="BW9" s="811"/>
      <c r="BX9" s="811"/>
      <c r="BY9" s="811"/>
      <c r="BZ9" s="811"/>
      <c r="CA9" s="811"/>
      <c r="CB9" s="811"/>
      <c r="CC9" s="811"/>
      <c r="CD9" s="811"/>
      <c r="CE9" s="811"/>
      <c r="CF9" s="811"/>
      <c r="CG9" s="812"/>
      <c r="CH9" s="823">
        <v>5</v>
      </c>
      <c r="CI9" s="824"/>
      <c r="CJ9" s="824"/>
      <c r="CK9" s="824"/>
      <c r="CL9" s="825"/>
      <c r="CM9" s="823">
        <v>435</v>
      </c>
      <c r="CN9" s="824"/>
      <c r="CO9" s="824"/>
      <c r="CP9" s="824"/>
      <c r="CQ9" s="825"/>
      <c r="CR9" s="823">
        <v>153</v>
      </c>
      <c r="CS9" s="824"/>
      <c r="CT9" s="824"/>
      <c r="CU9" s="824"/>
      <c r="CV9" s="825"/>
      <c r="CW9" s="823" t="s">
        <v>609</v>
      </c>
      <c r="CX9" s="824"/>
      <c r="CY9" s="824"/>
      <c r="CZ9" s="824"/>
      <c r="DA9" s="825"/>
      <c r="DB9" s="823" t="s">
        <v>609</v>
      </c>
      <c r="DC9" s="824"/>
      <c r="DD9" s="824"/>
      <c r="DE9" s="824"/>
      <c r="DF9" s="825"/>
      <c r="DG9" s="823" t="s">
        <v>609</v>
      </c>
      <c r="DH9" s="824"/>
      <c r="DI9" s="824"/>
      <c r="DJ9" s="824"/>
      <c r="DK9" s="825"/>
      <c r="DL9" s="823" t="s">
        <v>609</v>
      </c>
      <c r="DM9" s="824"/>
      <c r="DN9" s="824"/>
      <c r="DO9" s="824"/>
      <c r="DP9" s="825"/>
      <c r="DQ9" s="823" t="s">
        <v>609</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599</v>
      </c>
      <c r="BT10" s="811"/>
      <c r="BU10" s="811"/>
      <c r="BV10" s="811"/>
      <c r="BW10" s="811"/>
      <c r="BX10" s="811"/>
      <c r="BY10" s="811"/>
      <c r="BZ10" s="811"/>
      <c r="CA10" s="811"/>
      <c r="CB10" s="811"/>
      <c r="CC10" s="811"/>
      <c r="CD10" s="811"/>
      <c r="CE10" s="811"/>
      <c r="CF10" s="811"/>
      <c r="CG10" s="812"/>
      <c r="CH10" s="823">
        <v>4</v>
      </c>
      <c r="CI10" s="824"/>
      <c r="CJ10" s="824"/>
      <c r="CK10" s="824"/>
      <c r="CL10" s="825"/>
      <c r="CM10" s="823">
        <v>329</v>
      </c>
      <c r="CN10" s="824"/>
      <c r="CO10" s="824"/>
      <c r="CP10" s="824"/>
      <c r="CQ10" s="825"/>
      <c r="CR10" s="823">
        <v>30</v>
      </c>
      <c r="CS10" s="824"/>
      <c r="CT10" s="824"/>
      <c r="CU10" s="824"/>
      <c r="CV10" s="825"/>
      <c r="CW10" s="823" t="s">
        <v>609</v>
      </c>
      <c r="CX10" s="824"/>
      <c r="CY10" s="824"/>
      <c r="CZ10" s="824"/>
      <c r="DA10" s="825"/>
      <c r="DB10" s="823" t="s">
        <v>609</v>
      </c>
      <c r="DC10" s="824"/>
      <c r="DD10" s="824"/>
      <c r="DE10" s="824"/>
      <c r="DF10" s="825"/>
      <c r="DG10" s="823" t="s">
        <v>609</v>
      </c>
      <c r="DH10" s="824"/>
      <c r="DI10" s="824"/>
      <c r="DJ10" s="824"/>
      <c r="DK10" s="825"/>
      <c r="DL10" s="823" t="s">
        <v>609</v>
      </c>
      <c r="DM10" s="824"/>
      <c r="DN10" s="824"/>
      <c r="DO10" s="824"/>
      <c r="DP10" s="825"/>
      <c r="DQ10" s="823" t="s">
        <v>609</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t="s">
        <v>610</v>
      </c>
      <c r="BS11" s="810" t="s">
        <v>600</v>
      </c>
      <c r="BT11" s="811"/>
      <c r="BU11" s="811"/>
      <c r="BV11" s="811"/>
      <c r="BW11" s="811"/>
      <c r="BX11" s="811"/>
      <c r="BY11" s="811"/>
      <c r="BZ11" s="811"/>
      <c r="CA11" s="811"/>
      <c r="CB11" s="811"/>
      <c r="CC11" s="811"/>
      <c r="CD11" s="811"/>
      <c r="CE11" s="811"/>
      <c r="CF11" s="811"/>
      <c r="CG11" s="812"/>
      <c r="CH11" s="823">
        <v>-3</v>
      </c>
      <c r="CI11" s="824"/>
      <c r="CJ11" s="824"/>
      <c r="CK11" s="824"/>
      <c r="CL11" s="825"/>
      <c r="CM11" s="823">
        <v>105</v>
      </c>
      <c r="CN11" s="824"/>
      <c r="CO11" s="824"/>
      <c r="CP11" s="824"/>
      <c r="CQ11" s="825"/>
      <c r="CR11" s="823">
        <v>158</v>
      </c>
      <c r="CS11" s="824"/>
      <c r="CT11" s="824"/>
      <c r="CU11" s="824"/>
      <c r="CV11" s="825"/>
      <c r="CW11" s="823" t="s">
        <v>609</v>
      </c>
      <c r="CX11" s="824"/>
      <c r="CY11" s="824"/>
      <c r="CZ11" s="824"/>
      <c r="DA11" s="825"/>
      <c r="DB11" s="823">
        <v>12</v>
      </c>
      <c r="DC11" s="824"/>
      <c r="DD11" s="824"/>
      <c r="DE11" s="824"/>
      <c r="DF11" s="825"/>
      <c r="DG11" s="823" t="s">
        <v>609</v>
      </c>
      <c r="DH11" s="824"/>
      <c r="DI11" s="824"/>
      <c r="DJ11" s="824"/>
      <c r="DK11" s="825"/>
      <c r="DL11" s="823" t="s">
        <v>609</v>
      </c>
      <c r="DM11" s="824"/>
      <c r="DN11" s="824"/>
      <c r="DO11" s="824"/>
      <c r="DP11" s="825"/>
      <c r="DQ11" s="823">
        <v>1</v>
      </c>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389</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390</v>
      </c>
      <c r="B23" s="832" t="s">
        <v>391</v>
      </c>
      <c r="C23" s="833"/>
      <c r="D23" s="833"/>
      <c r="E23" s="833"/>
      <c r="F23" s="833"/>
      <c r="G23" s="833"/>
      <c r="H23" s="833"/>
      <c r="I23" s="833"/>
      <c r="J23" s="833"/>
      <c r="K23" s="833"/>
      <c r="L23" s="833"/>
      <c r="M23" s="833"/>
      <c r="N23" s="833"/>
      <c r="O23" s="833"/>
      <c r="P23" s="834"/>
      <c r="Q23" s="835">
        <v>55750</v>
      </c>
      <c r="R23" s="836"/>
      <c r="S23" s="836"/>
      <c r="T23" s="836"/>
      <c r="U23" s="836"/>
      <c r="V23" s="836">
        <v>55518</v>
      </c>
      <c r="W23" s="836"/>
      <c r="X23" s="836"/>
      <c r="Y23" s="836"/>
      <c r="Z23" s="836"/>
      <c r="AA23" s="836">
        <v>232</v>
      </c>
      <c r="AB23" s="836"/>
      <c r="AC23" s="836"/>
      <c r="AD23" s="836"/>
      <c r="AE23" s="837"/>
      <c r="AF23" s="838">
        <v>223</v>
      </c>
      <c r="AG23" s="836"/>
      <c r="AH23" s="836"/>
      <c r="AI23" s="836"/>
      <c r="AJ23" s="839"/>
      <c r="AK23" s="840"/>
      <c r="AL23" s="841"/>
      <c r="AM23" s="841"/>
      <c r="AN23" s="841"/>
      <c r="AO23" s="841"/>
      <c r="AP23" s="836">
        <v>48746</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402</v>
      </c>
      <c r="C28" s="774"/>
      <c r="D28" s="774"/>
      <c r="E28" s="774"/>
      <c r="F28" s="774"/>
      <c r="G28" s="774"/>
      <c r="H28" s="774"/>
      <c r="I28" s="774"/>
      <c r="J28" s="774"/>
      <c r="K28" s="774"/>
      <c r="L28" s="774"/>
      <c r="M28" s="774"/>
      <c r="N28" s="774"/>
      <c r="O28" s="774"/>
      <c r="P28" s="775"/>
      <c r="Q28" s="864">
        <v>14481</v>
      </c>
      <c r="R28" s="865"/>
      <c r="S28" s="865"/>
      <c r="T28" s="865"/>
      <c r="U28" s="865"/>
      <c r="V28" s="865">
        <v>14402</v>
      </c>
      <c r="W28" s="865"/>
      <c r="X28" s="865"/>
      <c r="Y28" s="865"/>
      <c r="Z28" s="865"/>
      <c r="AA28" s="865">
        <v>80</v>
      </c>
      <c r="AB28" s="865"/>
      <c r="AC28" s="865"/>
      <c r="AD28" s="865"/>
      <c r="AE28" s="866"/>
      <c r="AF28" s="867">
        <v>80</v>
      </c>
      <c r="AG28" s="865"/>
      <c r="AH28" s="865"/>
      <c r="AI28" s="865"/>
      <c r="AJ28" s="868"/>
      <c r="AK28" s="869">
        <v>1152</v>
      </c>
      <c r="AL28" s="860"/>
      <c r="AM28" s="860"/>
      <c r="AN28" s="860"/>
      <c r="AO28" s="860"/>
      <c r="AP28" s="860" t="s">
        <v>596</v>
      </c>
      <c r="AQ28" s="860"/>
      <c r="AR28" s="860"/>
      <c r="AS28" s="860"/>
      <c r="AT28" s="860"/>
      <c r="AU28" s="860" t="s">
        <v>596</v>
      </c>
      <c r="AV28" s="860"/>
      <c r="AW28" s="860"/>
      <c r="AX28" s="860"/>
      <c r="AY28" s="860"/>
      <c r="AZ28" s="861" t="s">
        <v>596</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403</v>
      </c>
      <c r="C29" s="798"/>
      <c r="D29" s="798"/>
      <c r="E29" s="798"/>
      <c r="F29" s="798"/>
      <c r="G29" s="798"/>
      <c r="H29" s="798"/>
      <c r="I29" s="798"/>
      <c r="J29" s="798"/>
      <c r="K29" s="798"/>
      <c r="L29" s="798"/>
      <c r="M29" s="798"/>
      <c r="N29" s="798"/>
      <c r="O29" s="798"/>
      <c r="P29" s="799"/>
      <c r="Q29" s="800">
        <v>15061</v>
      </c>
      <c r="R29" s="801"/>
      <c r="S29" s="801"/>
      <c r="T29" s="801"/>
      <c r="U29" s="801"/>
      <c r="V29" s="801">
        <v>14373</v>
      </c>
      <c r="W29" s="801"/>
      <c r="X29" s="801"/>
      <c r="Y29" s="801"/>
      <c r="Z29" s="801"/>
      <c r="AA29" s="801">
        <v>688</v>
      </c>
      <c r="AB29" s="801"/>
      <c r="AC29" s="801"/>
      <c r="AD29" s="801"/>
      <c r="AE29" s="802"/>
      <c r="AF29" s="803">
        <v>688</v>
      </c>
      <c r="AG29" s="804"/>
      <c r="AH29" s="804"/>
      <c r="AI29" s="804"/>
      <c r="AJ29" s="805"/>
      <c r="AK29" s="872">
        <v>2043</v>
      </c>
      <c r="AL29" s="873"/>
      <c r="AM29" s="873"/>
      <c r="AN29" s="873"/>
      <c r="AO29" s="873"/>
      <c r="AP29" s="873" t="s">
        <v>596</v>
      </c>
      <c r="AQ29" s="873"/>
      <c r="AR29" s="873"/>
      <c r="AS29" s="873"/>
      <c r="AT29" s="873"/>
      <c r="AU29" s="873" t="s">
        <v>596</v>
      </c>
      <c r="AV29" s="873"/>
      <c r="AW29" s="873"/>
      <c r="AX29" s="873"/>
      <c r="AY29" s="873"/>
      <c r="AZ29" s="874" t="s">
        <v>596</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404</v>
      </c>
      <c r="C30" s="798"/>
      <c r="D30" s="798"/>
      <c r="E30" s="798"/>
      <c r="F30" s="798"/>
      <c r="G30" s="798"/>
      <c r="H30" s="798"/>
      <c r="I30" s="798"/>
      <c r="J30" s="798"/>
      <c r="K30" s="798"/>
      <c r="L30" s="798"/>
      <c r="M30" s="798"/>
      <c r="N30" s="798"/>
      <c r="O30" s="798"/>
      <c r="P30" s="799"/>
      <c r="Q30" s="800">
        <v>2143</v>
      </c>
      <c r="R30" s="801"/>
      <c r="S30" s="801"/>
      <c r="T30" s="801"/>
      <c r="U30" s="801"/>
      <c r="V30" s="801">
        <v>2085</v>
      </c>
      <c r="W30" s="801"/>
      <c r="X30" s="801"/>
      <c r="Y30" s="801"/>
      <c r="Z30" s="801"/>
      <c r="AA30" s="801">
        <v>57</v>
      </c>
      <c r="AB30" s="801"/>
      <c r="AC30" s="801"/>
      <c r="AD30" s="801"/>
      <c r="AE30" s="802"/>
      <c r="AF30" s="803">
        <v>57</v>
      </c>
      <c r="AG30" s="804"/>
      <c r="AH30" s="804"/>
      <c r="AI30" s="804"/>
      <c r="AJ30" s="805"/>
      <c r="AK30" s="872">
        <v>638</v>
      </c>
      <c r="AL30" s="873"/>
      <c r="AM30" s="873"/>
      <c r="AN30" s="873"/>
      <c r="AO30" s="873"/>
      <c r="AP30" s="873" t="s">
        <v>596</v>
      </c>
      <c r="AQ30" s="873"/>
      <c r="AR30" s="873"/>
      <c r="AS30" s="873"/>
      <c r="AT30" s="873"/>
      <c r="AU30" s="873" t="s">
        <v>596</v>
      </c>
      <c r="AV30" s="873"/>
      <c r="AW30" s="873"/>
      <c r="AX30" s="873"/>
      <c r="AY30" s="873"/>
      <c r="AZ30" s="874" t="s">
        <v>596</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405</v>
      </c>
      <c r="C31" s="798"/>
      <c r="D31" s="798"/>
      <c r="E31" s="798"/>
      <c r="F31" s="798"/>
      <c r="G31" s="798"/>
      <c r="H31" s="798"/>
      <c r="I31" s="798"/>
      <c r="J31" s="798"/>
      <c r="K31" s="798"/>
      <c r="L31" s="798"/>
      <c r="M31" s="798"/>
      <c r="N31" s="798"/>
      <c r="O31" s="798"/>
      <c r="P31" s="799"/>
      <c r="Q31" s="800">
        <v>10871</v>
      </c>
      <c r="R31" s="801"/>
      <c r="S31" s="801"/>
      <c r="T31" s="801"/>
      <c r="U31" s="801"/>
      <c r="V31" s="801">
        <v>11465</v>
      </c>
      <c r="W31" s="801"/>
      <c r="X31" s="801"/>
      <c r="Y31" s="801"/>
      <c r="Z31" s="801"/>
      <c r="AA31" s="801">
        <v>-594</v>
      </c>
      <c r="AB31" s="801"/>
      <c r="AC31" s="801"/>
      <c r="AD31" s="801"/>
      <c r="AE31" s="802"/>
      <c r="AF31" s="803">
        <v>-73</v>
      </c>
      <c r="AG31" s="804"/>
      <c r="AH31" s="804"/>
      <c r="AI31" s="804"/>
      <c r="AJ31" s="805"/>
      <c r="AK31" s="872">
        <v>1485</v>
      </c>
      <c r="AL31" s="873"/>
      <c r="AM31" s="873"/>
      <c r="AN31" s="873"/>
      <c r="AO31" s="873"/>
      <c r="AP31" s="873">
        <v>11993</v>
      </c>
      <c r="AQ31" s="873"/>
      <c r="AR31" s="873"/>
      <c r="AS31" s="873"/>
      <c r="AT31" s="873"/>
      <c r="AU31" s="873">
        <v>6668</v>
      </c>
      <c r="AV31" s="873"/>
      <c r="AW31" s="873"/>
      <c r="AX31" s="873"/>
      <c r="AY31" s="873"/>
      <c r="AZ31" s="874">
        <v>0.7</v>
      </c>
      <c r="BA31" s="874"/>
      <c r="BB31" s="874"/>
      <c r="BC31" s="874"/>
      <c r="BD31" s="874"/>
      <c r="BE31" s="870" t="s">
        <v>406</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407</v>
      </c>
      <c r="C32" s="798"/>
      <c r="D32" s="798"/>
      <c r="E32" s="798"/>
      <c r="F32" s="798"/>
      <c r="G32" s="798"/>
      <c r="H32" s="798"/>
      <c r="I32" s="798"/>
      <c r="J32" s="798"/>
      <c r="K32" s="798"/>
      <c r="L32" s="798"/>
      <c r="M32" s="798"/>
      <c r="N32" s="798"/>
      <c r="O32" s="798"/>
      <c r="P32" s="799"/>
      <c r="Q32" s="800">
        <v>2802</v>
      </c>
      <c r="R32" s="801"/>
      <c r="S32" s="801"/>
      <c r="T32" s="801"/>
      <c r="U32" s="801"/>
      <c r="V32" s="801">
        <v>2351</v>
      </c>
      <c r="W32" s="801"/>
      <c r="X32" s="801"/>
      <c r="Y32" s="801"/>
      <c r="Z32" s="801"/>
      <c r="AA32" s="801">
        <v>451</v>
      </c>
      <c r="AB32" s="801"/>
      <c r="AC32" s="801"/>
      <c r="AD32" s="801"/>
      <c r="AE32" s="802"/>
      <c r="AF32" s="803">
        <v>1379</v>
      </c>
      <c r="AG32" s="804"/>
      <c r="AH32" s="804"/>
      <c r="AI32" s="804"/>
      <c r="AJ32" s="805"/>
      <c r="AK32" s="872">
        <v>104</v>
      </c>
      <c r="AL32" s="873"/>
      <c r="AM32" s="873"/>
      <c r="AN32" s="873"/>
      <c r="AO32" s="873"/>
      <c r="AP32" s="873">
        <v>13324</v>
      </c>
      <c r="AQ32" s="873"/>
      <c r="AR32" s="873"/>
      <c r="AS32" s="873"/>
      <c r="AT32" s="873"/>
      <c r="AU32" s="873">
        <v>666</v>
      </c>
      <c r="AV32" s="873"/>
      <c r="AW32" s="873"/>
      <c r="AX32" s="873"/>
      <c r="AY32" s="873"/>
      <c r="AZ32" s="874" t="s">
        <v>596</v>
      </c>
      <c r="BA32" s="874"/>
      <c r="BB32" s="874"/>
      <c r="BC32" s="874"/>
      <c r="BD32" s="874"/>
      <c r="BE32" s="870" t="s">
        <v>408</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409</v>
      </c>
      <c r="C33" s="798"/>
      <c r="D33" s="798"/>
      <c r="E33" s="798"/>
      <c r="F33" s="798"/>
      <c r="G33" s="798"/>
      <c r="H33" s="798"/>
      <c r="I33" s="798"/>
      <c r="J33" s="798"/>
      <c r="K33" s="798"/>
      <c r="L33" s="798"/>
      <c r="M33" s="798"/>
      <c r="N33" s="798"/>
      <c r="O33" s="798"/>
      <c r="P33" s="799"/>
      <c r="Q33" s="800">
        <v>3642</v>
      </c>
      <c r="R33" s="801"/>
      <c r="S33" s="801"/>
      <c r="T33" s="801"/>
      <c r="U33" s="801"/>
      <c r="V33" s="801">
        <v>3132</v>
      </c>
      <c r="W33" s="801"/>
      <c r="X33" s="801"/>
      <c r="Y33" s="801"/>
      <c r="Z33" s="801"/>
      <c r="AA33" s="801">
        <v>510</v>
      </c>
      <c r="AB33" s="801"/>
      <c r="AC33" s="801"/>
      <c r="AD33" s="801"/>
      <c r="AE33" s="802"/>
      <c r="AF33" s="803">
        <v>157</v>
      </c>
      <c r="AG33" s="804"/>
      <c r="AH33" s="804"/>
      <c r="AI33" s="804"/>
      <c r="AJ33" s="805"/>
      <c r="AK33" s="872">
        <v>1252</v>
      </c>
      <c r="AL33" s="873"/>
      <c r="AM33" s="873"/>
      <c r="AN33" s="873"/>
      <c r="AO33" s="873"/>
      <c r="AP33" s="873">
        <v>14054</v>
      </c>
      <c r="AQ33" s="873"/>
      <c r="AR33" s="873"/>
      <c r="AS33" s="873"/>
      <c r="AT33" s="873"/>
      <c r="AU33" s="873">
        <v>7069</v>
      </c>
      <c r="AV33" s="873"/>
      <c r="AW33" s="873"/>
      <c r="AX33" s="873"/>
      <c r="AY33" s="873"/>
      <c r="AZ33" s="874" t="s">
        <v>596</v>
      </c>
      <c r="BA33" s="874"/>
      <c r="BB33" s="874"/>
      <c r="BC33" s="874"/>
      <c r="BD33" s="874"/>
      <c r="BE33" s="870" t="s">
        <v>410</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411</v>
      </c>
      <c r="C34" s="798"/>
      <c r="D34" s="798"/>
      <c r="E34" s="798"/>
      <c r="F34" s="798"/>
      <c r="G34" s="798"/>
      <c r="H34" s="798"/>
      <c r="I34" s="798"/>
      <c r="J34" s="798"/>
      <c r="K34" s="798"/>
      <c r="L34" s="798"/>
      <c r="M34" s="798"/>
      <c r="N34" s="798"/>
      <c r="O34" s="798"/>
      <c r="P34" s="799"/>
      <c r="Q34" s="800">
        <v>180</v>
      </c>
      <c r="R34" s="801"/>
      <c r="S34" s="801"/>
      <c r="T34" s="801"/>
      <c r="U34" s="801"/>
      <c r="V34" s="801">
        <v>121</v>
      </c>
      <c r="W34" s="801"/>
      <c r="X34" s="801"/>
      <c r="Y34" s="801"/>
      <c r="Z34" s="801"/>
      <c r="AA34" s="801">
        <v>59</v>
      </c>
      <c r="AB34" s="801"/>
      <c r="AC34" s="801"/>
      <c r="AD34" s="801"/>
      <c r="AE34" s="802"/>
      <c r="AF34" s="803">
        <v>1224</v>
      </c>
      <c r="AG34" s="804"/>
      <c r="AH34" s="804"/>
      <c r="AI34" s="804"/>
      <c r="AJ34" s="805"/>
      <c r="AK34" s="872" t="s">
        <v>596</v>
      </c>
      <c r="AL34" s="873"/>
      <c r="AM34" s="873"/>
      <c r="AN34" s="873"/>
      <c r="AO34" s="873"/>
      <c r="AP34" s="873" t="s">
        <v>596</v>
      </c>
      <c r="AQ34" s="873"/>
      <c r="AR34" s="873"/>
      <c r="AS34" s="873"/>
      <c r="AT34" s="873"/>
      <c r="AU34" s="873" t="s">
        <v>596</v>
      </c>
      <c r="AV34" s="873"/>
      <c r="AW34" s="873"/>
      <c r="AX34" s="873"/>
      <c r="AY34" s="873"/>
      <c r="AZ34" s="874" t="s">
        <v>596</v>
      </c>
      <c r="BA34" s="874"/>
      <c r="BB34" s="874"/>
      <c r="BC34" s="874"/>
      <c r="BD34" s="874"/>
      <c r="BE34" s="870" t="s">
        <v>412</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413</v>
      </c>
      <c r="C35" s="798"/>
      <c r="D35" s="798"/>
      <c r="E35" s="798"/>
      <c r="F35" s="798"/>
      <c r="G35" s="798"/>
      <c r="H35" s="798"/>
      <c r="I35" s="798"/>
      <c r="J35" s="798"/>
      <c r="K35" s="798"/>
      <c r="L35" s="798"/>
      <c r="M35" s="798"/>
      <c r="N35" s="798"/>
      <c r="O35" s="798"/>
      <c r="P35" s="799"/>
      <c r="Q35" s="800">
        <v>126</v>
      </c>
      <c r="R35" s="801"/>
      <c r="S35" s="801"/>
      <c r="T35" s="801"/>
      <c r="U35" s="801"/>
      <c r="V35" s="801">
        <v>128</v>
      </c>
      <c r="W35" s="801"/>
      <c r="X35" s="801"/>
      <c r="Y35" s="801"/>
      <c r="Z35" s="801"/>
      <c r="AA35" s="801">
        <v>-1</v>
      </c>
      <c r="AB35" s="801"/>
      <c r="AC35" s="801"/>
      <c r="AD35" s="801"/>
      <c r="AE35" s="802"/>
      <c r="AF35" s="803">
        <v>0</v>
      </c>
      <c r="AG35" s="804"/>
      <c r="AH35" s="804"/>
      <c r="AI35" s="804"/>
      <c r="AJ35" s="805"/>
      <c r="AK35" s="872">
        <v>97</v>
      </c>
      <c r="AL35" s="873"/>
      <c r="AM35" s="873"/>
      <c r="AN35" s="873"/>
      <c r="AO35" s="873"/>
      <c r="AP35" s="873">
        <v>389</v>
      </c>
      <c r="AQ35" s="873"/>
      <c r="AR35" s="873"/>
      <c r="AS35" s="873"/>
      <c r="AT35" s="873"/>
      <c r="AU35" s="873">
        <v>389</v>
      </c>
      <c r="AV35" s="873"/>
      <c r="AW35" s="873"/>
      <c r="AX35" s="873"/>
      <c r="AY35" s="873"/>
      <c r="AZ35" s="874" t="s">
        <v>596</v>
      </c>
      <c r="BA35" s="874"/>
      <c r="BB35" s="874"/>
      <c r="BC35" s="874"/>
      <c r="BD35" s="874"/>
      <c r="BE35" s="870" t="s">
        <v>412</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414</v>
      </c>
      <c r="C36" s="798"/>
      <c r="D36" s="798"/>
      <c r="E36" s="798"/>
      <c r="F36" s="798"/>
      <c r="G36" s="798"/>
      <c r="H36" s="798"/>
      <c r="I36" s="798"/>
      <c r="J36" s="798"/>
      <c r="K36" s="798"/>
      <c r="L36" s="798"/>
      <c r="M36" s="798"/>
      <c r="N36" s="798"/>
      <c r="O36" s="798"/>
      <c r="P36" s="799"/>
      <c r="Q36" s="800">
        <v>47</v>
      </c>
      <c r="R36" s="801"/>
      <c r="S36" s="801"/>
      <c r="T36" s="801"/>
      <c r="U36" s="801"/>
      <c r="V36" s="801">
        <v>47</v>
      </c>
      <c r="W36" s="801"/>
      <c r="X36" s="801"/>
      <c r="Y36" s="801"/>
      <c r="Z36" s="801"/>
      <c r="AA36" s="801" t="s">
        <v>596</v>
      </c>
      <c r="AB36" s="801"/>
      <c r="AC36" s="801"/>
      <c r="AD36" s="801"/>
      <c r="AE36" s="802"/>
      <c r="AF36" s="803" t="s">
        <v>127</v>
      </c>
      <c r="AG36" s="804"/>
      <c r="AH36" s="804"/>
      <c r="AI36" s="804"/>
      <c r="AJ36" s="805"/>
      <c r="AK36" s="872">
        <v>23</v>
      </c>
      <c r="AL36" s="873"/>
      <c r="AM36" s="873"/>
      <c r="AN36" s="873"/>
      <c r="AO36" s="873"/>
      <c r="AP36" s="873">
        <v>8</v>
      </c>
      <c r="AQ36" s="873"/>
      <c r="AR36" s="873"/>
      <c r="AS36" s="873"/>
      <c r="AT36" s="873"/>
      <c r="AU36" s="873">
        <v>6</v>
      </c>
      <c r="AV36" s="873"/>
      <c r="AW36" s="873"/>
      <c r="AX36" s="873"/>
      <c r="AY36" s="873"/>
      <c r="AZ36" s="874" t="s">
        <v>596</v>
      </c>
      <c r="BA36" s="874"/>
      <c r="BB36" s="874"/>
      <c r="BC36" s="874"/>
      <c r="BD36" s="874"/>
      <c r="BE36" s="870" t="s">
        <v>415</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416</v>
      </c>
      <c r="C37" s="798"/>
      <c r="D37" s="798"/>
      <c r="E37" s="798"/>
      <c r="F37" s="798"/>
      <c r="G37" s="798"/>
      <c r="H37" s="798"/>
      <c r="I37" s="798"/>
      <c r="J37" s="798"/>
      <c r="K37" s="798"/>
      <c r="L37" s="798"/>
      <c r="M37" s="798"/>
      <c r="N37" s="798"/>
      <c r="O37" s="798"/>
      <c r="P37" s="799"/>
      <c r="Q37" s="800">
        <v>32</v>
      </c>
      <c r="R37" s="801"/>
      <c r="S37" s="801"/>
      <c r="T37" s="801"/>
      <c r="U37" s="801"/>
      <c r="V37" s="801">
        <v>32</v>
      </c>
      <c r="W37" s="801"/>
      <c r="X37" s="801"/>
      <c r="Y37" s="801"/>
      <c r="Z37" s="801"/>
      <c r="AA37" s="801" t="s">
        <v>596</v>
      </c>
      <c r="AB37" s="801"/>
      <c r="AC37" s="801"/>
      <c r="AD37" s="801"/>
      <c r="AE37" s="802"/>
      <c r="AF37" s="803" t="s">
        <v>417</v>
      </c>
      <c r="AG37" s="804"/>
      <c r="AH37" s="804"/>
      <c r="AI37" s="804"/>
      <c r="AJ37" s="805"/>
      <c r="AK37" s="872">
        <v>3</v>
      </c>
      <c r="AL37" s="873"/>
      <c r="AM37" s="873"/>
      <c r="AN37" s="873"/>
      <c r="AO37" s="873"/>
      <c r="AP37" s="873">
        <v>3</v>
      </c>
      <c r="AQ37" s="873"/>
      <c r="AR37" s="873"/>
      <c r="AS37" s="873"/>
      <c r="AT37" s="873"/>
      <c r="AU37" s="873">
        <v>2</v>
      </c>
      <c r="AV37" s="873"/>
      <c r="AW37" s="873"/>
      <c r="AX37" s="873"/>
      <c r="AY37" s="873"/>
      <c r="AZ37" s="874" t="s">
        <v>596</v>
      </c>
      <c r="BA37" s="874"/>
      <c r="BB37" s="874"/>
      <c r="BC37" s="874"/>
      <c r="BD37" s="874"/>
      <c r="BE37" s="870" t="s">
        <v>415</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t="s">
        <v>418</v>
      </c>
      <c r="C38" s="798"/>
      <c r="D38" s="798"/>
      <c r="E38" s="798"/>
      <c r="F38" s="798"/>
      <c r="G38" s="798"/>
      <c r="H38" s="798"/>
      <c r="I38" s="798"/>
      <c r="J38" s="798"/>
      <c r="K38" s="798"/>
      <c r="L38" s="798"/>
      <c r="M38" s="798"/>
      <c r="N38" s="798"/>
      <c r="O38" s="798"/>
      <c r="P38" s="799"/>
      <c r="Q38" s="800">
        <v>1592</v>
      </c>
      <c r="R38" s="801"/>
      <c r="S38" s="801"/>
      <c r="T38" s="801"/>
      <c r="U38" s="801"/>
      <c r="V38" s="801">
        <v>1592</v>
      </c>
      <c r="W38" s="801"/>
      <c r="X38" s="801"/>
      <c r="Y38" s="801"/>
      <c r="Z38" s="801"/>
      <c r="AA38" s="801" t="s">
        <v>596</v>
      </c>
      <c r="AB38" s="801"/>
      <c r="AC38" s="801"/>
      <c r="AD38" s="801"/>
      <c r="AE38" s="802"/>
      <c r="AF38" s="803">
        <v>118</v>
      </c>
      <c r="AG38" s="804"/>
      <c r="AH38" s="804"/>
      <c r="AI38" s="804"/>
      <c r="AJ38" s="805"/>
      <c r="AK38" s="872">
        <v>94</v>
      </c>
      <c r="AL38" s="873"/>
      <c r="AM38" s="873"/>
      <c r="AN38" s="873"/>
      <c r="AO38" s="873"/>
      <c r="AP38" s="873">
        <v>3108</v>
      </c>
      <c r="AQ38" s="873"/>
      <c r="AR38" s="873"/>
      <c r="AS38" s="873"/>
      <c r="AT38" s="873"/>
      <c r="AU38" s="873">
        <v>174</v>
      </c>
      <c r="AV38" s="873"/>
      <c r="AW38" s="873"/>
      <c r="AX38" s="873"/>
      <c r="AY38" s="873"/>
      <c r="AZ38" s="874" t="s">
        <v>596</v>
      </c>
      <c r="BA38" s="874"/>
      <c r="BB38" s="874"/>
      <c r="BC38" s="874"/>
      <c r="BD38" s="874"/>
      <c r="BE38" s="870" t="s">
        <v>419</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420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390</v>
      </c>
      <c r="B63" s="832" t="s">
        <v>421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3630</v>
      </c>
      <c r="AG63" s="884"/>
      <c r="AH63" s="884"/>
      <c r="AI63" s="884"/>
      <c r="AJ63" s="885"/>
      <c r="AK63" s="886"/>
      <c r="AL63" s="881"/>
      <c r="AM63" s="881"/>
      <c r="AN63" s="881"/>
      <c r="AO63" s="881"/>
      <c r="AP63" s="884">
        <v>42879</v>
      </c>
      <c r="AQ63" s="884"/>
      <c r="AR63" s="884"/>
      <c r="AS63" s="884"/>
      <c r="AT63" s="884"/>
      <c r="AU63" s="884">
        <v>14974</v>
      </c>
      <c r="AV63" s="884"/>
      <c r="AW63" s="884"/>
      <c r="AX63" s="884"/>
      <c r="AY63" s="884"/>
      <c r="AZ63" s="888"/>
      <c r="BA63" s="888"/>
      <c r="BB63" s="888"/>
      <c r="BC63" s="888"/>
      <c r="BD63" s="888"/>
      <c r="BE63" s="889"/>
      <c r="BF63" s="889"/>
      <c r="BG63" s="889"/>
      <c r="BH63" s="889"/>
      <c r="BI63" s="890"/>
      <c r="BJ63" s="891" t="s">
        <v>422</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423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424</v>
      </c>
      <c r="B66" s="783"/>
      <c r="C66" s="783"/>
      <c r="D66" s="783"/>
      <c r="E66" s="783"/>
      <c r="F66" s="783"/>
      <c r="G66" s="783"/>
      <c r="H66" s="783"/>
      <c r="I66" s="783"/>
      <c r="J66" s="783"/>
      <c r="K66" s="783"/>
      <c r="L66" s="783"/>
      <c r="M66" s="783"/>
      <c r="N66" s="783"/>
      <c r="O66" s="783"/>
      <c r="P66" s="784"/>
      <c r="Q66" s="759" t="s">
        <v>425</v>
      </c>
      <c r="R66" s="760"/>
      <c r="S66" s="760"/>
      <c r="T66" s="760"/>
      <c r="U66" s="761"/>
      <c r="V66" s="759" t="s">
        <v>426</v>
      </c>
      <c r="W66" s="760"/>
      <c r="X66" s="760"/>
      <c r="Y66" s="760"/>
      <c r="Z66" s="761"/>
      <c r="AA66" s="759" t="s">
        <v>396</v>
      </c>
      <c r="AB66" s="760"/>
      <c r="AC66" s="760"/>
      <c r="AD66" s="760"/>
      <c r="AE66" s="761"/>
      <c r="AF66" s="894" t="s">
        <v>397</v>
      </c>
      <c r="AG66" s="855"/>
      <c r="AH66" s="855"/>
      <c r="AI66" s="855"/>
      <c r="AJ66" s="895"/>
      <c r="AK66" s="759" t="s">
        <v>427</v>
      </c>
      <c r="AL66" s="783"/>
      <c r="AM66" s="783"/>
      <c r="AN66" s="783"/>
      <c r="AO66" s="784"/>
      <c r="AP66" s="759" t="s">
        <v>428</v>
      </c>
      <c r="AQ66" s="760"/>
      <c r="AR66" s="760"/>
      <c r="AS66" s="760"/>
      <c r="AT66" s="761"/>
      <c r="AU66" s="759" t="s">
        <v>429</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601</v>
      </c>
      <c r="C68" s="912"/>
      <c r="D68" s="912"/>
      <c r="E68" s="912"/>
      <c r="F68" s="912"/>
      <c r="G68" s="912"/>
      <c r="H68" s="912"/>
      <c r="I68" s="912"/>
      <c r="J68" s="912"/>
      <c r="K68" s="912"/>
      <c r="L68" s="912"/>
      <c r="M68" s="912"/>
      <c r="N68" s="912"/>
      <c r="O68" s="912"/>
      <c r="P68" s="913"/>
      <c r="Q68" s="914">
        <v>1915</v>
      </c>
      <c r="R68" s="908"/>
      <c r="S68" s="908"/>
      <c r="T68" s="908"/>
      <c r="U68" s="908"/>
      <c r="V68" s="908">
        <v>1880</v>
      </c>
      <c r="W68" s="908"/>
      <c r="X68" s="908"/>
      <c r="Y68" s="908"/>
      <c r="Z68" s="908"/>
      <c r="AA68" s="908">
        <v>34</v>
      </c>
      <c r="AB68" s="908"/>
      <c r="AC68" s="908"/>
      <c r="AD68" s="908"/>
      <c r="AE68" s="908"/>
      <c r="AF68" s="908">
        <v>34</v>
      </c>
      <c r="AG68" s="908"/>
      <c r="AH68" s="908"/>
      <c r="AI68" s="908"/>
      <c r="AJ68" s="908"/>
      <c r="AK68" s="908" t="s">
        <v>616</v>
      </c>
      <c r="AL68" s="908"/>
      <c r="AM68" s="908"/>
      <c r="AN68" s="908"/>
      <c r="AO68" s="908"/>
      <c r="AP68" s="908">
        <v>4442</v>
      </c>
      <c r="AQ68" s="908"/>
      <c r="AR68" s="908"/>
      <c r="AS68" s="908"/>
      <c r="AT68" s="908"/>
      <c r="AU68" s="908">
        <v>609</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602</v>
      </c>
      <c r="C69" s="916"/>
      <c r="D69" s="916"/>
      <c r="E69" s="916"/>
      <c r="F69" s="916"/>
      <c r="G69" s="916"/>
      <c r="H69" s="916"/>
      <c r="I69" s="916"/>
      <c r="J69" s="916"/>
      <c r="K69" s="916"/>
      <c r="L69" s="916"/>
      <c r="M69" s="916"/>
      <c r="N69" s="916"/>
      <c r="O69" s="916"/>
      <c r="P69" s="917"/>
      <c r="Q69" s="918">
        <v>1402</v>
      </c>
      <c r="R69" s="873"/>
      <c r="S69" s="873"/>
      <c r="T69" s="873"/>
      <c r="U69" s="873"/>
      <c r="V69" s="873">
        <v>1402</v>
      </c>
      <c r="W69" s="873"/>
      <c r="X69" s="873"/>
      <c r="Y69" s="873"/>
      <c r="Z69" s="873"/>
      <c r="AA69" s="873" t="s">
        <v>616</v>
      </c>
      <c r="AB69" s="873"/>
      <c r="AC69" s="873"/>
      <c r="AD69" s="873"/>
      <c r="AE69" s="873"/>
      <c r="AF69" s="873" t="s">
        <v>616</v>
      </c>
      <c r="AG69" s="873"/>
      <c r="AH69" s="873"/>
      <c r="AI69" s="873"/>
      <c r="AJ69" s="873"/>
      <c r="AK69" s="873">
        <v>286</v>
      </c>
      <c r="AL69" s="873"/>
      <c r="AM69" s="873"/>
      <c r="AN69" s="873"/>
      <c r="AO69" s="873"/>
      <c r="AP69" s="873">
        <v>4227</v>
      </c>
      <c r="AQ69" s="873"/>
      <c r="AR69" s="873"/>
      <c r="AS69" s="873"/>
      <c r="AT69" s="873"/>
      <c r="AU69" s="873">
        <v>211</v>
      </c>
      <c r="AV69" s="873"/>
      <c r="AW69" s="873"/>
      <c r="AX69" s="873"/>
      <c r="AY69" s="873"/>
      <c r="AZ69" s="919" t="s">
        <v>606</v>
      </c>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603</v>
      </c>
      <c r="C70" s="916"/>
      <c r="D70" s="916"/>
      <c r="E70" s="916"/>
      <c r="F70" s="916"/>
      <c r="G70" s="916"/>
      <c r="H70" s="916"/>
      <c r="I70" s="916"/>
      <c r="J70" s="916"/>
      <c r="K70" s="916"/>
      <c r="L70" s="916"/>
      <c r="M70" s="916"/>
      <c r="N70" s="916"/>
      <c r="O70" s="916"/>
      <c r="P70" s="917"/>
      <c r="Q70" s="918">
        <v>1826</v>
      </c>
      <c r="R70" s="873"/>
      <c r="S70" s="873"/>
      <c r="T70" s="873"/>
      <c r="U70" s="873"/>
      <c r="V70" s="873">
        <v>1782</v>
      </c>
      <c r="W70" s="873"/>
      <c r="X70" s="873"/>
      <c r="Y70" s="873"/>
      <c r="Z70" s="873"/>
      <c r="AA70" s="873">
        <v>44</v>
      </c>
      <c r="AB70" s="873"/>
      <c r="AC70" s="873"/>
      <c r="AD70" s="873"/>
      <c r="AE70" s="873"/>
      <c r="AF70" s="873">
        <v>44</v>
      </c>
      <c r="AG70" s="873"/>
      <c r="AH70" s="873"/>
      <c r="AI70" s="873"/>
      <c r="AJ70" s="873"/>
      <c r="AK70" s="873">
        <v>6</v>
      </c>
      <c r="AL70" s="873"/>
      <c r="AM70" s="873"/>
      <c r="AN70" s="873"/>
      <c r="AO70" s="873"/>
      <c r="AP70" s="873">
        <v>1037</v>
      </c>
      <c r="AQ70" s="873"/>
      <c r="AR70" s="873"/>
      <c r="AS70" s="873"/>
      <c r="AT70" s="873"/>
      <c r="AU70" s="873">
        <v>895</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604</v>
      </c>
      <c r="C71" s="916"/>
      <c r="D71" s="916"/>
      <c r="E71" s="916"/>
      <c r="F71" s="916"/>
      <c r="G71" s="916"/>
      <c r="H71" s="916"/>
      <c r="I71" s="916"/>
      <c r="J71" s="916"/>
      <c r="K71" s="916"/>
      <c r="L71" s="916"/>
      <c r="M71" s="916"/>
      <c r="N71" s="916"/>
      <c r="O71" s="916"/>
      <c r="P71" s="917"/>
      <c r="Q71" s="918">
        <v>12</v>
      </c>
      <c r="R71" s="873"/>
      <c r="S71" s="873"/>
      <c r="T71" s="873"/>
      <c r="U71" s="873"/>
      <c r="V71" s="873">
        <v>12</v>
      </c>
      <c r="W71" s="873"/>
      <c r="X71" s="873"/>
      <c r="Y71" s="873"/>
      <c r="Z71" s="873"/>
      <c r="AA71" s="873">
        <v>0</v>
      </c>
      <c r="AB71" s="873"/>
      <c r="AC71" s="873"/>
      <c r="AD71" s="873"/>
      <c r="AE71" s="873"/>
      <c r="AF71" s="873">
        <v>0</v>
      </c>
      <c r="AG71" s="873"/>
      <c r="AH71" s="873"/>
      <c r="AI71" s="873"/>
      <c r="AJ71" s="873"/>
      <c r="AK71" s="873" t="s">
        <v>616</v>
      </c>
      <c r="AL71" s="873"/>
      <c r="AM71" s="873"/>
      <c r="AN71" s="873"/>
      <c r="AO71" s="873"/>
      <c r="AP71" s="873" t="s">
        <v>616</v>
      </c>
      <c r="AQ71" s="873"/>
      <c r="AR71" s="873"/>
      <c r="AS71" s="873"/>
      <c r="AT71" s="873"/>
      <c r="AU71" s="873" t="s">
        <v>616</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605</v>
      </c>
      <c r="C72" s="916"/>
      <c r="D72" s="916"/>
      <c r="E72" s="916"/>
      <c r="F72" s="916"/>
      <c r="G72" s="916"/>
      <c r="H72" s="916"/>
      <c r="I72" s="916"/>
      <c r="J72" s="916"/>
      <c r="K72" s="916"/>
      <c r="L72" s="916"/>
      <c r="M72" s="916"/>
      <c r="N72" s="916"/>
      <c r="O72" s="916"/>
      <c r="P72" s="917"/>
      <c r="Q72" s="918">
        <v>1821</v>
      </c>
      <c r="R72" s="873"/>
      <c r="S72" s="873"/>
      <c r="T72" s="873"/>
      <c r="U72" s="873"/>
      <c r="V72" s="873">
        <v>1842</v>
      </c>
      <c r="W72" s="873"/>
      <c r="X72" s="873"/>
      <c r="Y72" s="873"/>
      <c r="Z72" s="873"/>
      <c r="AA72" s="873">
        <v>-21</v>
      </c>
      <c r="AB72" s="873"/>
      <c r="AC72" s="873"/>
      <c r="AD72" s="873"/>
      <c r="AE72" s="873"/>
      <c r="AF72" s="873">
        <v>1642</v>
      </c>
      <c r="AG72" s="873"/>
      <c r="AH72" s="873"/>
      <c r="AI72" s="873"/>
      <c r="AJ72" s="873"/>
      <c r="AK72" s="873" t="s">
        <v>616</v>
      </c>
      <c r="AL72" s="873"/>
      <c r="AM72" s="873"/>
      <c r="AN72" s="873"/>
      <c r="AO72" s="873"/>
      <c r="AP72" s="873">
        <v>15181</v>
      </c>
      <c r="AQ72" s="873"/>
      <c r="AR72" s="873"/>
      <c r="AS72" s="873"/>
      <c r="AT72" s="873"/>
      <c r="AU72" s="873" t="s">
        <v>616</v>
      </c>
      <c r="AV72" s="873"/>
      <c r="AW72" s="873"/>
      <c r="AX72" s="873"/>
      <c r="AY72" s="873"/>
      <c r="AZ72" s="919" t="s">
        <v>607</v>
      </c>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390</v>
      </c>
      <c r="B88" s="832" t="s">
        <v>430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1721</v>
      </c>
      <c r="AG88" s="884"/>
      <c r="AH88" s="884"/>
      <c r="AI88" s="884"/>
      <c r="AJ88" s="884"/>
      <c r="AK88" s="881"/>
      <c r="AL88" s="881"/>
      <c r="AM88" s="881"/>
      <c r="AN88" s="881"/>
      <c r="AO88" s="881"/>
      <c r="AP88" s="884">
        <v>24887</v>
      </c>
      <c r="AQ88" s="884"/>
      <c r="AR88" s="884"/>
      <c r="AS88" s="884"/>
      <c r="AT88" s="884"/>
      <c r="AU88" s="884">
        <v>1715</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32" t="s">
        <v>431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466</v>
      </c>
      <c r="CS102" s="892"/>
      <c r="CT102" s="892"/>
      <c r="CU102" s="892"/>
      <c r="CV102" s="935"/>
      <c r="CW102" s="934" t="s">
        <v>609</v>
      </c>
      <c r="CX102" s="892"/>
      <c r="CY102" s="892"/>
      <c r="CZ102" s="892"/>
      <c r="DA102" s="935"/>
      <c r="DB102" s="934">
        <v>12</v>
      </c>
      <c r="DC102" s="892"/>
      <c r="DD102" s="892"/>
      <c r="DE102" s="892"/>
      <c r="DF102" s="935"/>
      <c r="DG102" s="934" t="s">
        <v>609</v>
      </c>
      <c r="DH102" s="892"/>
      <c r="DI102" s="892"/>
      <c r="DJ102" s="892"/>
      <c r="DK102" s="935"/>
      <c r="DL102" s="934" t="s">
        <v>609</v>
      </c>
      <c r="DM102" s="892"/>
      <c r="DN102" s="892"/>
      <c r="DO102" s="892"/>
      <c r="DP102" s="935"/>
      <c r="DQ102" s="934">
        <v>1</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432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439</v>
      </c>
      <c r="AB109" s="937"/>
      <c r="AC109" s="937"/>
      <c r="AD109" s="937"/>
      <c r="AE109" s="938"/>
      <c r="AF109" s="936" t="s">
        <v>307</v>
      </c>
      <c r="AG109" s="937"/>
      <c r="AH109" s="937"/>
      <c r="AI109" s="937"/>
      <c r="AJ109" s="938"/>
      <c r="AK109" s="936" t="s">
        <v>306</v>
      </c>
      <c r="AL109" s="937"/>
      <c r="AM109" s="937"/>
      <c r="AN109" s="937"/>
      <c r="AO109" s="938"/>
      <c r="AP109" s="936" t="s">
        <v>440</v>
      </c>
      <c r="AQ109" s="937"/>
      <c r="AR109" s="937"/>
      <c r="AS109" s="937"/>
      <c r="AT109" s="939"/>
      <c r="AU109" s="956" t="s">
        <v>438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439</v>
      </c>
      <c r="BR109" s="937"/>
      <c r="BS109" s="937"/>
      <c r="BT109" s="937"/>
      <c r="BU109" s="938"/>
      <c r="BV109" s="936" t="s">
        <v>307</v>
      </c>
      <c r="BW109" s="937"/>
      <c r="BX109" s="937"/>
      <c r="BY109" s="937"/>
      <c r="BZ109" s="938"/>
      <c r="CA109" s="936" t="s">
        <v>306</v>
      </c>
      <c r="CB109" s="937"/>
      <c r="CC109" s="937"/>
      <c r="CD109" s="937"/>
      <c r="CE109" s="938"/>
      <c r="CF109" s="957" t="s">
        <v>440</v>
      </c>
      <c r="CG109" s="957"/>
      <c r="CH109" s="957"/>
      <c r="CI109" s="957"/>
      <c r="CJ109" s="957"/>
      <c r="CK109" s="936" t="s">
        <v>441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439</v>
      </c>
      <c r="DH109" s="937"/>
      <c r="DI109" s="937"/>
      <c r="DJ109" s="937"/>
      <c r="DK109" s="938"/>
      <c r="DL109" s="936" t="s">
        <v>307</v>
      </c>
      <c r="DM109" s="937"/>
      <c r="DN109" s="937"/>
      <c r="DO109" s="937"/>
      <c r="DP109" s="938"/>
      <c r="DQ109" s="936" t="s">
        <v>306</v>
      </c>
      <c r="DR109" s="937"/>
      <c r="DS109" s="937"/>
      <c r="DT109" s="937"/>
      <c r="DU109" s="938"/>
      <c r="DV109" s="936" t="s">
        <v>440</v>
      </c>
      <c r="DW109" s="937"/>
      <c r="DX109" s="937"/>
      <c r="DY109" s="937"/>
      <c r="DZ109" s="939"/>
    </row>
    <row r="110" spans="1:131" s="246" customFormat="1" ht="26.25" customHeight="1" x14ac:dyDescent="0.15">
      <c r="A110" s="940" t="s">
        <v>442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5629411</v>
      </c>
      <c r="AB110" s="944"/>
      <c r="AC110" s="944"/>
      <c r="AD110" s="944"/>
      <c r="AE110" s="945"/>
      <c r="AF110" s="946">
        <v>5858238</v>
      </c>
      <c r="AG110" s="944"/>
      <c r="AH110" s="944"/>
      <c r="AI110" s="944"/>
      <c r="AJ110" s="945"/>
      <c r="AK110" s="946">
        <v>5568311</v>
      </c>
      <c r="AL110" s="944"/>
      <c r="AM110" s="944"/>
      <c r="AN110" s="944"/>
      <c r="AO110" s="945"/>
      <c r="AP110" s="947">
        <v>20.9</v>
      </c>
      <c r="AQ110" s="948"/>
      <c r="AR110" s="948"/>
      <c r="AS110" s="948"/>
      <c r="AT110" s="949"/>
      <c r="AU110" s="950" t="s">
        <v>73</v>
      </c>
      <c r="AV110" s="951"/>
      <c r="AW110" s="951"/>
      <c r="AX110" s="951"/>
      <c r="AY110" s="951"/>
      <c r="AZ110" s="992" t="s">
        <v>443</v>
      </c>
      <c r="BA110" s="941"/>
      <c r="BB110" s="941"/>
      <c r="BC110" s="941"/>
      <c r="BD110" s="941"/>
      <c r="BE110" s="941"/>
      <c r="BF110" s="941"/>
      <c r="BG110" s="941"/>
      <c r="BH110" s="941"/>
      <c r="BI110" s="941"/>
      <c r="BJ110" s="941"/>
      <c r="BK110" s="941"/>
      <c r="BL110" s="941"/>
      <c r="BM110" s="941"/>
      <c r="BN110" s="941"/>
      <c r="BO110" s="941"/>
      <c r="BP110" s="942"/>
      <c r="BQ110" s="978">
        <v>52365184</v>
      </c>
      <c r="BR110" s="979"/>
      <c r="BS110" s="979"/>
      <c r="BT110" s="979"/>
      <c r="BU110" s="979"/>
      <c r="BV110" s="979">
        <v>50652204</v>
      </c>
      <c r="BW110" s="979"/>
      <c r="BX110" s="979"/>
      <c r="BY110" s="979"/>
      <c r="BZ110" s="979"/>
      <c r="CA110" s="979">
        <v>48746418</v>
      </c>
      <c r="CB110" s="979"/>
      <c r="CC110" s="979"/>
      <c r="CD110" s="979"/>
      <c r="CE110" s="979"/>
      <c r="CF110" s="993">
        <v>183.2</v>
      </c>
      <c r="CG110" s="994"/>
      <c r="CH110" s="994"/>
      <c r="CI110" s="994"/>
      <c r="CJ110" s="994"/>
      <c r="CK110" s="995" t="s">
        <v>444</v>
      </c>
      <c r="CL110" s="996"/>
      <c r="CM110" s="975" t="s">
        <v>445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127</v>
      </c>
      <c r="DH110" s="979"/>
      <c r="DI110" s="979"/>
      <c r="DJ110" s="979"/>
      <c r="DK110" s="979"/>
      <c r="DL110" s="979" t="s">
        <v>446</v>
      </c>
      <c r="DM110" s="979"/>
      <c r="DN110" s="979"/>
      <c r="DO110" s="979"/>
      <c r="DP110" s="979"/>
      <c r="DQ110" s="979" t="s">
        <v>447</v>
      </c>
      <c r="DR110" s="979"/>
      <c r="DS110" s="979"/>
      <c r="DT110" s="979"/>
      <c r="DU110" s="979"/>
      <c r="DV110" s="980" t="s">
        <v>448</v>
      </c>
      <c r="DW110" s="980"/>
      <c r="DX110" s="980"/>
      <c r="DY110" s="980"/>
      <c r="DZ110" s="981"/>
    </row>
    <row r="111" spans="1:131" s="246" customFormat="1" ht="26.25" customHeight="1" x14ac:dyDescent="0.15">
      <c r="A111" s="982" t="s">
        <v>449</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448</v>
      </c>
      <c r="AB111" s="986"/>
      <c r="AC111" s="986"/>
      <c r="AD111" s="986"/>
      <c r="AE111" s="987"/>
      <c r="AF111" s="988" t="s">
        <v>448</v>
      </c>
      <c r="AG111" s="986"/>
      <c r="AH111" s="986"/>
      <c r="AI111" s="986"/>
      <c r="AJ111" s="987"/>
      <c r="AK111" s="988" t="s">
        <v>448</v>
      </c>
      <c r="AL111" s="986"/>
      <c r="AM111" s="986"/>
      <c r="AN111" s="986"/>
      <c r="AO111" s="987"/>
      <c r="AP111" s="989" t="s">
        <v>417</v>
      </c>
      <c r="AQ111" s="990"/>
      <c r="AR111" s="990"/>
      <c r="AS111" s="990"/>
      <c r="AT111" s="991"/>
      <c r="AU111" s="952"/>
      <c r="AV111" s="953"/>
      <c r="AW111" s="953"/>
      <c r="AX111" s="953"/>
      <c r="AY111" s="953"/>
      <c r="AZ111" s="1001" t="s">
        <v>450</v>
      </c>
      <c r="BA111" s="1002"/>
      <c r="BB111" s="1002"/>
      <c r="BC111" s="1002"/>
      <c r="BD111" s="1002"/>
      <c r="BE111" s="1002"/>
      <c r="BF111" s="1002"/>
      <c r="BG111" s="1002"/>
      <c r="BH111" s="1002"/>
      <c r="BI111" s="1002"/>
      <c r="BJ111" s="1002"/>
      <c r="BK111" s="1002"/>
      <c r="BL111" s="1002"/>
      <c r="BM111" s="1002"/>
      <c r="BN111" s="1002"/>
      <c r="BO111" s="1002"/>
      <c r="BP111" s="1003"/>
      <c r="BQ111" s="971">
        <v>63983</v>
      </c>
      <c r="BR111" s="972"/>
      <c r="BS111" s="972"/>
      <c r="BT111" s="972"/>
      <c r="BU111" s="972"/>
      <c r="BV111" s="972">
        <v>57375</v>
      </c>
      <c r="BW111" s="972"/>
      <c r="BX111" s="972"/>
      <c r="BY111" s="972"/>
      <c r="BZ111" s="972"/>
      <c r="CA111" s="972">
        <v>38126</v>
      </c>
      <c r="CB111" s="972"/>
      <c r="CC111" s="972"/>
      <c r="CD111" s="972"/>
      <c r="CE111" s="972"/>
      <c r="CF111" s="966">
        <v>0.1</v>
      </c>
      <c r="CG111" s="967"/>
      <c r="CH111" s="967"/>
      <c r="CI111" s="967"/>
      <c r="CJ111" s="967"/>
      <c r="CK111" s="997"/>
      <c r="CL111" s="998"/>
      <c r="CM111" s="968" t="s">
        <v>451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446</v>
      </c>
      <c r="DH111" s="972"/>
      <c r="DI111" s="972"/>
      <c r="DJ111" s="972"/>
      <c r="DK111" s="972"/>
      <c r="DL111" s="972" t="s">
        <v>422</v>
      </c>
      <c r="DM111" s="972"/>
      <c r="DN111" s="972"/>
      <c r="DO111" s="972"/>
      <c r="DP111" s="972"/>
      <c r="DQ111" s="972" t="s">
        <v>422</v>
      </c>
      <c r="DR111" s="972"/>
      <c r="DS111" s="972"/>
      <c r="DT111" s="972"/>
      <c r="DU111" s="972"/>
      <c r="DV111" s="973" t="s">
        <v>447</v>
      </c>
      <c r="DW111" s="973"/>
      <c r="DX111" s="973"/>
      <c r="DY111" s="973"/>
      <c r="DZ111" s="974"/>
    </row>
    <row r="112" spans="1:131" s="246" customFormat="1" ht="26.25" customHeight="1" x14ac:dyDescent="0.15">
      <c r="A112" s="1004" t="s">
        <v>452</v>
      </c>
      <c r="B112" s="1005"/>
      <c r="C112" s="1002" t="s">
        <v>453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448</v>
      </c>
      <c r="AB112" s="1011"/>
      <c r="AC112" s="1011"/>
      <c r="AD112" s="1011"/>
      <c r="AE112" s="1012"/>
      <c r="AF112" s="1013" t="s">
        <v>388</v>
      </c>
      <c r="AG112" s="1011"/>
      <c r="AH112" s="1011"/>
      <c r="AI112" s="1011"/>
      <c r="AJ112" s="1012"/>
      <c r="AK112" s="1013" t="s">
        <v>448</v>
      </c>
      <c r="AL112" s="1011"/>
      <c r="AM112" s="1011"/>
      <c r="AN112" s="1011"/>
      <c r="AO112" s="1012"/>
      <c r="AP112" s="1014" t="s">
        <v>388</v>
      </c>
      <c r="AQ112" s="1015"/>
      <c r="AR112" s="1015"/>
      <c r="AS112" s="1015"/>
      <c r="AT112" s="1016"/>
      <c r="AU112" s="952"/>
      <c r="AV112" s="953"/>
      <c r="AW112" s="953"/>
      <c r="AX112" s="953"/>
      <c r="AY112" s="953"/>
      <c r="AZ112" s="1001" t="s">
        <v>454</v>
      </c>
      <c r="BA112" s="1002"/>
      <c r="BB112" s="1002"/>
      <c r="BC112" s="1002"/>
      <c r="BD112" s="1002"/>
      <c r="BE112" s="1002"/>
      <c r="BF112" s="1002"/>
      <c r="BG112" s="1002"/>
      <c r="BH112" s="1002"/>
      <c r="BI112" s="1002"/>
      <c r="BJ112" s="1002"/>
      <c r="BK112" s="1002"/>
      <c r="BL112" s="1002"/>
      <c r="BM112" s="1002"/>
      <c r="BN112" s="1002"/>
      <c r="BO112" s="1002"/>
      <c r="BP112" s="1003"/>
      <c r="BQ112" s="971">
        <v>17898775</v>
      </c>
      <c r="BR112" s="972"/>
      <c r="BS112" s="972"/>
      <c r="BT112" s="972"/>
      <c r="BU112" s="972"/>
      <c r="BV112" s="972">
        <v>15874488</v>
      </c>
      <c r="BW112" s="972"/>
      <c r="BX112" s="972"/>
      <c r="BY112" s="972"/>
      <c r="BZ112" s="972"/>
      <c r="CA112" s="972">
        <v>14973612</v>
      </c>
      <c r="CB112" s="972"/>
      <c r="CC112" s="972"/>
      <c r="CD112" s="972"/>
      <c r="CE112" s="972"/>
      <c r="CF112" s="966">
        <v>56.3</v>
      </c>
      <c r="CG112" s="967"/>
      <c r="CH112" s="967"/>
      <c r="CI112" s="967"/>
      <c r="CJ112" s="967"/>
      <c r="CK112" s="997"/>
      <c r="CL112" s="998"/>
      <c r="CM112" s="968" t="s">
        <v>455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417</v>
      </c>
      <c r="DH112" s="972"/>
      <c r="DI112" s="972"/>
      <c r="DJ112" s="972"/>
      <c r="DK112" s="972"/>
      <c r="DL112" s="972" t="s">
        <v>456</v>
      </c>
      <c r="DM112" s="972"/>
      <c r="DN112" s="972"/>
      <c r="DO112" s="972"/>
      <c r="DP112" s="972"/>
      <c r="DQ112" s="972" t="s">
        <v>448</v>
      </c>
      <c r="DR112" s="972"/>
      <c r="DS112" s="972"/>
      <c r="DT112" s="972"/>
      <c r="DU112" s="972"/>
      <c r="DV112" s="973" t="s">
        <v>448</v>
      </c>
      <c r="DW112" s="973"/>
      <c r="DX112" s="973"/>
      <c r="DY112" s="973"/>
      <c r="DZ112" s="974"/>
    </row>
    <row r="113" spans="1:130" s="246" customFormat="1" ht="26.25" customHeight="1" x14ac:dyDescent="0.15">
      <c r="A113" s="1006"/>
      <c r="B113" s="1007"/>
      <c r="C113" s="1002" t="s">
        <v>457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1809748</v>
      </c>
      <c r="AB113" s="986"/>
      <c r="AC113" s="986"/>
      <c r="AD113" s="986"/>
      <c r="AE113" s="987"/>
      <c r="AF113" s="988">
        <v>1772027</v>
      </c>
      <c r="AG113" s="986"/>
      <c r="AH113" s="986"/>
      <c r="AI113" s="986"/>
      <c r="AJ113" s="987"/>
      <c r="AK113" s="988">
        <v>1894158</v>
      </c>
      <c r="AL113" s="986"/>
      <c r="AM113" s="986"/>
      <c r="AN113" s="986"/>
      <c r="AO113" s="987"/>
      <c r="AP113" s="989">
        <v>7.1</v>
      </c>
      <c r="AQ113" s="990"/>
      <c r="AR113" s="990"/>
      <c r="AS113" s="990"/>
      <c r="AT113" s="991"/>
      <c r="AU113" s="952"/>
      <c r="AV113" s="953"/>
      <c r="AW113" s="953"/>
      <c r="AX113" s="953"/>
      <c r="AY113" s="953"/>
      <c r="AZ113" s="1001" t="s">
        <v>458</v>
      </c>
      <c r="BA113" s="1002"/>
      <c r="BB113" s="1002"/>
      <c r="BC113" s="1002"/>
      <c r="BD113" s="1002"/>
      <c r="BE113" s="1002"/>
      <c r="BF113" s="1002"/>
      <c r="BG113" s="1002"/>
      <c r="BH113" s="1002"/>
      <c r="BI113" s="1002"/>
      <c r="BJ113" s="1002"/>
      <c r="BK113" s="1002"/>
      <c r="BL113" s="1002"/>
      <c r="BM113" s="1002"/>
      <c r="BN113" s="1002"/>
      <c r="BO113" s="1002"/>
      <c r="BP113" s="1003"/>
      <c r="BQ113" s="971">
        <v>2509171</v>
      </c>
      <c r="BR113" s="972"/>
      <c r="BS113" s="972"/>
      <c r="BT113" s="972"/>
      <c r="BU113" s="972"/>
      <c r="BV113" s="972">
        <v>2202660</v>
      </c>
      <c r="BW113" s="972"/>
      <c r="BX113" s="972"/>
      <c r="BY113" s="972"/>
      <c r="BZ113" s="972"/>
      <c r="CA113" s="972">
        <v>1715118</v>
      </c>
      <c r="CB113" s="972"/>
      <c r="CC113" s="972"/>
      <c r="CD113" s="972"/>
      <c r="CE113" s="972"/>
      <c r="CF113" s="966">
        <v>6.4</v>
      </c>
      <c r="CG113" s="967"/>
      <c r="CH113" s="967"/>
      <c r="CI113" s="967"/>
      <c r="CJ113" s="967"/>
      <c r="CK113" s="997"/>
      <c r="CL113" s="998"/>
      <c r="CM113" s="968" t="s">
        <v>459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456</v>
      </c>
      <c r="DH113" s="1011"/>
      <c r="DI113" s="1011"/>
      <c r="DJ113" s="1011"/>
      <c r="DK113" s="1012"/>
      <c r="DL113" s="1013" t="s">
        <v>417</v>
      </c>
      <c r="DM113" s="1011"/>
      <c r="DN113" s="1011"/>
      <c r="DO113" s="1011"/>
      <c r="DP113" s="1012"/>
      <c r="DQ113" s="1013" t="s">
        <v>446</v>
      </c>
      <c r="DR113" s="1011"/>
      <c r="DS113" s="1011"/>
      <c r="DT113" s="1011"/>
      <c r="DU113" s="1012"/>
      <c r="DV113" s="1014" t="s">
        <v>448</v>
      </c>
      <c r="DW113" s="1015"/>
      <c r="DX113" s="1015"/>
      <c r="DY113" s="1015"/>
      <c r="DZ113" s="1016"/>
    </row>
    <row r="114" spans="1:130" s="246" customFormat="1" ht="26.25" customHeight="1" x14ac:dyDescent="0.15">
      <c r="A114" s="1006"/>
      <c r="B114" s="1007"/>
      <c r="C114" s="1002" t="s">
        <v>460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579404</v>
      </c>
      <c r="AB114" s="1011"/>
      <c r="AC114" s="1011"/>
      <c r="AD114" s="1011"/>
      <c r="AE114" s="1012"/>
      <c r="AF114" s="1013">
        <v>552082</v>
      </c>
      <c r="AG114" s="1011"/>
      <c r="AH114" s="1011"/>
      <c r="AI114" s="1011"/>
      <c r="AJ114" s="1012"/>
      <c r="AK114" s="1013">
        <v>538779</v>
      </c>
      <c r="AL114" s="1011"/>
      <c r="AM114" s="1011"/>
      <c r="AN114" s="1011"/>
      <c r="AO114" s="1012"/>
      <c r="AP114" s="1014">
        <v>2</v>
      </c>
      <c r="AQ114" s="1015"/>
      <c r="AR114" s="1015"/>
      <c r="AS114" s="1015"/>
      <c r="AT114" s="1016"/>
      <c r="AU114" s="952"/>
      <c r="AV114" s="953"/>
      <c r="AW114" s="953"/>
      <c r="AX114" s="953"/>
      <c r="AY114" s="953"/>
      <c r="AZ114" s="1001" t="s">
        <v>461</v>
      </c>
      <c r="BA114" s="1002"/>
      <c r="BB114" s="1002"/>
      <c r="BC114" s="1002"/>
      <c r="BD114" s="1002"/>
      <c r="BE114" s="1002"/>
      <c r="BF114" s="1002"/>
      <c r="BG114" s="1002"/>
      <c r="BH114" s="1002"/>
      <c r="BI114" s="1002"/>
      <c r="BJ114" s="1002"/>
      <c r="BK114" s="1002"/>
      <c r="BL114" s="1002"/>
      <c r="BM114" s="1002"/>
      <c r="BN114" s="1002"/>
      <c r="BO114" s="1002"/>
      <c r="BP114" s="1003"/>
      <c r="BQ114" s="971">
        <v>9256561</v>
      </c>
      <c r="BR114" s="972"/>
      <c r="BS114" s="972"/>
      <c r="BT114" s="972"/>
      <c r="BU114" s="972"/>
      <c r="BV114" s="972">
        <v>9259277</v>
      </c>
      <c r="BW114" s="972"/>
      <c r="BX114" s="972"/>
      <c r="BY114" s="972"/>
      <c r="BZ114" s="972"/>
      <c r="CA114" s="972">
        <v>8776633</v>
      </c>
      <c r="CB114" s="972"/>
      <c r="CC114" s="972"/>
      <c r="CD114" s="972"/>
      <c r="CE114" s="972"/>
      <c r="CF114" s="966">
        <v>33</v>
      </c>
      <c r="CG114" s="967"/>
      <c r="CH114" s="967"/>
      <c r="CI114" s="967"/>
      <c r="CJ114" s="967"/>
      <c r="CK114" s="997"/>
      <c r="CL114" s="998"/>
      <c r="CM114" s="968" t="s">
        <v>462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422</v>
      </c>
      <c r="DH114" s="1011"/>
      <c r="DI114" s="1011"/>
      <c r="DJ114" s="1011"/>
      <c r="DK114" s="1012"/>
      <c r="DL114" s="1013" t="s">
        <v>388</v>
      </c>
      <c r="DM114" s="1011"/>
      <c r="DN114" s="1011"/>
      <c r="DO114" s="1011"/>
      <c r="DP114" s="1012"/>
      <c r="DQ114" s="1013" t="s">
        <v>417</v>
      </c>
      <c r="DR114" s="1011"/>
      <c r="DS114" s="1011"/>
      <c r="DT114" s="1011"/>
      <c r="DU114" s="1012"/>
      <c r="DV114" s="1014" t="s">
        <v>446</v>
      </c>
      <c r="DW114" s="1015"/>
      <c r="DX114" s="1015"/>
      <c r="DY114" s="1015"/>
      <c r="DZ114" s="1016"/>
    </row>
    <row r="115" spans="1:130" s="246" customFormat="1" ht="26.25" customHeight="1" x14ac:dyDescent="0.15">
      <c r="A115" s="1006"/>
      <c r="B115" s="1007"/>
      <c r="C115" s="1002" t="s">
        <v>463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1601</v>
      </c>
      <c r="AB115" s="986"/>
      <c r="AC115" s="986"/>
      <c r="AD115" s="986"/>
      <c r="AE115" s="987"/>
      <c r="AF115" s="988">
        <v>17638</v>
      </c>
      <c r="AG115" s="986"/>
      <c r="AH115" s="986"/>
      <c r="AI115" s="986"/>
      <c r="AJ115" s="987"/>
      <c r="AK115" s="988">
        <v>19847</v>
      </c>
      <c r="AL115" s="986"/>
      <c r="AM115" s="986"/>
      <c r="AN115" s="986"/>
      <c r="AO115" s="987"/>
      <c r="AP115" s="989">
        <v>0.1</v>
      </c>
      <c r="AQ115" s="990"/>
      <c r="AR115" s="990"/>
      <c r="AS115" s="990"/>
      <c r="AT115" s="991"/>
      <c r="AU115" s="952"/>
      <c r="AV115" s="953"/>
      <c r="AW115" s="953"/>
      <c r="AX115" s="953"/>
      <c r="AY115" s="953"/>
      <c r="AZ115" s="1001" t="s">
        <v>464</v>
      </c>
      <c r="BA115" s="1002"/>
      <c r="BB115" s="1002"/>
      <c r="BC115" s="1002"/>
      <c r="BD115" s="1002"/>
      <c r="BE115" s="1002"/>
      <c r="BF115" s="1002"/>
      <c r="BG115" s="1002"/>
      <c r="BH115" s="1002"/>
      <c r="BI115" s="1002"/>
      <c r="BJ115" s="1002"/>
      <c r="BK115" s="1002"/>
      <c r="BL115" s="1002"/>
      <c r="BM115" s="1002"/>
      <c r="BN115" s="1002"/>
      <c r="BO115" s="1002"/>
      <c r="BP115" s="1003"/>
      <c r="BQ115" s="971">
        <v>1850</v>
      </c>
      <c r="BR115" s="972"/>
      <c r="BS115" s="972"/>
      <c r="BT115" s="972"/>
      <c r="BU115" s="972"/>
      <c r="BV115" s="972">
        <v>1500</v>
      </c>
      <c r="BW115" s="972"/>
      <c r="BX115" s="972"/>
      <c r="BY115" s="972"/>
      <c r="BZ115" s="972"/>
      <c r="CA115" s="972">
        <v>1175</v>
      </c>
      <c r="CB115" s="972"/>
      <c r="CC115" s="972"/>
      <c r="CD115" s="972"/>
      <c r="CE115" s="972"/>
      <c r="CF115" s="966">
        <v>0</v>
      </c>
      <c r="CG115" s="967"/>
      <c r="CH115" s="967"/>
      <c r="CI115" s="967"/>
      <c r="CJ115" s="967"/>
      <c r="CK115" s="997"/>
      <c r="CL115" s="998"/>
      <c r="CM115" s="1001" t="s">
        <v>465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417</v>
      </c>
      <c r="DH115" s="1011"/>
      <c r="DI115" s="1011"/>
      <c r="DJ115" s="1011"/>
      <c r="DK115" s="1012"/>
      <c r="DL115" s="1013" t="s">
        <v>417</v>
      </c>
      <c r="DM115" s="1011"/>
      <c r="DN115" s="1011"/>
      <c r="DO115" s="1011"/>
      <c r="DP115" s="1012"/>
      <c r="DQ115" s="1013" t="s">
        <v>388</v>
      </c>
      <c r="DR115" s="1011"/>
      <c r="DS115" s="1011"/>
      <c r="DT115" s="1011"/>
      <c r="DU115" s="1012"/>
      <c r="DV115" s="1014" t="s">
        <v>448</v>
      </c>
      <c r="DW115" s="1015"/>
      <c r="DX115" s="1015"/>
      <c r="DY115" s="1015"/>
      <c r="DZ115" s="1016"/>
    </row>
    <row r="116" spans="1:130" s="246" customFormat="1" ht="26.25" customHeight="1" x14ac:dyDescent="0.15">
      <c r="A116" s="1008"/>
      <c r="B116" s="1009"/>
      <c r="C116" s="1017" t="s">
        <v>466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388</v>
      </c>
      <c r="AB116" s="1011"/>
      <c r="AC116" s="1011"/>
      <c r="AD116" s="1011"/>
      <c r="AE116" s="1012"/>
      <c r="AF116" s="1013">
        <v>279</v>
      </c>
      <c r="AG116" s="1011"/>
      <c r="AH116" s="1011"/>
      <c r="AI116" s="1011"/>
      <c r="AJ116" s="1012"/>
      <c r="AK116" s="1013">
        <v>290</v>
      </c>
      <c r="AL116" s="1011"/>
      <c r="AM116" s="1011"/>
      <c r="AN116" s="1011"/>
      <c r="AO116" s="1012"/>
      <c r="AP116" s="1014">
        <v>0</v>
      </c>
      <c r="AQ116" s="1015"/>
      <c r="AR116" s="1015"/>
      <c r="AS116" s="1015"/>
      <c r="AT116" s="1016"/>
      <c r="AU116" s="952"/>
      <c r="AV116" s="953"/>
      <c r="AW116" s="953"/>
      <c r="AX116" s="953"/>
      <c r="AY116" s="953"/>
      <c r="AZ116" s="1019" t="s">
        <v>467</v>
      </c>
      <c r="BA116" s="1020"/>
      <c r="BB116" s="1020"/>
      <c r="BC116" s="1020"/>
      <c r="BD116" s="1020"/>
      <c r="BE116" s="1020"/>
      <c r="BF116" s="1020"/>
      <c r="BG116" s="1020"/>
      <c r="BH116" s="1020"/>
      <c r="BI116" s="1020"/>
      <c r="BJ116" s="1020"/>
      <c r="BK116" s="1020"/>
      <c r="BL116" s="1020"/>
      <c r="BM116" s="1020"/>
      <c r="BN116" s="1020"/>
      <c r="BO116" s="1020"/>
      <c r="BP116" s="1021"/>
      <c r="BQ116" s="971" t="s">
        <v>448</v>
      </c>
      <c r="BR116" s="972"/>
      <c r="BS116" s="972"/>
      <c r="BT116" s="972"/>
      <c r="BU116" s="972"/>
      <c r="BV116" s="972" t="s">
        <v>446</v>
      </c>
      <c r="BW116" s="972"/>
      <c r="BX116" s="972"/>
      <c r="BY116" s="972"/>
      <c r="BZ116" s="972"/>
      <c r="CA116" s="972" t="s">
        <v>417</v>
      </c>
      <c r="CB116" s="972"/>
      <c r="CC116" s="972"/>
      <c r="CD116" s="972"/>
      <c r="CE116" s="972"/>
      <c r="CF116" s="966" t="s">
        <v>417</v>
      </c>
      <c r="CG116" s="967"/>
      <c r="CH116" s="967"/>
      <c r="CI116" s="967"/>
      <c r="CJ116" s="967"/>
      <c r="CK116" s="997"/>
      <c r="CL116" s="998"/>
      <c r="CM116" s="968" t="s">
        <v>468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446</v>
      </c>
      <c r="DH116" s="1011"/>
      <c r="DI116" s="1011"/>
      <c r="DJ116" s="1011"/>
      <c r="DK116" s="1012"/>
      <c r="DL116" s="1013" t="s">
        <v>417</v>
      </c>
      <c r="DM116" s="1011"/>
      <c r="DN116" s="1011"/>
      <c r="DO116" s="1011"/>
      <c r="DP116" s="1012"/>
      <c r="DQ116" s="1013" t="s">
        <v>388</v>
      </c>
      <c r="DR116" s="1011"/>
      <c r="DS116" s="1011"/>
      <c r="DT116" s="1011"/>
      <c r="DU116" s="1012"/>
      <c r="DV116" s="1014" t="s">
        <v>448</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469</v>
      </c>
      <c r="Z117" s="938"/>
      <c r="AA117" s="1028">
        <v>8020552</v>
      </c>
      <c r="AB117" s="1029"/>
      <c r="AC117" s="1029"/>
      <c r="AD117" s="1029"/>
      <c r="AE117" s="1030"/>
      <c r="AF117" s="1031">
        <v>8200264</v>
      </c>
      <c r="AG117" s="1029"/>
      <c r="AH117" s="1029"/>
      <c r="AI117" s="1029"/>
      <c r="AJ117" s="1030"/>
      <c r="AK117" s="1031">
        <v>8021385</v>
      </c>
      <c r="AL117" s="1029"/>
      <c r="AM117" s="1029"/>
      <c r="AN117" s="1029"/>
      <c r="AO117" s="1030"/>
      <c r="AP117" s="1032"/>
      <c r="AQ117" s="1033"/>
      <c r="AR117" s="1033"/>
      <c r="AS117" s="1033"/>
      <c r="AT117" s="1034"/>
      <c r="AU117" s="952"/>
      <c r="AV117" s="953"/>
      <c r="AW117" s="953"/>
      <c r="AX117" s="953"/>
      <c r="AY117" s="953"/>
      <c r="AZ117" s="1019" t="s">
        <v>470</v>
      </c>
      <c r="BA117" s="1020"/>
      <c r="BB117" s="1020"/>
      <c r="BC117" s="1020"/>
      <c r="BD117" s="1020"/>
      <c r="BE117" s="1020"/>
      <c r="BF117" s="1020"/>
      <c r="BG117" s="1020"/>
      <c r="BH117" s="1020"/>
      <c r="BI117" s="1020"/>
      <c r="BJ117" s="1020"/>
      <c r="BK117" s="1020"/>
      <c r="BL117" s="1020"/>
      <c r="BM117" s="1020"/>
      <c r="BN117" s="1020"/>
      <c r="BO117" s="1020"/>
      <c r="BP117" s="1021"/>
      <c r="BQ117" s="971" t="s">
        <v>446</v>
      </c>
      <c r="BR117" s="972"/>
      <c r="BS117" s="972"/>
      <c r="BT117" s="972"/>
      <c r="BU117" s="972"/>
      <c r="BV117" s="972" t="s">
        <v>446</v>
      </c>
      <c r="BW117" s="972"/>
      <c r="BX117" s="972"/>
      <c r="BY117" s="972"/>
      <c r="BZ117" s="972"/>
      <c r="CA117" s="972" t="s">
        <v>456</v>
      </c>
      <c r="CB117" s="972"/>
      <c r="CC117" s="972"/>
      <c r="CD117" s="972"/>
      <c r="CE117" s="972"/>
      <c r="CF117" s="966" t="s">
        <v>446</v>
      </c>
      <c r="CG117" s="967"/>
      <c r="CH117" s="967"/>
      <c r="CI117" s="967"/>
      <c r="CJ117" s="967"/>
      <c r="CK117" s="997"/>
      <c r="CL117" s="998"/>
      <c r="CM117" s="968" t="s">
        <v>471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446</v>
      </c>
      <c r="DH117" s="1011"/>
      <c r="DI117" s="1011"/>
      <c r="DJ117" s="1011"/>
      <c r="DK117" s="1012"/>
      <c r="DL117" s="1013" t="s">
        <v>446</v>
      </c>
      <c r="DM117" s="1011"/>
      <c r="DN117" s="1011"/>
      <c r="DO117" s="1011"/>
      <c r="DP117" s="1012"/>
      <c r="DQ117" s="1013" t="s">
        <v>388</v>
      </c>
      <c r="DR117" s="1011"/>
      <c r="DS117" s="1011"/>
      <c r="DT117" s="1011"/>
      <c r="DU117" s="1012"/>
      <c r="DV117" s="1014" t="s">
        <v>446</v>
      </c>
      <c r="DW117" s="1015"/>
      <c r="DX117" s="1015"/>
      <c r="DY117" s="1015"/>
      <c r="DZ117" s="1016"/>
    </row>
    <row r="118" spans="1:130" s="246" customFormat="1" ht="26.25" customHeight="1" x14ac:dyDescent="0.15">
      <c r="A118" s="956" t="s">
        <v>441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439</v>
      </c>
      <c r="AB118" s="937"/>
      <c r="AC118" s="937"/>
      <c r="AD118" s="937"/>
      <c r="AE118" s="938"/>
      <c r="AF118" s="936" t="s">
        <v>307</v>
      </c>
      <c r="AG118" s="937"/>
      <c r="AH118" s="937"/>
      <c r="AI118" s="937"/>
      <c r="AJ118" s="938"/>
      <c r="AK118" s="936" t="s">
        <v>306</v>
      </c>
      <c r="AL118" s="937"/>
      <c r="AM118" s="937"/>
      <c r="AN118" s="937"/>
      <c r="AO118" s="938"/>
      <c r="AP118" s="1023" t="s">
        <v>440</v>
      </c>
      <c r="AQ118" s="1024"/>
      <c r="AR118" s="1024"/>
      <c r="AS118" s="1024"/>
      <c r="AT118" s="1025"/>
      <c r="AU118" s="952"/>
      <c r="AV118" s="953"/>
      <c r="AW118" s="953"/>
      <c r="AX118" s="953"/>
      <c r="AY118" s="953"/>
      <c r="AZ118" s="1026" t="s">
        <v>472</v>
      </c>
      <c r="BA118" s="1017"/>
      <c r="BB118" s="1017"/>
      <c r="BC118" s="1017"/>
      <c r="BD118" s="1017"/>
      <c r="BE118" s="1017"/>
      <c r="BF118" s="1017"/>
      <c r="BG118" s="1017"/>
      <c r="BH118" s="1017"/>
      <c r="BI118" s="1017"/>
      <c r="BJ118" s="1017"/>
      <c r="BK118" s="1017"/>
      <c r="BL118" s="1017"/>
      <c r="BM118" s="1017"/>
      <c r="BN118" s="1017"/>
      <c r="BO118" s="1017"/>
      <c r="BP118" s="1018"/>
      <c r="BQ118" s="1049" t="s">
        <v>446</v>
      </c>
      <c r="BR118" s="1050"/>
      <c r="BS118" s="1050"/>
      <c r="BT118" s="1050"/>
      <c r="BU118" s="1050"/>
      <c r="BV118" s="1050" t="s">
        <v>473</v>
      </c>
      <c r="BW118" s="1050"/>
      <c r="BX118" s="1050"/>
      <c r="BY118" s="1050"/>
      <c r="BZ118" s="1050"/>
      <c r="CA118" s="1050" t="s">
        <v>388</v>
      </c>
      <c r="CB118" s="1050"/>
      <c r="CC118" s="1050"/>
      <c r="CD118" s="1050"/>
      <c r="CE118" s="1050"/>
      <c r="CF118" s="966" t="s">
        <v>446</v>
      </c>
      <c r="CG118" s="967"/>
      <c r="CH118" s="967"/>
      <c r="CI118" s="967"/>
      <c r="CJ118" s="967"/>
      <c r="CK118" s="997"/>
      <c r="CL118" s="998"/>
      <c r="CM118" s="968" t="s">
        <v>474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446</v>
      </c>
      <c r="DH118" s="1011"/>
      <c r="DI118" s="1011"/>
      <c r="DJ118" s="1011"/>
      <c r="DK118" s="1012"/>
      <c r="DL118" s="1013" t="s">
        <v>388</v>
      </c>
      <c r="DM118" s="1011"/>
      <c r="DN118" s="1011"/>
      <c r="DO118" s="1011"/>
      <c r="DP118" s="1012"/>
      <c r="DQ118" s="1013" t="s">
        <v>446</v>
      </c>
      <c r="DR118" s="1011"/>
      <c r="DS118" s="1011"/>
      <c r="DT118" s="1011"/>
      <c r="DU118" s="1012"/>
      <c r="DV118" s="1014" t="s">
        <v>388</v>
      </c>
      <c r="DW118" s="1015"/>
      <c r="DX118" s="1015"/>
      <c r="DY118" s="1015"/>
      <c r="DZ118" s="1016"/>
    </row>
    <row r="119" spans="1:130" s="246" customFormat="1" ht="26.25" customHeight="1" x14ac:dyDescent="0.15">
      <c r="A119" s="1110" t="s">
        <v>444</v>
      </c>
      <c r="B119" s="996"/>
      <c r="C119" s="975" t="s">
        <v>445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422</v>
      </c>
      <c r="AB119" s="944"/>
      <c r="AC119" s="944"/>
      <c r="AD119" s="944"/>
      <c r="AE119" s="945"/>
      <c r="AF119" s="946" t="s">
        <v>388</v>
      </c>
      <c r="AG119" s="944"/>
      <c r="AH119" s="944"/>
      <c r="AI119" s="944"/>
      <c r="AJ119" s="945"/>
      <c r="AK119" s="946" t="s">
        <v>446</v>
      </c>
      <c r="AL119" s="944"/>
      <c r="AM119" s="944"/>
      <c r="AN119" s="944"/>
      <c r="AO119" s="945"/>
      <c r="AP119" s="947" t="s">
        <v>388</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475</v>
      </c>
      <c r="BP119" s="1058"/>
      <c r="BQ119" s="1049">
        <v>82095524</v>
      </c>
      <c r="BR119" s="1050"/>
      <c r="BS119" s="1050"/>
      <c r="BT119" s="1050"/>
      <c r="BU119" s="1050"/>
      <c r="BV119" s="1050">
        <v>78047504</v>
      </c>
      <c r="BW119" s="1050"/>
      <c r="BX119" s="1050"/>
      <c r="BY119" s="1050"/>
      <c r="BZ119" s="1050"/>
      <c r="CA119" s="1050">
        <v>74251082</v>
      </c>
      <c r="CB119" s="1050"/>
      <c r="CC119" s="1050"/>
      <c r="CD119" s="1050"/>
      <c r="CE119" s="1050"/>
      <c r="CF119" s="1051"/>
      <c r="CG119" s="1052"/>
      <c r="CH119" s="1052"/>
      <c r="CI119" s="1052"/>
      <c r="CJ119" s="1053"/>
      <c r="CK119" s="999"/>
      <c r="CL119" s="1000"/>
      <c r="CM119" s="1054" t="s">
        <v>476</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63983</v>
      </c>
      <c r="DH119" s="1036"/>
      <c r="DI119" s="1036"/>
      <c r="DJ119" s="1036"/>
      <c r="DK119" s="1037"/>
      <c r="DL119" s="1035">
        <v>57375</v>
      </c>
      <c r="DM119" s="1036"/>
      <c r="DN119" s="1036"/>
      <c r="DO119" s="1036"/>
      <c r="DP119" s="1037"/>
      <c r="DQ119" s="1035">
        <v>38126</v>
      </c>
      <c r="DR119" s="1036"/>
      <c r="DS119" s="1036"/>
      <c r="DT119" s="1036"/>
      <c r="DU119" s="1037"/>
      <c r="DV119" s="1038">
        <v>0.1</v>
      </c>
      <c r="DW119" s="1039"/>
      <c r="DX119" s="1039"/>
      <c r="DY119" s="1039"/>
      <c r="DZ119" s="1040"/>
    </row>
    <row r="120" spans="1:130" s="246" customFormat="1" ht="26.25" customHeight="1" x14ac:dyDescent="0.15">
      <c r="A120" s="1111"/>
      <c r="B120" s="998"/>
      <c r="C120" s="968" t="s">
        <v>451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473</v>
      </c>
      <c r="AB120" s="1011"/>
      <c r="AC120" s="1011"/>
      <c r="AD120" s="1011"/>
      <c r="AE120" s="1012"/>
      <c r="AF120" s="1013" t="s">
        <v>446</v>
      </c>
      <c r="AG120" s="1011"/>
      <c r="AH120" s="1011"/>
      <c r="AI120" s="1011"/>
      <c r="AJ120" s="1012"/>
      <c r="AK120" s="1013" t="s">
        <v>446</v>
      </c>
      <c r="AL120" s="1011"/>
      <c r="AM120" s="1011"/>
      <c r="AN120" s="1011"/>
      <c r="AO120" s="1012"/>
      <c r="AP120" s="1014" t="s">
        <v>473</v>
      </c>
      <c r="AQ120" s="1015"/>
      <c r="AR120" s="1015"/>
      <c r="AS120" s="1015"/>
      <c r="AT120" s="1016"/>
      <c r="AU120" s="1041" t="s">
        <v>477</v>
      </c>
      <c r="AV120" s="1042"/>
      <c r="AW120" s="1042"/>
      <c r="AX120" s="1042"/>
      <c r="AY120" s="1043"/>
      <c r="AZ120" s="992" t="s">
        <v>478</v>
      </c>
      <c r="BA120" s="941"/>
      <c r="BB120" s="941"/>
      <c r="BC120" s="941"/>
      <c r="BD120" s="941"/>
      <c r="BE120" s="941"/>
      <c r="BF120" s="941"/>
      <c r="BG120" s="941"/>
      <c r="BH120" s="941"/>
      <c r="BI120" s="941"/>
      <c r="BJ120" s="941"/>
      <c r="BK120" s="941"/>
      <c r="BL120" s="941"/>
      <c r="BM120" s="941"/>
      <c r="BN120" s="941"/>
      <c r="BO120" s="941"/>
      <c r="BP120" s="942"/>
      <c r="BQ120" s="978">
        <v>5018417</v>
      </c>
      <c r="BR120" s="979"/>
      <c r="BS120" s="979"/>
      <c r="BT120" s="979"/>
      <c r="BU120" s="979"/>
      <c r="BV120" s="979">
        <v>6304421</v>
      </c>
      <c r="BW120" s="979"/>
      <c r="BX120" s="979"/>
      <c r="BY120" s="979"/>
      <c r="BZ120" s="979"/>
      <c r="CA120" s="979">
        <v>6011860</v>
      </c>
      <c r="CB120" s="979"/>
      <c r="CC120" s="979"/>
      <c r="CD120" s="979"/>
      <c r="CE120" s="979"/>
      <c r="CF120" s="993">
        <v>22.6</v>
      </c>
      <c r="CG120" s="994"/>
      <c r="CH120" s="994"/>
      <c r="CI120" s="994"/>
      <c r="CJ120" s="994"/>
      <c r="CK120" s="1059" t="s">
        <v>479</v>
      </c>
      <c r="CL120" s="1060"/>
      <c r="CM120" s="1060"/>
      <c r="CN120" s="1060"/>
      <c r="CO120" s="1061"/>
      <c r="CP120" s="1067" t="s">
        <v>480</v>
      </c>
      <c r="CQ120" s="1068"/>
      <c r="CR120" s="1068"/>
      <c r="CS120" s="1068"/>
      <c r="CT120" s="1068"/>
      <c r="CU120" s="1068"/>
      <c r="CV120" s="1068"/>
      <c r="CW120" s="1068"/>
      <c r="CX120" s="1068"/>
      <c r="CY120" s="1068"/>
      <c r="CZ120" s="1068"/>
      <c r="DA120" s="1068"/>
      <c r="DB120" s="1068"/>
      <c r="DC120" s="1068"/>
      <c r="DD120" s="1068"/>
      <c r="DE120" s="1068"/>
      <c r="DF120" s="1069"/>
      <c r="DG120" s="978">
        <v>8964996</v>
      </c>
      <c r="DH120" s="979"/>
      <c r="DI120" s="979"/>
      <c r="DJ120" s="979"/>
      <c r="DK120" s="979"/>
      <c r="DL120" s="979">
        <v>8007234</v>
      </c>
      <c r="DM120" s="979"/>
      <c r="DN120" s="979"/>
      <c r="DO120" s="979"/>
      <c r="DP120" s="979"/>
      <c r="DQ120" s="979">
        <v>7069184</v>
      </c>
      <c r="DR120" s="979"/>
      <c r="DS120" s="979"/>
      <c r="DT120" s="979"/>
      <c r="DU120" s="979"/>
      <c r="DV120" s="980">
        <v>26.6</v>
      </c>
      <c r="DW120" s="980"/>
      <c r="DX120" s="980"/>
      <c r="DY120" s="980"/>
      <c r="DZ120" s="981"/>
    </row>
    <row r="121" spans="1:130" s="246" customFormat="1" ht="26.25" customHeight="1" x14ac:dyDescent="0.15">
      <c r="A121" s="1111"/>
      <c r="B121" s="998"/>
      <c r="C121" s="1019" t="s">
        <v>481</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446</v>
      </c>
      <c r="AB121" s="1011"/>
      <c r="AC121" s="1011"/>
      <c r="AD121" s="1011"/>
      <c r="AE121" s="1012"/>
      <c r="AF121" s="1013" t="s">
        <v>446</v>
      </c>
      <c r="AG121" s="1011"/>
      <c r="AH121" s="1011"/>
      <c r="AI121" s="1011"/>
      <c r="AJ121" s="1012"/>
      <c r="AK121" s="1013" t="s">
        <v>388</v>
      </c>
      <c r="AL121" s="1011"/>
      <c r="AM121" s="1011"/>
      <c r="AN121" s="1011"/>
      <c r="AO121" s="1012"/>
      <c r="AP121" s="1014" t="s">
        <v>473</v>
      </c>
      <c r="AQ121" s="1015"/>
      <c r="AR121" s="1015"/>
      <c r="AS121" s="1015"/>
      <c r="AT121" s="1016"/>
      <c r="AU121" s="1044"/>
      <c r="AV121" s="1045"/>
      <c r="AW121" s="1045"/>
      <c r="AX121" s="1045"/>
      <c r="AY121" s="1046"/>
      <c r="AZ121" s="1001" t="s">
        <v>482</v>
      </c>
      <c r="BA121" s="1002"/>
      <c r="BB121" s="1002"/>
      <c r="BC121" s="1002"/>
      <c r="BD121" s="1002"/>
      <c r="BE121" s="1002"/>
      <c r="BF121" s="1002"/>
      <c r="BG121" s="1002"/>
      <c r="BH121" s="1002"/>
      <c r="BI121" s="1002"/>
      <c r="BJ121" s="1002"/>
      <c r="BK121" s="1002"/>
      <c r="BL121" s="1002"/>
      <c r="BM121" s="1002"/>
      <c r="BN121" s="1002"/>
      <c r="BO121" s="1002"/>
      <c r="BP121" s="1003"/>
      <c r="BQ121" s="971">
        <v>7845694</v>
      </c>
      <c r="BR121" s="972"/>
      <c r="BS121" s="972"/>
      <c r="BT121" s="972"/>
      <c r="BU121" s="972"/>
      <c r="BV121" s="972">
        <v>7650515</v>
      </c>
      <c r="BW121" s="972"/>
      <c r="BX121" s="972"/>
      <c r="BY121" s="972"/>
      <c r="BZ121" s="972"/>
      <c r="CA121" s="972">
        <v>7569492</v>
      </c>
      <c r="CB121" s="972"/>
      <c r="CC121" s="972"/>
      <c r="CD121" s="972"/>
      <c r="CE121" s="972"/>
      <c r="CF121" s="966">
        <v>28.4</v>
      </c>
      <c r="CG121" s="967"/>
      <c r="CH121" s="967"/>
      <c r="CI121" s="967"/>
      <c r="CJ121" s="967"/>
      <c r="CK121" s="1062"/>
      <c r="CL121" s="1063"/>
      <c r="CM121" s="1063"/>
      <c r="CN121" s="1063"/>
      <c r="CO121" s="1064"/>
      <c r="CP121" s="1072" t="s">
        <v>483</v>
      </c>
      <c r="CQ121" s="1073"/>
      <c r="CR121" s="1073"/>
      <c r="CS121" s="1073"/>
      <c r="CT121" s="1073"/>
      <c r="CU121" s="1073"/>
      <c r="CV121" s="1073"/>
      <c r="CW121" s="1073"/>
      <c r="CX121" s="1073"/>
      <c r="CY121" s="1073"/>
      <c r="CZ121" s="1073"/>
      <c r="DA121" s="1073"/>
      <c r="DB121" s="1073"/>
      <c r="DC121" s="1073"/>
      <c r="DD121" s="1073"/>
      <c r="DE121" s="1073"/>
      <c r="DF121" s="1074"/>
      <c r="DG121" s="971">
        <v>7618571</v>
      </c>
      <c r="DH121" s="972"/>
      <c r="DI121" s="972"/>
      <c r="DJ121" s="972"/>
      <c r="DK121" s="972"/>
      <c r="DL121" s="972">
        <v>6715735</v>
      </c>
      <c r="DM121" s="972"/>
      <c r="DN121" s="972"/>
      <c r="DO121" s="972"/>
      <c r="DP121" s="972"/>
      <c r="DQ121" s="972">
        <v>6668226</v>
      </c>
      <c r="DR121" s="972"/>
      <c r="DS121" s="972"/>
      <c r="DT121" s="972"/>
      <c r="DU121" s="972"/>
      <c r="DV121" s="973">
        <v>25.1</v>
      </c>
      <c r="DW121" s="973"/>
      <c r="DX121" s="973"/>
      <c r="DY121" s="973"/>
      <c r="DZ121" s="974"/>
    </row>
    <row r="122" spans="1:130" s="246" customFormat="1" ht="26.25" customHeight="1" x14ac:dyDescent="0.15">
      <c r="A122" s="1111"/>
      <c r="B122" s="998"/>
      <c r="C122" s="968" t="s">
        <v>462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388</v>
      </c>
      <c r="AB122" s="1011"/>
      <c r="AC122" s="1011"/>
      <c r="AD122" s="1011"/>
      <c r="AE122" s="1012"/>
      <c r="AF122" s="1013" t="s">
        <v>446</v>
      </c>
      <c r="AG122" s="1011"/>
      <c r="AH122" s="1011"/>
      <c r="AI122" s="1011"/>
      <c r="AJ122" s="1012"/>
      <c r="AK122" s="1013" t="s">
        <v>446</v>
      </c>
      <c r="AL122" s="1011"/>
      <c r="AM122" s="1011"/>
      <c r="AN122" s="1011"/>
      <c r="AO122" s="1012"/>
      <c r="AP122" s="1014" t="s">
        <v>422</v>
      </c>
      <c r="AQ122" s="1015"/>
      <c r="AR122" s="1015"/>
      <c r="AS122" s="1015"/>
      <c r="AT122" s="1016"/>
      <c r="AU122" s="1044"/>
      <c r="AV122" s="1045"/>
      <c r="AW122" s="1045"/>
      <c r="AX122" s="1045"/>
      <c r="AY122" s="1046"/>
      <c r="AZ122" s="1026" t="s">
        <v>484</v>
      </c>
      <c r="BA122" s="1017"/>
      <c r="BB122" s="1017"/>
      <c r="BC122" s="1017"/>
      <c r="BD122" s="1017"/>
      <c r="BE122" s="1017"/>
      <c r="BF122" s="1017"/>
      <c r="BG122" s="1017"/>
      <c r="BH122" s="1017"/>
      <c r="BI122" s="1017"/>
      <c r="BJ122" s="1017"/>
      <c r="BK122" s="1017"/>
      <c r="BL122" s="1017"/>
      <c r="BM122" s="1017"/>
      <c r="BN122" s="1017"/>
      <c r="BO122" s="1017"/>
      <c r="BP122" s="1018"/>
      <c r="BQ122" s="1049">
        <v>52457305</v>
      </c>
      <c r="BR122" s="1050"/>
      <c r="BS122" s="1050"/>
      <c r="BT122" s="1050"/>
      <c r="BU122" s="1050"/>
      <c r="BV122" s="1050">
        <v>51053404</v>
      </c>
      <c r="BW122" s="1050"/>
      <c r="BX122" s="1050"/>
      <c r="BY122" s="1050"/>
      <c r="BZ122" s="1050"/>
      <c r="CA122" s="1050">
        <v>49180495</v>
      </c>
      <c r="CB122" s="1050"/>
      <c r="CC122" s="1050"/>
      <c r="CD122" s="1050"/>
      <c r="CE122" s="1050"/>
      <c r="CF122" s="1070">
        <v>184.8</v>
      </c>
      <c r="CG122" s="1071"/>
      <c r="CH122" s="1071"/>
      <c r="CI122" s="1071"/>
      <c r="CJ122" s="1071"/>
      <c r="CK122" s="1062"/>
      <c r="CL122" s="1063"/>
      <c r="CM122" s="1063"/>
      <c r="CN122" s="1063"/>
      <c r="CO122" s="1064"/>
      <c r="CP122" s="1072" t="s">
        <v>485</v>
      </c>
      <c r="CQ122" s="1073"/>
      <c r="CR122" s="1073"/>
      <c r="CS122" s="1073"/>
      <c r="CT122" s="1073"/>
      <c r="CU122" s="1073"/>
      <c r="CV122" s="1073"/>
      <c r="CW122" s="1073"/>
      <c r="CX122" s="1073"/>
      <c r="CY122" s="1073"/>
      <c r="CZ122" s="1073"/>
      <c r="DA122" s="1073"/>
      <c r="DB122" s="1073"/>
      <c r="DC122" s="1073"/>
      <c r="DD122" s="1073"/>
      <c r="DE122" s="1073"/>
      <c r="DF122" s="1074"/>
      <c r="DG122" s="971">
        <v>809810</v>
      </c>
      <c r="DH122" s="972"/>
      <c r="DI122" s="972"/>
      <c r="DJ122" s="972"/>
      <c r="DK122" s="972"/>
      <c r="DL122" s="972">
        <v>692532</v>
      </c>
      <c r="DM122" s="972"/>
      <c r="DN122" s="972"/>
      <c r="DO122" s="972"/>
      <c r="DP122" s="972"/>
      <c r="DQ122" s="972">
        <v>666220</v>
      </c>
      <c r="DR122" s="972"/>
      <c r="DS122" s="972"/>
      <c r="DT122" s="972"/>
      <c r="DU122" s="972"/>
      <c r="DV122" s="973">
        <v>2.5</v>
      </c>
      <c r="DW122" s="973"/>
      <c r="DX122" s="973"/>
      <c r="DY122" s="973"/>
      <c r="DZ122" s="974"/>
    </row>
    <row r="123" spans="1:130" s="246" customFormat="1" ht="26.25" customHeight="1" x14ac:dyDescent="0.15">
      <c r="A123" s="1111"/>
      <c r="B123" s="998"/>
      <c r="C123" s="968" t="s">
        <v>468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446</v>
      </c>
      <c r="AB123" s="1011"/>
      <c r="AC123" s="1011"/>
      <c r="AD123" s="1011"/>
      <c r="AE123" s="1012"/>
      <c r="AF123" s="1013" t="s">
        <v>446</v>
      </c>
      <c r="AG123" s="1011"/>
      <c r="AH123" s="1011"/>
      <c r="AI123" s="1011"/>
      <c r="AJ123" s="1012"/>
      <c r="AK123" s="1013" t="s">
        <v>422</v>
      </c>
      <c r="AL123" s="1011"/>
      <c r="AM123" s="1011"/>
      <c r="AN123" s="1011"/>
      <c r="AO123" s="1012"/>
      <c r="AP123" s="1014" t="s">
        <v>422</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486</v>
      </c>
      <c r="BP123" s="1058"/>
      <c r="BQ123" s="1117">
        <v>65321416</v>
      </c>
      <c r="BR123" s="1118"/>
      <c r="BS123" s="1118"/>
      <c r="BT123" s="1118"/>
      <c r="BU123" s="1118"/>
      <c r="BV123" s="1118">
        <v>65008340</v>
      </c>
      <c r="BW123" s="1118"/>
      <c r="BX123" s="1118"/>
      <c r="BY123" s="1118"/>
      <c r="BZ123" s="1118"/>
      <c r="CA123" s="1118">
        <v>62761847</v>
      </c>
      <c r="CB123" s="1118"/>
      <c r="CC123" s="1118"/>
      <c r="CD123" s="1118"/>
      <c r="CE123" s="1118"/>
      <c r="CF123" s="1051"/>
      <c r="CG123" s="1052"/>
      <c r="CH123" s="1052"/>
      <c r="CI123" s="1052"/>
      <c r="CJ123" s="1053"/>
      <c r="CK123" s="1062"/>
      <c r="CL123" s="1063"/>
      <c r="CM123" s="1063"/>
      <c r="CN123" s="1063"/>
      <c r="CO123" s="1064"/>
      <c r="CP123" s="1072" t="s">
        <v>487</v>
      </c>
      <c r="CQ123" s="1073"/>
      <c r="CR123" s="1073"/>
      <c r="CS123" s="1073"/>
      <c r="CT123" s="1073"/>
      <c r="CU123" s="1073"/>
      <c r="CV123" s="1073"/>
      <c r="CW123" s="1073"/>
      <c r="CX123" s="1073"/>
      <c r="CY123" s="1073"/>
      <c r="CZ123" s="1073"/>
      <c r="DA123" s="1073"/>
      <c r="DB123" s="1073"/>
      <c r="DC123" s="1073"/>
      <c r="DD123" s="1073"/>
      <c r="DE123" s="1073"/>
      <c r="DF123" s="1074"/>
      <c r="DG123" s="1010" t="s">
        <v>127</v>
      </c>
      <c r="DH123" s="1011"/>
      <c r="DI123" s="1011"/>
      <c r="DJ123" s="1011"/>
      <c r="DK123" s="1012"/>
      <c r="DL123" s="1013">
        <v>450743</v>
      </c>
      <c r="DM123" s="1011"/>
      <c r="DN123" s="1011"/>
      <c r="DO123" s="1011"/>
      <c r="DP123" s="1012"/>
      <c r="DQ123" s="1013">
        <v>388540</v>
      </c>
      <c r="DR123" s="1011"/>
      <c r="DS123" s="1011"/>
      <c r="DT123" s="1011"/>
      <c r="DU123" s="1012"/>
      <c r="DV123" s="1014">
        <v>1.5</v>
      </c>
      <c r="DW123" s="1015"/>
      <c r="DX123" s="1015"/>
      <c r="DY123" s="1015"/>
      <c r="DZ123" s="1016"/>
    </row>
    <row r="124" spans="1:130" s="246" customFormat="1" ht="26.25" customHeight="1" thickBot="1" x14ac:dyDescent="0.2">
      <c r="A124" s="1111"/>
      <c r="B124" s="998"/>
      <c r="C124" s="968" t="s">
        <v>471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422</v>
      </c>
      <c r="AB124" s="1011"/>
      <c r="AC124" s="1011"/>
      <c r="AD124" s="1011"/>
      <c r="AE124" s="1012"/>
      <c r="AF124" s="1013" t="s">
        <v>127</v>
      </c>
      <c r="AG124" s="1011"/>
      <c r="AH124" s="1011"/>
      <c r="AI124" s="1011"/>
      <c r="AJ124" s="1012"/>
      <c r="AK124" s="1013" t="s">
        <v>488</v>
      </c>
      <c r="AL124" s="1011"/>
      <c r="AM124" s="1011"/>
      <c r="AN124" s="1011"/>
      <c r="AO124" s="1012"/>
      <c r="AP124" s="1014" t="s">
        <v>127</v>
      </c>
      <c r="AQ124" s="1015"/>
      <c r="AR124" s="1015"/>
      <c r="AS124" s="1015"/>
      <c r="AT124" s="1016"/>
      <c r="AU124" s="1113" t="s">
        <v>489</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61.7</v>
      </c>
      <c r="BR124" s="1080"/>
      <c r="BS124" s="1080"/>
      <c r="BT124" s="1080"/>
      <c r="BU124" s="1080"/>
      <c r="BV124" s="1080">
        <v>48.5</v>
      </c>
      <c r="BW124" s="1080"/>
      <c r="BX124" s="1080"/>
      <c r="BY124" s="1080"/>
      <c r="BZ124" s="1080"/>
      <c r="CA124" s="1080">
        <v>43.1</v>
      </c>
      <c r="CB124" s="1080"/>
      <c r="CC124" s="1080"/>
      <c r="CD124" s="1080"/>
      <c r="CE124" s="1080"/>
      <c r="CF124" s="1081"/>
      <c r="CG124" s="1082"/>
      <c r="CH124" s="1082"/>
      <c r="CI124" s="1082"/>
      <c r="CJ124" s="1083"/>
      <c r="CK124" s="1065"/>
      <c r="CL124" s="1065"/>
      <c r="CM124" s="1065"/>
      <c r="CN124" s="1065"/>
      <c r="CO124" s="1066"/>
      <c r="CP124" s="1072" t="s">
        <v>490</v>
      </c>
      <c r="CQ124" s="1073"/>
      <c r="CR124" s="1073"/>
      <c r="CS124" s="1073"/>
      <c r="CT124" s="1073"/>
      <c r="CU124" s="1073"/>
      <c r="CV124" s="1073"/>
      <c r="CW124" s="1073"/>
      <c r="CX124" s="1073"/>
      <c r="CY124" s="1073"/>
      <c r="CZ124" s="1073"/>
      <c r="DA124" s="1073"/>
      <c r="DB124" s="1073"/>
      <c r="DC124" s="1073"/>
      <c r="DD124" s="1073"/>
      <c r="DE124" s="1073"/>
      <c r="DF124" s="1074"/>
      <c r="DG124" s="1057">
        <v>505398</v>
      </c>
      <c r="DH124" s="1036"/>
      <c r="DI124" s="1036"/>
      <c r="DJ124" s="1036"/>
      <c r="DK124" s="1037"/>
      <c r="DL124" s="1035">
        <v>8244</v>
      </c>
      <c r="DM124" s="1036"/>
      <c r="DN124" s="1036"/>
      <c r="DO124" s="1036"/>
      <c r="DP124" s="1037"/>
      <c r="DQ124" s="1035">
        <v>181442</v>
      </c>
      <c r="DR124" s="1036"/>
      <c r="DS124" s="1036"/>
      <c r="DT124" s="1036"/>
      <c r="DU124" s="1037"/>
      <c r="DV124" s="1038">
        <v>0.7</v>
      </c>
      <c r="DW124" s="1039"/>
      <c r="DX124" s="1039"/>
      <c r="DY124" s="1039"/>
      <c r="DZ124" s="1040"/>
    </row>
    <row r="125" spans="1:130" s="246" customFormat="1" ht="26.25" customHeight="1" x14ac:dyDescent="0.15">
      <c r="A125" s="1111"/>
      <c r="B125" s="998"/>
      <c r="C125" s="968" t="s">
        <v>474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491</v>
      </c>
      <c r="AB125" s="1011"/>
      <c r="AC125" s="1011"/>
      <c r="AD125" s="1011"/>
      <c r="AE125" s="1012"/>
      <c r="AF125" s="1013" t="s">
        <v>417</v>
      </c>
      <c r="AG125" s="1011"/>
      <c r="AH125" s="1011"/>
      <c r="AI125" s="1011"/>
      <c r="AJ125" s="1012"/>
      <c r="AK125" s="1013" t="s">
        <v>492</v>
      </c>
      <c r="AL125" s="1011"/>
      <c r="AM125" s="1011"/>
      <c r="AN125" s="1011"/>
      <c r="AO125" s="1012"/>
      <c r="AP125" s="1014" t="s">
        <v>491</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493</v>
      </c>
      <c r="CL125" s="1060"/>
      <c r="CM125" s="1060"/>
      <c r="CN125" s="1060"/>
      <c r="CO125" s="1061"/>
      <c r="CP125" s="992" t="s">
        <v>494</v>
      </c>
      <c r="CQ125" s="941"/>
      <c r="CR125" s="941"/>
      <c r="CS125" s="941"/>
      <c r="CT125" s="941"/>
      <c r="CU125" s="941"/>
      <c r="CV125" s="941"/>
      <c r="CW125" s="941"/>
      <c r="CX125" s="941"/>
      <c r="CY125" s="941"/>
      <c r="CZ125" s="941"/>
      <c r="DA125" s="941"/>
      <c r="DB125" s="941"/>
      <c r="DC125" s="941"/>
      <c r="DD125" s="941"/>
      <c r="DE125" s="941"/>
      <c r="DF125" s="942"/>
      <c r="DG125" s="978" t="s">
        <v>127</v>
      </c>
      <c r="DH125" s="979"/>
      <c r="DI125" s="979"/>
      <c r="DJ125" s="979"/>
      <c r="DK125" s="979"/>
      <c r="DL125" s="979" t="s">
        <v>488</v>
      </c>
      <c r="DM125" s="979"/>
      <c r="DN125" s="979"/>
      <c r="DO125" s="979"/>
      <c r="DP125" s="979"/>
      <c r="DQ125" s="979" t="s">
        <v>127</v>
      </c>
      <c r="DR125" s="979"/>
      <c r="DS125" s="979"/>
      <c r="DT125" s="979"/>
      <c r="DU125" s="979"/>
      <c r="DV125" s="980" t="s">
        <v>488</v>
      </c>
      <c r="DW125" s="980"/>
      <c r="DX125" s="980"/>
      <c r="DY125" s="980"/>
      <c r="DZ125" s="981"/>
    </row>
    <row r="126" spans="1:130" s="246" customFormat="1" ht="26.25" customHeight="1" thickBot="1" x14ac:dyDescent="0.2">
      <c r="A126" s="1111"/>
      <c r="B126" s="998"/>
      <c r="C126" s="968" t="s">
        <v>476</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495</v>
      </c>
      <c r="AB126" s="1011"/>
      <c r="AC126" s="1011"/>
      <c r="AD126" s="1011"/>
      <c r="AE126" s="1012"/>
      <c r="AF126" s="1013">
        <v>16781</v>
      </c>
      <c r="AG126" s="1011"/>
      <c r="AH126" s="1011"/>
      <c r="AI126" s="1011"/>
      <c r="AJ126" s="1012"/>
      <c r="AK126" s="1013">
        <v>19293</v>
      </c>
      <c r="AL126" s="1011"/>
      <c r="AM126" s="1011"/>
      <c r="AN126" s="1011"/>
      <c r="AO126" s="1012"/>
      <c r="AP126" s="1014">
        <v>0.1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496</v>
      </c>
      <c r="CQ126" s="1002"/>
      <c r="CR126" s="1002"/>
      <c r="CS126" s="1002"/>
      <c r="CT126" s="1002"/>
      <c r="CU126" s="1002"/>
      <c r="CV126" s="1002"/>
      <c r="CW126" s="1002"/>
      <c r="CX126" s="1002"/>
      <c r="CY126" s="1002"/>
      <c r="CZ126" s="1002"/>
      <c r="DA126" s="1002"/>
      <c r="DB126" s="1002"/>
      <c r="DC126" s="1002"/>
      <c r="DD126" s="1002"/>
      <c r="DE126" s="1002"/>
      <c r="DF126" s="1003"/>
      <c r="DG126" s="971" t="s">
        <v>488</v>
      </c>
      <c r="DH126" s="972"/>
      <c r="DI126" s="972"/>
      <c r="DJ126" s="972"/>
      <c r="DK126" s="972"/>
      <c r="DL126" s="972" t="s">
        <v>388</v>
      </c>
      <c r="DM126" s="972"/>
      <c r="DN126" s="972"/>
      <c r="DO126" s="972"/>
      <c r="DP126" s="972"/>
      <c r="DQ126" s="972" t="s">
        <v>495</v>
      </c>
      <c r="DR126" s="972"/>
      <c r="DS126" s="972"/>
      <c r="DT126" s="972"/>
      <c r="DU126" s="972"/>
      <c r="DV126" s="973" t="s">
        <v>488</v>
      </c>
      <c r="DW126" s="973"/>
      <c r="DX126" s="973"/>
      <c r="DY126" s="973"/>
      <c r="DZ126" s="974"/>
    </row>
    <row r="127" spans="1:130" s="246" customFormat="1" ht="26.25" customHeight="1" x14ac:dyDescent="0.15">
      <c r="A127" s="1112"/>
      <c r="B127" s="1000"/>
      <c r="C127" s="1054" t="s">
        <v>497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1601</v>
      </c>
      <c r="AB127" s="1011"/>
      <c r="AC127" s="1011"/>
      <c r="AD127" s="1011"/>
      <c r="AE127" s="1012"/>
      <c r="AF127" s="1013">
        <v>857</v>
      </c>
      <c r="AG127" s="1011"/>
      <c r="AH127" s="1011"/>
      <c r="AI127" s="1011"/>
      <c r="AJ127" s="1012"/>
      <c r="AK127" s="1013">
        <v>554</v>
      </c>
      <c r="AL127" s="1011"/>
      <c r="AM127" s="1011"/>
      <c r="AN127" s="1011"/>
      <c r="AO127" s="1012"/>
      <c r="AP127" s="1014">
        <v>0</v>
      </c>
      <c r="AQ127" s="1015"/>
      <c r="AR127" s="1015"/>
      <c r="AS127" s="1015"/>
      <c r="AT127" s="1016"/>
      <c r="AU127" s="282"/>
      <c r="AV127" s="282"/>
      <c r="AW127" s="282"/>
      <c r="AX127" s="1084" t="s">
        <v>498</v>
      </c>
      <c r="AY127" s="1085"/>
      <c r="AZ127" s="1085"/>
      <c r="BA127" s="1085"/>
      <c r="BB127" s="1085"/>
      <c r="BC127" s="1085"/>
      <c r="BD127" s="1085"/>
      <c r="BE127" s="1086"/>
      <c r="BF127" s="1087" t="s">
        <v>499</v>
      </c>
      <c r="BG127" s="1085"/>
      <c r="BH127" s="1085"/>
      <c r="BI127" s="1085"/>
      <c r="BJ127" s="1085"/>
      <c r="BK127" s="1085"/>
      <c r="BL127" s="1086"/>
      <c r="BM127" s="1087" t="s">
        <v>500</v>
      </c>
      <c r="BN127" s="1085"/>
      <c r="BO127" s="1085"/>
      <c r="BP127" s="1085"/>
      <c r="BQ127" s="1085"/>
      <c r="BR127" s="1085"/>
      <c r="BS127" s="1086"/>
      <c r="BT127" s="1087" t="s">
        <v>501</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502</v>
      </c>
      <c r="CQ127" s="1002"/>
      <c r="CR127" s="1002"/>
      <c r="CS127" s="1002"/>
      <c r="CT127" s="1002"/>
      <c r="CU127" s="1002"/>
      <c r="CV127" s="1002"/>
      <c r="CW127" s="1002"/>
      <c r="CX127" s="1002"/>
      <c r="CY127" s="1002"/>
      <c r="CZ127" s="1002"/>
      <c r="DA127" s="1002"/>
      <c r="DB127" s="1002"/>
      <c r="DC127" s="1002"/>
      <c r="DD127" s="1002"/>
      <c r="DE127" s="1002"/>
      <c r="DF127" s="1003"/>
      <c r="DG127" s="971" t="s">
        <v>491</v>
      </c>
      <c r="DH127" s="972"/>
      <c r="DI127" s="972"/>
      <c r="DJ127" s="972"/>
      <c r="DK127" s="972"/>
      <c r="DL127" s="972" t="s">
        <v>388</v>
      </c>
      <c r="DM127" s="972"/>
      <c r="DN127" s="972"/>
      <c r="DO127" s="972"/>
      <c r="DP127" s="972"/>
      <c r="DQ127" s="972" t="s">
        <v>492</v>
      </c>
      <c r="DR127" s="972"/>
      <c r="DS127" s="972"/>
      <c r="DT127" s="972"/>
      <c r="DU127" s="972"/>
      <c r="DV127" s="973" t="s">
        <v>456</v>
      </c>
      <c r="DW127" s="973"/>
      <c r="DX127" s="973"/>
      <c r="DY127" s="973"/>
      <c r="DZ127" s="974"/>
    </row>
    <row r="128" spans="1:130" s="246" customFormat="1" ht="26.25" customHeight="1" thickBot="1" x14ac:dyDescent="0.2">
      <c r="A128" s="1095" t="s">
        <v>503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504</v>
      </c>
      <c r="X128" s="1097"/>
      <c r="Y128" s="1097"/>
      <c r="Z128" s="1098"/>
      <c r="AA128" s="1099">
        <v>1110680</v>
      </c>
      <c r="AB128" s="1100"/>
      <c r="AC128" s="1100"/>
      <c r="AD128" s="1100"/>
      <c r="AE128" s="1101"/>
      <c r="AF128" s="1102">
        <v>1095267</v>
      </c>
      <c r="AG128" s="1100"/>
      <c r="AH128" s="1100"/>
      <c r="AI128" s="1100"/>
      <c r="AJ128" s="1101"/>
      <c r="AK128" s="1102">
        <v>1036139</v>
      </c>
      <c r="AL128" s="1100"/>
      <c r="AM128" s="1100"/>
      <c r="AN128" s="1100"/>
      <c r="AO128" s="1101"/>
      <c r="AP128" s="1103"/>
      <c r="AQ128" s="1104"/>
      <c r="AR128" s="1104"/>
      <c r="AS128" s="1104"/>
      <c r="AT128" s="1105"/>
      <c r="AU128" s="282"/>
      <c r="AV128" s="282"/>
      <c r="AW128" s="282"/>
      <c r="AX128" s="940" t="s">
        <v>505</v>
      </c>
      <c r="AY128" s="941"/>
      <c r="AZ128" s="941"/>
      <c r="BA128" s="941"/>
      <c r="BB128" s="941"/>
      <c r="BC128" s="941"/>
      <c r="BD128" s="941"/>
      <c r="BE128" s="942"/>
      <c r="BF128" s="1106" t="s">
        <v>492</v>
      </c>
      <c r="BG128" s="1107"/>
      <c r="BH128" s="1107"/>
      <c r="BI128" s="1107"/>
      <c r="BJ128" s="1107"/>
      <c r="BK128" s="1107"/>
      <c r="BL128" s="1108"/>
      <c r="BM128" s="1106">
        <v>11.74</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506</v>
      </c>
      <c r="CQ128" s="1089"/>
      <c r="CR128" s="1089"/>
      <c r="CS128" s="1089"/>
      <c r="CT128" s="1089"/>
      <c r="CU128" s="1089"/>
      <c r="CV128" s="1089"/>
      <c r="CW128" s="1089"/>
      <c r="CX128" s="1089"/>
      <c r="CY128" s="1089"/>
      <c r="CZ128" s="1089"/>
      <c r="DA128" s="1089"/>
      <c r="DB128" s="1089"/>
      <c r="DC128" s="1089"/>
      <c r="DD128" s="1089"/>
      <c r="DE128" s="1089"/>
      <c r="DF128" s="1090"/>
      <c r="DG128" s="1091">
        <v>1850</v>
      </c>
      <c r="DH128" s="1092"/>
      <c r="DI128" s="1092"/>
      <c r="DJ128" s="1092"/>
      <c r="DK128" s="1092"/>
      <c r="DL128" s="1092">
        <v>1500</v>
      </c>
      <c r="DM128" s="1092"/>
      <c r="DN128" s="1092"/>
      <c r="DO128" s="1092"/>
      <c r="DP128" s="1092"/>
      <c r="DQ128" s="1092">
        <v>1175</v>
      </c>
      <c r="DR128" s="1092"/>
      <c r="DS128" s="1092"/>
      <c r="DT128" s="1092"/>
      <c r="DU128" s="1092"/>
      <c r="DV128" s="1093">
        <v>0</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507</v>
      </c>
      <c r="X129" s="1126"/>
      <c r="Y129" s="1126"/>
      <c r="Z129" s="1127"/>
      <c r="AA129" s="1010">
        <v>32004902</v>
      </c>
      <c r="AB129" s="1011"/>
      <c r="AC129" s="1011"/>
      <c r="AD129" s="1011"/>
      <c r="AE129" s="1012"/>
      <c r="AF129" s="1013">
        <v>31798031</v>
      </c>
      <c r="AG129" s="1011"/>
      <c r="AH129" s="1011"/>
      <c r="AI129" s="1011"/>
      <c r="AJ129" s="1012"/>
      <c r="AK129" s="1013">
        <v>31455294</v>
      </c>
      <c r="AL129" s="1011"/>
      <c r="AM129" s="1011"/>
      <c r="AN129" s="1011"/>
      <c r="AO129" s="1012"/>
      <c r="AP129" s="1128"/>
      <c r="AQ129" s="1129"/>
      <c r="AR129" s="1129"/>
      <c r="AS129" s="1129"/>
      <c r="AT129" s="1130"/>
      <c r="AU129" s="284"/>
      <c r="AV129" s="284"/>
      <c r="AW129" s="284"/>
      <c r="AX129" s="1119" t="s">
        <v>508</v>
      </c>
      <c r="AY129" s="1002"/>
      <c r="AZ129" s="1002"/>
      <c r="BA129" s="1002"/>
      <c r="BB129" s="1002"/>
      <c r="BC129" s="1002"/>
      <c r="BD129" s="1002"/>
      <c r="BE129" s="1003"/>
      <c r="BF129" s="1120" t="s">
        <v>447</v>
      </c>
      <c r="BG129" s="1121"/>
      <c r="BH129" s="1121"/>
      <c r="BI129" s="1121"/>
      <c r="BJ129" s="1121"/>
      <c r="BK129" s="1121"/>
      <c r="BL129" s="1122"/>
      <c r="BM129" s="1120">
        <v>16.739999999999998</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510</v>
      </c>
      <c r="X130" s="1126"/>
      <c r="Y130" s="1126"/>
      <c r="Z130" s="1127"/>
      <c r="AA130" s="1010">
        <v>4822370</v>
      </c>
      <c r="AB130" s="1011"/>
      <c r="AC130" s="1011"/>
      <c r="AD130" s="1011"/>
      <c r="AE130" s="1012"/>
      <c r="AF130" s="1013">
        <v>4949129</v>
      </c>
      <c r="AG130" s="1011"/>
      <c r="AH130" s="1011"/>
      <c r="AI130" s="1011"/>
      <c r="AJ130" s="1012"/>
      <c r="AK130" s="1013">
        <v>4848190</v>
      </c>
      <c r="AL130" s="1011"/>
      <c r="AM130" s="1011"/>
      <c r="AN130" s="1011"/>
      <c r="AO130" s="1012"/>
      <c r="AP130" s="1128"/>
      <c r="AQ130" s="1129"/>
      <c r="AR130" s="1129"/>
      <c r="AS130" s="1129"/>
      <c r="AT130" s="1130"/>
      <c r="AU130" s="284"/>
      <c r="AV130" s="284"/>
      <c r="AW130" s="284"/>
      <c r="AX130" s="1119" t="s">
        <v>511</v>
      </c>
      <c r="AY130" s="1002"/>
      <c r="AZ130" s="1002"/>
      <c r="BA130" s="1002"/>
      <c r="BB130" s="1002"/>
      <c r="BC130" s="1002"/>
      <c r="BD130" s="1002"/>
      <c r="BE130" s="1003"/>
      <c r="BF130" s="1156">
        <v>7.9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512</v>
      </c>
      <c r="X131" s="1164"/>
      <c r="Y131" s="1164"/>
      <c r="Z131" s="1165"/>
      <c r="AA131" s="1057">
        <v>27182532</v>
      </c>
      <c r="AB131" s="1036"/>
      <c r="AC131" s="1036"/>
      <c r="AD131" s="1036"/>
      <c r="AE131" s="1037"/>
      <c r="AF131" s="1035">
        <v>26848902</v>
      </c>
      <c r="AG131" s="1036"/>
      <c r="AH131" s="1036"/>
      <c r="AI131" s="1036"/>
      <c r="AJ131" s="1037"/>
      <c r="AK131" s="1035">
        <v>26607104</v>
      </c>
      <c r="AL131" s="1036"/>
      <c r="AM131" s="1036"/>
      <c r="AN131" s="1036"/>
      <c r="AO131" s="1037"/>
      <c r="AP131" s="1166"/>
      <c r="AQ131" s="1167"/>
      <c r="AR131" s="1167"/>
      <c r="AS131" s="1167"/>
      <c r="AT131" s="1168"/>
      <c r="AU131" s="284"/>
      <c r="AV131" s="284"/>
      <c r="AW131" s="284"/>
      <c r="AX131" s="1138" t="s">
        <v>513</v>
      </c>
      <c r="AY131" s="1089"/>
      <c r="AZ131" s="1089"/>
      <c r="BA131" s="1089"/>
      <c r="BB131" s="1089"/>
      <c r="BC131" s="1089"/>
      <c r="BD131" s="1089"/>
      <c r="BE131" s="1090"/>
      <c r="BF131" s="1139">
        <v>43.1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514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515</v>
      </c>
      <c r="W132" s="1149"/>
      <c r="X132" s="1149"/>
      <c r="Y132" s="1149"/>
      <c r="Z132" s="1150"/>
      <c r="AA132" s="1151">
        <v>7.6795715720000004</v>
      </c>
      <c r="AB132" s="1152"/>
      <c r="AC132" s="1152"/>
      <c r="AD132" s="1152"/>
      <c r="AE132" s="1153"/>
      <c r="AF132" s="1154">
        <v>8.0296319010000001</v>
      </c>
      <c r="AG132" s="1152"/>
      <c r="AH132" s="1152"/>
      <c r="AI132" s="1152"/>
      <c r="AJ132" s="1153"/>
      <c r="AK132" s="1154">
        <v>8.0319000519999992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516</v>
      </c>
      <c r="W133" s="1132"/>
      <c r="X133" s="1132"/>
      <c r="Y133" s="1132"/>
      <c r="Z133" s="1133"/>
      <c r="AA133" s="1134">
        <v>8.3000000000000007</v>
      </c>
      <c r="AB133" s="1135"/>
      <c r="AC133" s="1135"/>
      <c r="AD133" s="1135"/>
      <c r="AE133" s="1136"/>
      <c r="AF133" s="1134">
        <v>7.9</v>
      </c>
      <c r="AG133" s="1135"/>
      <c r="AH133" s="1135"/>
      <c r="AI133" s="1135"/>
      <c r="AJ133" s="1136"/>
      <c r="AK133" s="1134">
        <v>7.9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3pkVWTjWLVGiBNC2RqrGy6ZmkDufNo7g6OY8EhNRkwEahtniaEafIJbPYyUkdolioAugCkGMAalfNqj9Q8C2w==" saltValue="Qh6xyPaVhAJfPQ5G87nL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W1z7Dn0EP7ZxtNH+jDugW7jwcj/U/JECncyVsaFu+vV5dGWn1Mne0/8Jx5CsOYT7lOFTQgxza3dO03t5KVPUg==" saltValue="mldA4PcBjmwaZ+/MPbGO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zpVfh4jm9Nv6+V5JE1udQexkjCOEi3khhxC89cvOVGgSJTKdk6eZ7wNobaPzwttC3u04+8N+AP945CDxJtXrw==" saltValue="BJXy/inCTLdm4Gik4WII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520</v>
      </c>
      <c r="AP7" s="303"/>
      <c r="AQ7" s="304" t="s">
        <v>521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522</v>
      </c>
      <c r="AQ8" s="310" t="s">
        <v>523</v>
      </c>
      <c r="AR8" s="311" t="s">
        <v>524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525</v>
      </c>
      <c r="AL9" s="1175"/>
      <c r="AM9" s="1175"/>
      <c r="AN9" s="1176"/>
      <c r="AO9" s="312">
        <v>9281098</v>
      </c>
      <c r="AP9" s="312">
        <v>79646</v>
      </c>
      <c r="AQ9" s="313">
        <v>56739</v>
      </c>
      <c r="AR9" s="314">
        <v>40.4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526</v>
      </c>
      <c r="AL10" s="1175"/>
      <c r="AM10" s="1175"/>
      <c r="AN10" s="1176"/>
      <c r="AO10" s="315">
        <v>123017</v>
      </c>
      <c r="AP10" s="315">
        <v>1056</v>
      </c>
      <c r="AQ10" s="316">
        <v>3644</v>
      </c>
      <c r="AR10" s="317">
        <v>-71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527</v>
      </c>
      <c r="AL11" s="1175"/>
      <c r="AM11" s="1175"/>
      <c r="AN11" s="1176"/>
      <c r="AO11" s="315">
        <v>113480</v>
      </c>
      <c r="AP11" s="315">
        <v>974</v>
      </c>
      <c r="AQ11" s="316">
        <v>3408</v>
      </c>
      <c r="AR11" s="317">
        <v>-71.400000000000006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528</v>
      </c>
      <c r="AL12" s="1175"/>
      <c r="AM12" s="1175"/>
      <c r="AN12" s="1176"/>
      <c r="AO12" s="315">
        <v>722405</v>
      </c>
      <c r="AP12" s="315">
        <v>6199</v>
      </c>
      <c r="AQ12" s="316">
        <v>508</v>
      </c>
      <c r="AR12" s="317">
        <v>1120.3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529</v>
      </c>
      <c r="AL13" s="1175"/>
      <c r="AM13" s="1175"/>
      <c r="AN13" s="1176"/>
      <c r="AO13" s="315" t="s">
        <v>530</v>
      </c>
      <c r="AP13" s="315" t="s">
        <v>530</v>
      </c>
      <c r="AQ13" s="316">
        <v>12</v>
      </c>
      <c r="AR13" s="317" t="s">
        <v>530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531</v>
      </c>
      <c r="AL14" s="1175"/>
      <c r="AM14" s="1175"/>
      <c r="AN14" s="1176"/>
      <c r="AO14" s="315">
        <v>388565</v>
      </c>
      <c r="AP14" s="315">
        <v>3334</v>
      </c>
      <c r="AQ14" s="316">
        <v>2329</v>
      </c>
      <c r="AR14" s="317">
        <v>43.2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532</v>
      </c>
      <c r="AL15" s="1175"/>
      <c r="AM15" s="1175"/>
      <c r="AN15" s="1176"/>
      <c r="AO15" s="315">
        <v>6140</v>
      </c>
      <c r="AP15" s="315">
        <v>53</v>
      </c>
      <c r="AQ15" s="316">
        <v>1096</v>
      </c>
      <c r="AR15" s="317">
        <v>-95.2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533</v>
      </c>
      <c r="AL16" s="1178"/>
      <c r="AM16" s="1178"/>
      <c r="AN16" s="1179"/>
      <c r="AO16" s="315">
        <v>-752767</v>
      </c>
      <c r="AP16" s="315">
        <v>-6460</v>
      </c>
      <c r="AQ16" s="316">
        <v>-4593</v>
      </c>
      <c r="AR16" s="317">
        <v>40.6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9881938</v>
      </c>
      <c r="AP17" s="315">
        <v>84802</v>
      </c>
      <c r="AQ17" s="316">
        <v>63141</v>
      </c>
      <c r="AR17" s="317">
        <v>34.299999999999997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535</v>
      </c>
      <c r="AP20" s="323" t="s">
        <v>536</v>
      </c>
      <c r="AQ20" s="324" t="s">
        <v>537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538</v>
      </c>
      <c r="AL21" s="1170"/>
      <c r="AM21" s="1170"/>
      <c r="AN21" s="1171"/>
      <c r="AO21" s="327">
        <v>8.92</v>
      </c>
      <c r="AP21" s="328">
        <v>6</v>
      </c>
      <c r="AQ21" s="329">
        <v>2.92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539</v>
      </c>
      <c r="AL22" s="1170"/>
      <c r="AM22" s="1170"/>
      <c r="AN22" s="1171"/>
      <c r="AO22" s="332">
        <v>96.3</v>
      </c>
      <c r="AP22" s="333">
        <v>99.5</v>
      </c>
      <c r="AQ22" s="334">
        <v>-3.2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520</v>
      </c>
      <c r="AP30" s="303"/>
      <c r="AQ30" s="304" t="s">
        <v>521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522</v>
      </c>
      <c r="AQ31" s="310" t="s">
        <v>523</v>
      </c>
      <c r="AR31" s="311" t="s">
        <v>524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543</v>
      </c>
      <c r="AL32" s="1186"/>
      <c r="AM32" s="1186"/>
      <c r="AN32" s="1187"/>
      <c r="AO32" s="342">
        <v>5568311</v>
      </c>
      <c r="AP32" s="342">
        <v>47785</v>
      </c>
      <c r="AQ32" s="343">
        <v>32265</v>
      </c>
      <c r="AR32" s="344">
        <v>48.1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544</v>
      </c>
      <c r="AL33" s="1186"/>
      <c r="AM33" s="1186"/>
      <c r="AN33" s="1187"/>
      <c r="AO33" s="342" t="s">
        <v>530</v>
      </c>
      <c r="AP33" s="342" t="s">
        <v>530</v>
      </c>
      <c r="AQ33" s="343">
        <v>1</v>
      </c>
      <c r="AR33" s="344" t="s">
        <v>530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545</v>
      </c>
      <c r="AL34" s="1186"/>
      <c r="AM34" s="1186"/>
      <c r="AN34" s="1187"/>
      <c r="AO34" s="342" t="s">
        <v>530</v>
      </c>
      <c r="AP34" s="342" t="s">
        <v>530</v>
      </c>
      <c r="AQ34" s="343">
        <v>32</v>
      </c>
      <c r="AR34" s="344" t="s">
        <v>530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546</v>
      </c>
      <c r="AL35" s="1186"/>
      <c r="AM35" s="1186"/>
      <c r="AN35" s="1187"/>
      <c r="AO35" s="342">
        <v>1894158</v>
      </c>
      <c r="AP35" s="342">
        <v>16255</v>
      </c>
      <c r="AQ35" s="343">
        <v>6764</v>
      </c>
      <c r="AR35" s="344">
        <v>140.30000000000001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547</v>
      </c>
      <c r="AL36" s="1186"/>
      <c r="AM36" s="1186"/>
      <c r="AN36" s="1187"/>
      <c r="AO36" s="342">
        <v>538779</v>
      </c>
      <c r="AP36" s="342">
        <v>4624</v>
      </c>
      <c r="AQ36" s="343">
        <v>1228</v>
      </c>
      <c r="AR36" s="344">
        <v>276.5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548</v>
      </c>
      <c r="AL37" s="1186"/>
      <c r="AM37" s="1186"/>
      <c r="AN37" s="1187"/>
      <c r="AO37" s="342">
        <v>19847</v>
      </c>
      <c r="AP37" s="342">
        <v>170</v>
      </c>
      <c r="AQ37" s="343">
        <v>1060</v>
      </c>
      <c r="AR37" s="344">
        <v>-84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549</v>
      </c>
      <c r="AL38" s="1189"/>
      <c r="AM38" s="1189"/>
      <c r="AN38" s="1190"/>
      <c r="AO38" s="345">
        <v>290</v>
      </c>
      <c r="AP38" s="345">
        <v>2</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550</v>
      </c>
      <c r="AL39" s="1189"/>
      <c r="AM39" s="1189"/>
      <c r="AN39" s="1190"/>
      <c r="AO39" s="342">
        <v>-1036139</v>
      </c>
      <c r="AP39" s="342">
        <v>-8892</v>
      </c>
      <c r="AQ39" s="343">
        <v>-6969</v>
      </c>
      <c r="AR39" s="344">
        <v>27.6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551</v>
      </c>
      <c r="AL40" s="1186"/>
      <c r="AM40" s="1186"/>
      <c r="AN40" s="1187"/>
      <c r="AO40" s="342">
        <v>-4848190</v>
      </c>
      <c r="AP40" s="342">
        <v>-41605</v>
      </c>
      <c r="AQ40" s="343">
        <v>-26451</v>
      </c>
      <c r="AR40" s="344">
        <v>57.3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301</v>
      </c>
      <c r="AL41" s="1192"/>
      <c r="AM41" s="1192"/>
      <c r="AN41" s="1193"/>
      <c r="AO41" s="342">
        <v>2137056</v>
      </c>
      <c r="AP41" s="342">
        <v>18339</v>
      </c>
      <c r="AQ41" s="343">
        <v>7931</v>
      </c>
      <c r="AR41" s="344">
        <v>131.19999999999999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520</v>
      </c>
      <c r="AN49" s="1182" t="s">
        <v>555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556</v>
      </c>
      <c r="AO50" s="359" t="s">
        <v>557</v>
      </c>
      <c r="AP50" s="360" t="s">
        <v>558</v>
      </c>
      <c r="AQ50" s="361" t="s">
        <v>559</v>
      </c>
      <c r="AR50" s="362" t="s">
        <v>560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561</v>
      </c>
      <c r="AL51" s="355"/>
      <c r="AM51" s="363">
        <v>3008687</v>
      </c>
      <c r="AN51" s="364">
        <v>24064</v>
      </c>
      <c r="AO51" s="365">
        <v>-29.9</v>
      </c>
      <c r="AP51" s="366">
        <v>45375</v>
      </c>
      <c r="AQ51" s="367">
        <v>11.7</v>
      </c>
      <c r="AR51" s="368">
        <v>-41.6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562</v>
      </c>
      <c r="AM52" s="371">
        <v>1712984</v>
      </c>
      <c r="AN52" s="372">
        <v>13701</v>
      </c>
      <c r="AO52" s="373">
        <v>13.6</v>
      </c>
      <c r="AP52" s="374">
        <v>26025</v>
      </c>
      <c r="AQ52" s="375">
        <v>21.6</v>
      </c>
      <c r="AR52" s="376">
        <v>-8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563</v>
      </c>
      <c r="AL53" s="355"/>
      <c r="AM53" s="363">
        <v>3269367</v>
      </c>
      <c r="AN53" s="364">
        <v>26596</v>
      </c>
      <c r="AO53" s="365">
        <v>10.5</v>
      </c>
      <c r="AP53" s="366">
        <v>44267</v>
      </c>
      <c r="AQ53" s="367">
        <v>-2.4</v>
      </c>
      <c r="AR53" s="368">
        <v>12.9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562</v>
      </c>
      <c r="AM54" s="371">
        <v>1679690</v>
      </c>
      <c r="AN54" s="372">
        <v>13664</v>
      </c>
      <c r="AO54" s="373">
        <v>-0.3</v>
      </c>
      <c r="AP54" s="374">
        <v>26161</v>
      </c>
      <c r="AQ54" s="375">
        <v>0.5</v>
      </c>
      <c r="AR54" s="376">
        <v>-0.8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564</v>
      </c>
      <c r="AL55" s="355"/>
      <c r="AM55" s="363">
        <v>3672395</v>
      </c>
      <c r="AN55" s="364">
        <v>30408</v>
      </c>
      <c r="AO55" s="365">
        <v>14.3</v>
      </c>
      <c r="AP55" s="366">
        <v>40879</v>
      </c>
      <c r="AQ55" s="367">
        <v>-7.7</v>
      </c>
      <c r="AR55" s="368">
        <v>22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562</v>
      </c>
      <c r="AM56" s="371">
        <v>1922832</v>
      </c>
      <c r="AN56" s="372">
        <v>15922</v>
      </c>
      <c r="AO56" s="373">
        <v>16.5</v>
      </c>
      <c r="AP56" s="374">
        <v>24087</v>
      </c>
      <c r="AQ56" s="375">
        <v>-7.9</v>
      </c>
      <c r="AR56" s="376">
        <v>24.4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565</v>
      </c>
      <c r="AL57" s="355"/>
      <c r="AM57" s="363">
        <v>3363042</v>
      </c>
      <c r="AN57" s="364">
        <v>28273</v>
      </c>
      <c r="AO57" s="365">
        <v>-7</v>
      </c>
      <c r="AP57" s="366">
        <v>42651</v>
      </c>
      <c r="AQ57" s="367">
        <v>4.3</v>
      </c>
      <c r="AR57" s="368">
        <v>-11.3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562</v>
      </c>
      <c r="AM58" s="371">
        <v>887253</v>
      </c>
      <c r="AN58" s="372">
        <v>7459</v>
      </c>
      <c r="AO58" s="373">
        <v>-53.2</v>
      </c>
      <c r="AP58" s="374">
        <v>22675</v>
      </c>
      <c r="AQ58" s="375">
        <v>-5.9</v>
      </c>
      <c r="AR58" s="376">
        <v>-47.3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566</v>
      </c>
      <c r="AL59" s="355"/>
      <c r="AM59" s="363">
        <v>2345671</v>
      </c>
      <c r="AN59" s="364">
        <v>20130</v>
      </c>
      <c r="AO59" s="365">
        <v>-28.8</v>
      </c>
      <c r="AP59" s="366">
        <v>43226</v>
      </c>
      <c r="AQ59" s="367">
        <v>1.3</v>
      </c>
      <c r="AR59" s="368">
        <v>-30.1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562</v>
      </c>
      <c r="AM60" s="371">
        <v>787437</v>
      </c>
      <c r="AN60" s="372">
        <v>6757</v>
      </c>
      <c r="AO60" s="373">
        <v>-9.4</v>
      </c>
      <c r="AP60" s="374">
        <v>22622</v>
      </c>
      <c r="AQ60" s="375">
        <v>-0.2</v>
      </c>
      <c r="AR60" s="376">
        <v>-9.1999999999999993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567</v>
      </c>
      <c r="AL61" s="377"/>
      <c r="AM61" s="378">
        <v>3131832</v>
      </c>
      <c r="AN61" s="379">
        <v>25894</v>
      </c>
      <c r="AO61" s="380">
        <v>-8.1999999999999993</v>
      </c>
      <c r="AP61" s="381">
        <v>43280</v>
      </c>
      <c r="AQ61" s="382">
        <v>1.4</v>
      </c>
      <c r="AR61" s="368">
        <v>-9.6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562</v>
      </c>
      <c r="AM62" s="371">
        <v>1398039</v>
      </c>
      <c r="AN62" s="372">
        <v>11501</v>
      </c>
      <c r="AO62" s="373">
        <v>-6.6</v>
      </c>
      <c r="AP62" s="374">
        <v>24314</v>
      </c>
      <c r="AQ62" s="375">
        <v>1.6</v>
      </c>
      <c r="AR62" s="376">
        <v>-8.1999999999999993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bdDCv2om2miMp6wDcFXOglmCQK8+bQ2wSAnWp/8Ez7TQH5twbCzR47oMXL36rqfNCEGcskcCWsxlei1Nvxr5w==" saltValue="KpvExDSIM2G3ymzFCGG/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vHpvfej0kVguvQK/M48Np1QwxfNle9ZOL6MGy1g1QashpZTynpTXDVs24YhcpL1WS0wNkGg81sDA2xQZEkOEQ==" saltValue="Bp6xI7L3A/l80EZpV3lg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517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HuA7Sgv+U7jNQsrRHnTEMehMCJLSXpaZdlCKLXGiGHk3IAc3cuadWiEtXcyr2QmK1CpBLWtGANYX3+oVCebQ==" saltValue="v1XVAjQJWwijyneIajvg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94" t="s">
        <v>3</v>
      </c>
      <c r="D47" s="1194"/>
      <c r="E47" s="1195"/>
      <c r="F47" s="11">
        <v>5.85</v>
      </c>
      <c r="G47" s="12">
        <v>6.82</v>
      </c>
      <c r="H47" s="12">
        <v>9.9700000000000006</v>
      </c>
      <c r="I47" s="12">
        <v>10.130000000000001</v>
      </c>
      <c r="J47" s="13">
        <v>9.64</v>
      </c>
    </row>
    <row r="48" spans="2:10" ht="57.75" customHeight="1" x14ac:dyDescent="0.15">
      <c r="B48" s="14"/>
      <c r="C48" s="1196" t="s">
        <v>4</v>
      </c>
      <c r="D48" s="1196"/>
      <c r="E48" s="1197"/>
      <c r="F48" s="15">
        <v>1.53</v>
      </c>
      <c r="G48" s="16">
        <v>5.88</v>
      </c>
      <c r="H48" s="16">
        <v>2.0699999999999998</v>
      </c>
      <c r="I48" s="16">
        <v>0.69</v>
      </c>
      <c r="J48" s="17">
        <v>0.71</v>
      </c>
    </row>
    <row r="49" spans="2:10" ht="57.75" customHeight="1" thickBot="1" x14ac:dyDescent="0.2">
      <c r="B49" s="18"/>
      <c r="C49" s="1198" t="s">
        <v>5</v>
      </c>
      <c r="D49" s="1198"/>
      <c r="E49" s="1199"/>
      <c r="F49" s="19">
        <v>1.1000000000000001</v>
      </c>
      <c r="G49" s="20">
        <v>5.34</v>
      </c>
      <c r="H49" s="20" t="s">
        <v>575</v>
      </c>
      <c r="I49" s="20" t="s">
        <v>576</v>
      </c>
      <c r="J49" s="21" t="s">
        <v>577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nBLXyHWTqW549U/a6jsfEHlZ4GdchqDIY+n1chD/LzBPNfkBDyu78eHKwLIQTwaz+Bu6YLGuzDA2XnXrqUW2A==" saltValue="M7E9P6tszS3qPC7JA81o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06" t="s">
        <v>578</v>
      </c>
      <c r="D34" s="1206"/>
      <c r="E34" s="1207"/>
      <c r="F34" s="32" t="s">
        <v>579</v>
      </c>
      <c r="G34" s="33">
        <v>0.7</v>
      </c>
      <c r="H34" s="33">
        <v>0.18</v>
      </c>
      <c r="I34" s="33" t="s">
        <v>580</v>
      </c>
      <c r="J34" s="34" t="s">
        <v>581</v>
      </c>
      <c r="K34" s="22"/>
      <c r="L34" s="22"/>
      <c r="M34" s="22"/>
      <c r="N34" s="22"/>
      <c r="O34" s="22"/>
      <c r="P34" s="22"/>
    </row>
    <row r="35" spans="1:16" ht="39" customHeight="1" x14ac:dyDescent="0.15">
      <c r="A35" s="22"/>
      <c r="B35" s="35"/>
      <c r="C35" s="1200" t="s">
        <v>582</v>
      </c>
      <c r="D35" s="1201"/>
      <c r="E35" s="1202"/>
      <c r="F35" s="36">
        <v>3.18</v>
      </c>
      <c r="G35" s="37">
        <v>3.2</v>
      </c>
      <c r="H35" s="37">
        <v>3.64</v>
      </c>
      <c r="I35" s="37">
        <v>4.2</v>
      </c>
      <c r="J35" s="38">
        <v>4.38</v>
      </c>
      <c r="K35" s="22"/>
      <c r="L35" s="22"/>
      <c r="M35" s="22"/>
      <c r="N35" s="22"/>
      <c r="O35" s="22"/>
      <c r="P35" s="22"/>
    </row>
    <row r="36" spans="1:16" ht="39" customHeight="1" x14ac:dyDescent="0.15">
      <c r="A36" s="22"/>
      <c r="B36" s="35"/>
      <c r="C36" s="1200" t="s">
        <v>583</v>
      </c>
      <c r="D36" s="1201"/>
      <c r="E36" s="1202"/>
      <c r="F36" s="36">
        <v>1.77</v>
      </c>
      <c r="G36" s="37">
        <v>2.42</v>
      </c>
      <c r="H36" s="37">
        <v>2.94</v>
      </c>
      <c r="I36" s="37">
        <v>3.28</v>
      </c>
      <c r="J36" s="38">
        <v>3.89</v>
      </c>
      <c r="K36" s="22"/>
      <c r="L36" s="22"/>
      <c r="M36" s="22"/>
      <c r="N36" s="22"/>
      <c r="O36" s="22"/>
      <c r="P36" s="22"/>
    </row>
    <row r="37" spans="1:16" ht="39" customHeight="1" x14ac:dyDescent="0.15">
      <c r="A37" s="22"/>
      <c r="B37" s="35"/>
      <c r="C37" s="1200" t="s">
        <v>584</v>
      </c>
      <c r="D37" s="1201"/>
      <c r="E37" s="1202"/>
      <c r="F37" s="36">
        <v>0.41</v>
      </c>
      <c r="G37" s="37">
        <v>0.66</v>
      </c>
      <c r="H37" s="37">
        <v>1.77</v>
      </c>
      <c r="I37" s="37">
        <v>1.87</v>
      </c>
      <c r="J37" s="38">
        <v>2.1800000000000002</v>
      </c>
      <c r="K37" s="22"/>
      <c r="L37" s="22"/>
      <c r="M37" s="22"/>
      <c r="N37" s="22"/>
      <c r="O37" s="22"/>
      <c r="P37" s="22"/>
    </row>
    <row r="38" spans="1:16" ht="39" customHeight="1" x14ac:dyDescent="0.15">
      <c r="A38" s="22"/>
      <c r="B38" s="35"/>
      <c r="C38" s="1200" t="s">
        <v>585</v>
      </c>
      <c r="D38" s="1201"/>
      <c r="E38" s="1202"/>
      <c r="F38" s="36">
        <v>1.53</v>
      </c>
      <c r="G38" s="37">
        <v>5.88</v>
      </c>
      <c r="H38" s="37">
        <v>2.0699999999999998</v>
      </c>
      <c r="I38" s="37">
        <v>0.69</v>
      </c>
      <c r="J38" s="38">
        <v>0.68</v>
      </c>
      <c r="K38" s="22"/>
      <c r="L38" s="22"/>
      <c r="M38" s="22"/>
      <c r="N38" s="22"/>
      <c r="O38" s="22"/>
      <c r="P38" s="22"/>
    </row>
    <row r="39" spans="1:16" ht="39" customHeight="1" x14ac:dyDescent="0.15">
      <c r="A39" s="22"/>
      <c r="B39" s="35"/>
      <c r="C39" s="1200" t="s">
        <v>586</v>
      </c>
      <c r="D39" s="1201"/>
      <c r="E39" s="1202"/>
      <c r="F39" s="36">
        <v>0.38</v>
      </c>
      <c r="G39" s="37">
        <v>0.47</v>
      </c>
      <c r="H39" s="37">
        <v>0.81</v>
      </c>
      <c r="I39" s="37">
        <v>0.25</v>
      </c>
      <c r="J39" s="38">
        <v>0.49</v>
      </c>
      <c r="K39" s="22"/>
      <c r="L39" s="22"/>
      <c r="M39" s="22"/>
      <c r="N39" s="22"/>
      <c r="O39" s="22"/>
      <c r="P39" s="22"/>
    </row>
    <row r="40" spans="1:16" ht="39" customHeight="1" x14ac:dyDescent="0.15">
      <c r="A40" s="22"/>
      <c r="B40" s="35"/>
      <c r="C40" s="1200" t="s">
        <v>587</v>
      </c>
      <c r="D40" s="1201"/>
      <c r="E40" s="1202"/>
      <c r="F40" s="36">
        <v>0.85</v>
      </c>
      <c r="G40" s="37">
        <v>0.73</v>
      </c>
      <c r="H40" s="37">
        <v>0.51</v>
      </c>
      <c r="I40" s="37">
        <v>0.4</v>
      </c>
      <c r="J40" s="38">
        <v>0.37</v>
      </c>
      <c r="K40" s="22"/>
      <c r="L40" s="22"/>
      <c r="M40" s="22"/>
      <c r="N40" s="22"/>
      <c r="O40" s="22"/>
      <c r="P40" s="22"/>
    </row>
    <row r="41" spans="1:16" ht="39" customHeight="1" x14ac:dyDescent="0.15">
      <c r="A41" s="22"/>
      <c r="B41" s="35"/>
      <c r="C41" s="1200" t="s">
        <v>588</v>
      </c>
      <c r="D41" s="1201"/>
      <c r="E41" s="1202"/>
      <c r="F41" s="36">
        <v>0.36</v>
      </c>
      <c r="G41" s="37">
        <v>0.03</v>
      </c>
      <c r="H41" s="37">
        <v>1.1399999999999999</v>
      </c>
      <c r="I41" s="37">
        <v>1.24</v>
      </c>
      <c r="J41" s="38">
        <v>0.25</v>
      </c>
      <c r="K41" s="22"/>
      <c r="L41" s="22"/>
      <c r="M41" s="22"/>
      <c r="N41" s="22"/>
      <c r="O41" s="22"/>
      <c r="P41" s="22"/>
    </row>
    <row r="42" spans="1:16" ht="39" customHeight="1" x14ac:dyDescent="0.15">
      <c r="A42" s="22"/>
      <c r="B42" s="39"/>
      <c r="C42" s="1200" t="s">
        <v>589</v>
      </c>
      <c r="D42" s="1201"/>
      <c r="E42" s="1202"/>
      <c r="F42" s="36" t="s">
        <v>530</v>
      </c>
      <c r="G42" s="37" t="s">
        <v>530</v>
      </c>
      <c r="H42" s="37" t="s">
        <v>530</v>
      </c>
      <c r="I42" s="37" t="s">
        <v>530</v>
      </c>
      <c r="J42" s="38" t="s">
        <v>530</v>
      </c>
      <c r="K42" s="22"/>
      <c r="L42" s="22"/>
      <c r="M42" s="22"/>
      <c r="N42" s="22"/>
      <c r="O42" s="22"/>
      <c r="P42" s="22"/>
    </row>
    <row r="43" spans="1:16" ht="39" customHeight="1" thickBot="1" x14ac:dyDescent="0.2">
      <c r="A43" s="22"/>
      <c r="B43" s="40"/>
      <c r="C43" s="1203" t="s">
        <v>590</v>
      </c>
      <c r="D43" s="1204"/>
      <c r="E43" s="1205"/>
      <c r="F43" s="41">
        <v>0.1</v>
      </c>
      <c r="G43" s="42">
        <v>0.1</v>
      </c>
      <c r="H43" s="42">
        <v>0.17</v>
      </c>
      <c r="I43" s="42">
        <v>0.16</v>
      </c>
      <c r="J43" s="43">
        <v>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Bdw2X4cz0gml3H9BHRyog9O5u41evkwQo2+eIItyYkK5nLpdG4Drp5IUI3mhIg1kOFB1AbVwVSLCfxA3Um5WA==" saltValue="ttCsGLaRRI+yampc+ApL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6588</v>
      </c>
      <c r="L45" s="60">
        <v>5761</v>
      </c>
      <c r="M45" s="60">
        <v>5629</v>
      </c>
      <c r="N45" s="60">
        <v>5858</v>
      </c>
      <c r="O45" s="61">
        <v>5568</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530</v>
      </c>
      <c r="L46" s="64" t="s">
        <v>530</v>
      </c>
      <c r="M46" s="64" t="s">
        <v>530</v>
      </c>
      <c r="N46" s="64" t="s">
        <v>530</v>
      </c>
      <c r="O46" s="65" t="s">
        <v>530</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530</v>
      </c>
      <c r="L47" s="64" t="s">
        <v>530</v>
      </c>
      <c r="M47" s="64" t="s">
        <v>530</v>
      </c>
      <c r="N47" s="64" t="s">
        <v>530</v>
      </c>
      <c r="O47" s="65" t="s">
        <v>530</v>
      </c>
      <c r="P47" s="48"/>
      <c r="Q47" s="48"/>
      <c r="R47" s="48"/>
      <c r="S47" s="48"/>
      <c r="T47" s="48"/>
      <c r="U47" s="48"/>
    </row>
    <row r="48" spans="1:21" ht="30.75" customHeight="1" x14ac:dyDescent="0.15">
      <c r="A48" s="48"/>
      <c r="B48" s="1210"/>
      <c r="C48" s="1211"/>
      <c r="D48" s="62"/>
      <c r="E48" s="1216" t="s">
        <v>15</v>
      </c>
      <c r="F48" s="1216"/>
      <c r="G48" s="1216"/>
      <c r="H48" s="1216"/>
      <c r="I48" s="1216"/>
      <c r="J48" s="1217"/>
      <c r="K48" s="63">
        <v>1681</v>
      </c>
      <c r="L48" s="64">
        <v>1624</v>
      </c>
      <c r="M48" s="64">
        <v>1810</v>
      </c>
      <c r="N48" s="64">
        <v>1772</v>
      </c>
      <c r="O48" s="65">
        <v>1894</v>
      </c>
      <c r="P48" s="48"/>
      <c r="Q48" s="48"/>
      <c r="R48" s="48"/>
      <c r="S48" s="48"/>
      <c r="T48" s="48"/>
      <c r="U48" s="48"/>
    </row>
    <row r="49" spans="1:21" ht="30.75" customHeight="1" x14ac:dyDescent="0.15">
      <c r="A49" s="48"/>
      <c r="B49" s="1210"/>
      <c r="C49" s="1211"/>
      <c r="D49" s="62"/>
      <c r="E49" s="1216" t="s">
        <v>16</v>
      </c>
      <c r="F49" s="1216"/>
      <c r="G49" s="1216"/>
      <c r="H49" s="1216"/>
      <c r="I49" s="1216"/>
      <c r="J49" s="1217"/>
      <c r="K49" s="63">
        <v>497</v>
      </c>
      <c r="L49" s="64">
        <v>604</v>
      </c>
      <c r="M49" s="64">
        <v>579</v>
      </c>
      <c r="N49" s="64">
        <v>552</v>
      </c>
      <c r="O49" s="65">
        <v>539</v>
      </c>
      <c r="P49" s="48"/>
      <c r="Q49" s="48"/>
      <c r="R49" s="48"/>
      <c r="S49" s="48"/>
      <c r="T49" s="48"/>
      <c r="U49" s="48"/>
    </row>
    <row r="50" spans="1:21" ht="30.75" customHeight="1" x14ac:dyDescent="0.15">
      <c r="A50" s="48"/>
      <c r="B50" s="1210"/>
      <c r="C50" s="1211"/>
      <c r="D50" s="62"/>
      <c r="E50" s="1216" t="s">
        <v>17</v>
      </c>
      <c r="F50" s="1216"/>
      <c r="G50" s="1216"/>
      <c r="H50" s="1216"/>
      <c r="I50" s="1216"/>
      <c r="J50" s="1217"/>
      <c r="K50" s="63">
        <v>31</v>
      </c>
      <c r="L50" s="64">
        <v>21</v>
      </c>
      <c r="M50" s="64">
        <v>2</v>
      </c>
      <c r="N50" s="64">
        <v>18</v>
      </c>
      <c r="O50" s="65">
        <v>20</v>
      </c>
      <c r="P50" s="48"/>
      <c r="Q50" s="48"/>
      <c r="R50" s="48"/>
      <c r="S50" s="48"/>
      <c r="T50" s="48"/>
      <c r="U50" s="48"/>
    </row>
    <row r="51" spans="1:21" ht="30.75" customHeight="1" x14ac:dyDescent="0.15">
      <c r="A51" s="48"/>
      <c r="B51" s="1212"/>
      <c r="C51" s="1213"/>
      <c r="D51" s="66"/>
      <c r="E51" s="1216" t="s">
        <v>18</v>
      </c>
      <c r="F51" s="1216"/>
      <c r="G51" s="1216"/>
      <c r="H51" s="1216"/>
      <c r="I51" s="1216"/>
      <c r="J51" s="1217"/>
      <c r="K51" s="63">
        <v>1</v>
      </c>
      <c r="L51" s="64">
        <v>1</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6226</v>
      </c>
      <c r="L52" s="64">
        <v>5744</v>
      </c>
      <c r="M52" s="64">
        <v>5933</v>
      </c>
      <c r="N52" s="64">
        <v>6044</v>
      </c>
      <c r="O52" s="65">
        <v>5884</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2572</v>
      </c>
      <c r="L53" s="69">
        <v>2267</v>
      </c>
      <c r="M53" s="69">
        <v>2087</v>
      </c>
      <c r="N53" s="69">
        <v>2156</v>
      </c>
      <c r="O53" s="70">
        <v>2137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591</v>
      </c>
      <c r="L56" s="80" t="s">
        <v>592</v>
      </c>
      <c r="M56" s="80" t="s">
        <v>593</v>
      </c>
      <c r="N56" s="80" t="s">
        <v>594</v>
      </c>
      <c r="O56" s="81" t="s">
        <v>595</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617</v>
      </c>
      <c r="L57" s="83" t="s">
        <v>617</v>
      </c>
      <c r="M57" s="83" t="s">
        <v>617</v>
      </c>
      <c r="N57" s="83" t="s">
        <v>617</v>
      </c>
      <c r="O57" s="84" t="s">
        <v>617</v>
      </c>
    </row>
    <row r="58" spans="1:21" ht="31.5" customHeight="1" thickBot="1" x14ac:dyDescent="0.2">
      <c r="B58" s="1226"/>
      <c r="C58" s="1227"/>
      <c r="D58" s="1231" t="s">
        <v>27</v>
      </c>
      <c r="E58" s="1232"/>
      <c r="F58" s="1232"/>
      <c r="G58" s="1232"/>
      <c r="H58" s="1232"/>
      <c r="I58" s="1232"/>
      <c r="J58" s="1233"/>
      <c r="K58" s="85" t="s">
        <v>617</v>
      </c>
      <c r="L58" s="86" t="s">
        <v>617</v>
      </c>
      <c r="M58" s="86" t="s">
        <v>617</v>
      </c>
      <c r="N58" s="86" t="s">
        <v>617</v>
      </c>
      <c r="O58" s="87" t="s">
        <v>617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waxBTzJi6NwprVQjPlNFVQzJeyplAgyxrXMsDg/BDOrs2TljvOwjZn9Ao25exW4gIVRtddL5BMbtkdEeyGAxQ==" saltValue="I0o8FAh+tZXJH+fAqBNz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570</v>
      </c>
      <c r="J40" s="99" t="s">
        <v>571</v>
      </c>
      <c r="K40" s="99" t="s">
        <v>572</v>
      </c>
      <c r="L40" s="99" t="s">
        <v>573</v>
      </c>
      <c r="M40" s="100" t="s">
        <v>574</v>
      </c>
    </row>
    <row r="41" spans="2:13" ht="27.75" customHeight="1" x14ac:dyDescent="0.15">
      <c r="B41" s="1234" t="s">
        <v>30</v>
      </c>
      <c r="C41" s="1235"/>
      <c r="D41" s="101"/>
      <c r="E41" s="1240" t="s">
        <v>31</v>
      </c>
      <c r="F41" s="1240"/>
      <c r="G41" s="1240"/>
      <c r="H41" s="1241"/>
      <c r="I41" s="102">
        <v>53002</v>
      </c>
      <c r="J41" s="103">
        <v>52944</v>
      </c>
      <c r="K41" s="103">
        <v>52365</v>
      </c>
      <c r="L41" s="103">
        <v>50652</v>
      </c>
      <c r="M41" s="104">
        <v>48746</v>
      </c>
    </row>
    <row r="42" spans="2:13" ht="27.75" customHeight="1" x14ac:dyDescent="0.15">
      <c r="B42" s="1236"/>
      <c r="C42" s="1237"/>
      <c r="D42" s="105"/>
      <c r="E42" s="1242" t="s">
        <v>32</v>
      </c>
      <c r="F42" s="1242"/>
      <c r="G42" s="1242"/>
      <c r="H42" s="1243"/>
      <c r="I42" s="106">
        <v>18</v>
      </c>
      <c r="J42" s="107">
        <v>12</v>
      </c>
      <c r="K42" s="107">
        <v>64</v>
      </c>
      <c r="L42" s="107">
        <v>57</v>
      </c>
      <c r="M42" s="108">
        <v>38</v>
      </c>
    </row>
    <row r="43" spans="2:13" ht="27.75" customHeight="1" x14ac:dyDescent="0.15">
      <c r="B43" s="1236"/>
      <c r="C43" s="1237"/>
      <c r="D43" s="105"/>
      <c r="E43" s="1242" t="s">
        <v>33</v>
      </c>
      <c r="F43" s="1242"/>
      <c r="G43" s="1242"/>
      <c r="H43" s="1243"/>
      <c r="I43" s="106">
        <v>19439</v>
      </c>
      <c r="J43" s="107">
        <v>19352</v>
      </c>
      <c r="K43" s="107">
        <v>17899</v>
      </c>
      <c r="L43" s="107">
        <v>15874</v>
      </c>
      <c r="M43" s="108">
        <v>14974</v>
      </c>
    </row>
    <row r="44" spans="2:13" ht="27.75" customHeight="1" x14ac:dyDescent="0.15">
      <c r="B44" s="1236"/>
      <c r="C44" s="1237"/>
      <c r="D44" s="105"/>
      <c r="E44" s="1242" t="s">
        <v>34</v>
      </c>
      <c r="F44" s="1242"/>
      <c r="G44" s="1242"/>
      <c r="H44" s="1243"/>
      <c r="I44" s="106">
        <v>3330</v>
      </c>
      <c r="J44" s="107">
        <v>2896</v>
      </c>
      <c r="K44" s="107">
        <v>2509</v>
      </c>
      <c r="L44" s="107">
        <v>2203</v>
      </c>
      <c r="M44" s="108">
        <v>1715</v>
      </c>
    </row>
    <row r="45" spans="2:13" ht="27.75" customHeight="1" x14ac:dyDescent="0.15">
      <c r="B45" s="1236"/>
      <c r="C45" s="1237"/>
      <c r="D45" s="105"/>
      <c r="E45" s="1242" t="s">
        <v>35</v>
      </c>
      <c r="F45" s="1242"/>
      <c r="G45" s="1242"/>
      <c r="H45" s="1243"/>
      <c r="I45" s="106">
        <v>9903</v>
      </c>
      <c r="J45" s="107">
        <v>9399</v>
      </c>
      <c r="K45" s="107">
        <v>9257</v>
      </c>
      <c r="L45" s="107">
        <v>9259</v>
      </c>
      <c r="M45" s="108">
        <v>8777</v>
      </c>
    </row>
    <row r="46" spans="2:13" ht="27.75" customHeight="1" x14ac:dyDescent="0.15">
      <c r="B46" s="1236"/>
      <c r="C46" s="1237"/>
      <c r="D46" s="109"/>
      <c r="E46" s="1242" t="s">
        <v>36</v>
      </c>
      <c r="F46" s="1242"/>
      <c r="G46" s="1242"/>
      <c r="H46" s="1243"/>
      <c r="I46" s="106" t="s">
        <v>530</v>
      </c>
      <c r="J46" s="107" t="s">
        <v>530</v>
      </c>
      <c r="K46" s="107">
        <v>2</v>
      </c>
      <c r="L46" s="107">
        <v>2</v>
      </c>
      <c r="M46" s="108">
        <v>1</v>
      </c>
    </row>
    <row r="47" spans="2:13" ht="27.75" customHeight="1" x14ac:dyDescent="0.15">
      <c r="B47" s="1236"/>
      <c r="C47" s="1237"/>
      <c r="D47" s="110"/>
      <c r="E47" s="1244" t="s">
        <v>37</v>
      </c>
      <c r="F47" s="1245"/>
      <c r="G47" s="1245"/>
      <c r="H47" s="1246"/>
      <c r="I47" s="106" t="s">
        <v>530</v>
      </c>
      <c r="J47" s="107" t="s">
        <v>530</v>
      </c>
      <c r="K47" s="107" t="s">
        <v>530</v>
      </c>
      <c r="L47" s="107" t="s">
        <v>530</v>
      </c>
      <c r="M47" s="108" t="s">
        <v>530</v>
      </c>
    </row>
    <row r="48" spans="2:13" ht="27.75" customHeight="1" x14ac:dyDescent="0.15">
      <c r="B48" s="1236"/>
      <c r="C48" s="1237"/>
      <c r="D48" s="105"/>
      <c r="E48" s="1242" t="s">
        <v>38</v>
      </c>
      <c r="F48" s="1242"/>
      <c r="G48" s="1242"/>
      <c r="H48" s="1243"/>
      <c r="I48" s="106" t="s">
        <v>530</v>
      </c>
      <c r="J48" s="107" t="s">
        <v>530</v>
      </c>
      <c r="K48" s="107" t="s">
        <v>530</v>
      </c>
      <c r="L48" s="107" t="s">
        <v>530</v>
      </c>
      <c r="M48" s="108" t="s">
        <v>530</v>
      </c>
    </row>
    <row r="49" spans="2:13" ht="27.75" customHeight="1" x14ac:dyDescent="0.15">
      <c r="B49" s="1238"/>
      <c r="C49" s="1239"/>
      <c r="D49" s="105"/>
      <c r="E49" s="1242" t="s">
        <v>39</v>
      </c>
      <c r="F49" s="1242"/>
      <c r="G49" s="1242"/>
      <c r="H49" s="1243"/>
      <c r="I49" s="106" t="s">
        <v>530</v>
      </c>
      <c r="J49" s="107" t="s">
        <v>530</v>
      </c>
      <c r="K49" s="107" t="s">
        <v>530</v>
      </c>
      <c r="L49" s="107" t="s">
        <v>530</v>
      </c>
      <c r="M49" s="108" t="s">
        <v>530</v>
      </c>
    </row>
    <row r="50" spans="2:13" ht="27.75" customHeight="1" x14ac:dyDescent="0.15">
      <c r="B50" s="1247" t="s">
        <v>40</v>
      </c>
      <c r="C50" s="1248"/>
      <c r="D50" s="111"/>
      <c r="E50" s="1242" t="s">
        <v>41</v>
      </c>
      <c r="F50" s="1242"/>
      <c r="G50" s="1242"/>
      <c r="H50" s="1243"/>
      <c r="I50" s="106">
        <v>3085</v>
      </c>
      <c r="J50" s="107">
        <v>3669</v>
      </c>
      <c r="K50" s="107">
        <v>5018</v>
      </c>
      <c r="L50" s="107">
        <v>6304</v>
      </c>
      <c r="M50" s="108">
        <v>6012</v>
      </c>
    </row>
    <row r="51" spans="2:13" ht="27.75" customHeight="1" x14ac:dyDescent="0.15">
      <c r="B51" s="1236"/>
      <c r="C51" s="1237"/>
      <c r="D51" s="105"/>
      <c r="E51" s="1242" t="s">
        <v>42</v>
      </c>
      <c r="F51" s="1242"/>
      <c r="G51" s="1242"/>
      <c r="H51" s="1243"/>
      <c r="I51" s="106">
        <v>8234</v>
      </c>
      <c r="J51" s="107">
        <v>8120</v>
      </c>
      <c r="K51" s="107">
        <v>7846</v>
      </c>
      <c r="L51" s="107">
        <v>7651</v>
      </c>
      <c r="M51" s="108">
        <v>7569</v>
      </c>
    </row>
    <row r="52" spans="2:13" ht="27.75" customHeight="1" x14ac:dyDescent="0.15">
      <c r="B52" s="1238"/>
      <c r="C52" s="1239"/>
      <c r="D52" s="105"/>
      <c r="E52" s="1242" t="s">
        <v>43</v>
      </c>
      <c r="F52" s="1242"/>
      <c r="G52" s="1242"/>
      <c r="H52" s="1243"/>
      <c r="I52" s="106">
        <v>53456</v>
      </c>
      <c r="J52" s="107">
        <v>53323</v>
      </c>
      <c r="K52" s="107">
        <v>52457</v>
      </c>
      <c r="L52" s="107">
        <v>51053</v>
      </c>
      <c r="M52" s="108">
        <v>49180</v>
      </c>
    </row>
    <row r="53" spans="2:13" ht="27.75" customHeight="1" thickBot="1" x14ac:dyDescent="0.2">
      <c r="B53" s="1249" t="s">
        <v>44</v>
      </c>
      <c r="C53" s="1250"/>
      <c r="D53" s="112"/>
      <c r="E53" s="1251" t="s">
        <v>45</v>
      </c>
      <c r="F53" s="1251"/>
      <c r="G53" s="1251"/>
      <c r="H53" s="1252"/>
      <c r="I53" s="113">
        <v>20917</v>
      </c>
      <c r="J53" s="114">
        <v>19490</v>
      </c>
      <c r="K53" s="114">
        <v>16774</v>
      </c>
      <c r="L53" s="114">
        <v>13039</v>
      </c>
      <c r="M53" s="115">
        <v>11489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5xl/EANT3ufTN5/BKcrTF48Ad5UB4mB75KYfpoog88VZ78zU+v/iZjqNIXlQi71QBeKO+woXUsKnw/94dzvbw==" saltValue="DJ0xvDrJUUMrLNCJjTMU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572</v>
      </c>
      <c r="G54" s="124" t="s">
        <v>573</v>
      </c>
      <c r="H54" s="125" t="s">
        <v>574</v>
      </c>
    </row>
    <row r="55" spans="2:8" ht="52.5" customHeight="1" x14ac:dyDescent="0.15">
      <c r="B55" s="126"/>
      <c r="C55" s="1261" t="s">
        <v>48</v>
      </c>
      <c r="D55" s="1261"/>
      <c r="E55" s="1262"/>
      <c r="F55" s="127">
        <v>3191</v>
      </c>
      <c r="G55" s="127">
        <v>3223</v>
      </c>
      <c r="H55" s="128">
        <v>3033</v>
      </c>
    </row>
    <row r="56" spans="2:8" ht="52.5" customHeight="1" x14ac:dyDescent="0.15">
      <c r="B56" s="129"/>
      <c r="C56" s="1263" t="s">
        <v>49</v>
      </c>
      <c r="D56" s="1263"/>
      <c r="E56" s="1264"/>
      <c r="F56" s="130" t="s">
        <v>530</v>
      </c>
      <c r="G56" s="130" t="s">
        <v>530</v>
      </c>
      <c r="H56" s="131" t="s">
        <v>530</v>
      </c>
    </row>
    <row r="57" spans="2:8" ht="53.25" customHeight="1" x14ac:dyDescent="0.15">
      <c r="B57" s="129"/>
      <c r="C57" s="1265" t="s">
        <v>50</v>
      </c>
      <c r="D57" s="1265"/>
      <c r="E57" s="1266"/>
      <c r="F57" s="132">
        <v>2015</v>
      </c>
      <c r="G57" s="132">
        <v>2079</v>
      </c>
      <c r="H57" s="133">
        <v>2083</v>
      </c>
    </row>
    <row r="58" spans="2:8" ht="45.75" customHeight="1" x14ac:dyDescent="0.15">
      <c r="B58" s="134"/>
      <c r="C58" s="1253" t="s">
        <v>611</v>
      </c>
      <c r="D58" s="1254"/>
      <c r="E58" s="1255"/>
      <c r="F58" s="135">
        <v>750</v>
      </c>
      <c r="G58" s="135">
        <v>747</v>
      </c>
      <c r="H58" s="136">
        <v>741</v>
      </c>
    </row>
    <row r="59" spans="2:8" ht="45.75" customHeight="1" x14ac:dyDescent="0.15">
      <c r="B59" s="134"/>
      <c r="C59" s="1253" t="s">
        <v>612</v>
      </c>
      <c r="D59" s="1254"/>
      <c r="E59" s="1255"/>
      <c r="F59" s="135">
        <v>311</v>
      </c>
      <c r="G59" s="135">
        <v>308</v>
      </c>
      <c r="H59" s="136">
        <v>298</v>
      </c>
    </row>
    <row r="60" spans="2:8" ht="45.75" customHeight="1" x14ac:dyDescent="0.15">
      <c r="B60" s="134"/>
      <c r="C60" s="1253" t="s">
        <v>613</v>
      </c>
      <c r="D60" s="1254"/>
      <c r="E60" s="1255"/>
      <c r="F60" s="135">
        <v>59</v>
      </c>
      <c r="G60" s="135">
        <v>88</v>
      </c>
      <c r="H60" s="136">
        <v>138</v>
      </c>
    </row>
    <row r="61" spans="2:8" ht="45.75" customHeight="1" x14ac:dyDescent="0.15">
      <c r="B61" s="134"/>
      <c r="C61" s="1253" t="s">
        <v>614</v>
      </c>
      <c r="D61" s="1254"/>
      <c r="E61" s="1255"/>
      <c r="F61" s="135">
        <v>126</v>
      </c>
      <c r="G61" s="135">
        <v>168</v>
      </c>
      <c r="H61" s="136">
        <v>134</v>
      </c>
    </row>
    <row r="62" spans="2:8" ht="45.75" customHeight="1" thickBot="1" x14ac:dyDescent="0.2">
      <c r="B62" s="137"/>
      <c r="C62" s="1256" t="s">
        <v>615</v>
      </c>
      <c r="D62" s="1257"/>
      <c r="E62" s="1258"/>
      <c r="F62" s="138">
        <v>113</v>
      </c>
      <c r="G62" s="138">
        <v>118</v>
      </c>
      <c r="H62" s="139">
        <v>128</v>
      </c>
    </row>
    <row r="63" spans="2:8" ht="52.5" customHeight="1" thickBot="1" x14ac:dyDescent="0.2">
      <c r="B63" s="140"/>
      <c r="C63" s="1259" t="s">
        <v>51</v>
      </c>
      <c r="D63" s="1259"/>
      <c r="E63" s="1260"/>
      <c r="F63" s="141">
        <v>5206</v>
      </c>
      <c r="G63" s="141">
        <v>5302</v>
      </c>
      <c r="H63" s="142">
        <v>5117</v>
      </c>
    </row>
    <row r="64" spans="2:8" ht="15" customHeight="1" x14ac:dyDescent="0.15"/>
    <row r="65" ht="0" hidden="1" customHeight="1" x14ac:dyDescent="0.15"/>
    <row r="66" ht="0" hidden="1" customHeight="1" x14ac:dyDescent="0.15"/>
  </sheetData>
  <sheetProtection algorithmName="SHA-512" hashValue="UI2iNEfD2UMt9P7WON79wBnOZDtH7l+RAXmOAIDDNq85l4d0VBUa4vc9lJkcY4eew7BuhXfKbUwUqo4YTor6Bg==" saltValue="O3ptoH1vt3Is+YNkkmGZ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x14ac:dyDescent="0.15">
      <c r="A1" s="1327"/>
      <c r="B1" s="1326"/>
      <c r="DD1" s="1267"/>
      <c r="DE1" s="1267"/>
    </row>
    <row r="2" spans="1:143" ht="25.5" customHeight="1" x14ac:dyDescent="0.15">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x14ac:dyDescent="0.15">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x14ac:dyDescent="0.1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629</v>
      </c>
    </row>
    <row r="11" spans="1:143" s="290" customFormat="1" ht="13.5" x14ac:dyDescent="0.1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629</v>
      </c>
    </row>
    <row r="13" spans="1:143" s="290" customFormat="1" ht="13.5" x14ac:dyDescent="0.1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67"/>
      <c r="DE19" s="1267"/>
    </row>
    <row r="20" spans="1:351" ht="13.5" x14ac:dyDescent="0.15">
      <c r="DD20" s="1267"/>
      <c r="DE20" s="1267"/>
    </row>
    <row r="21" spans="1:351" ht="17.25" x14ac:dyDescent="0.1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x14ac:dyDescent="0.15">
      <c r="B22" s="1268"/>
      <c r="MM22" s="1322"/>
    </row>
    <row r="23" spans="1:351" ht="13.5" x14ac:dyDescent="0.15">
      <c r="B23" s="1268"/>
    </row>
    <row r="24" spans="1:351" ht="13.5" x14ac:dyDescent="0.15">
      <c r="B24" s="1268"/>
    </row>
    <row r="25" spans="1:351" ht="13.5" x14ac:dyDescent="0.15">
      <c r="B25" s="1268"/>
    </row>
    <row r="26" spans="1:351" ht="13.5" x14ac:dyDescent="0.15">
      <c r="B26" s="1268"/>
    </row>
    <row r="27" spans="1:351" ht="13.5" x14ac:dyDescent="0.15">
      <c r="B27" s="1268"/>
    </row>
    <row r="28" spans="1:351" ht="13.5" x14ac:dyDescent="0.15">
      <c r="B28" s="1268"/>
    </row>
    <row r="29" spans="1:351" ht="13.5" x14ac:dyDescent="0.15">
      <c r="B29" s="1268"/>
    </row>
    <row r="30" spans="1:351" ht="13.5" x14ac:dyDescent="0.15">
      <c r="B30" s="1268"/>
    </row>
    <row r="31" spans="1:351" ht="13.5" x14ac:dyDescent="0.15">
      <c r="B31" s="1268"/>
    </row>
    <row r="32" spans="1:351" ht="13.5" x14ac:dyDescent="0.15">
      <c r="B32" s="1268"/>
    </row>
    <row r="33" spans="2:109" ht="13.5" x14ac:dyDescent="0.15">
      <c r="B33" s="1268"/>
    </row>
    <row r="34" spans="2:109" ht="13.5" x14ac:dyDescent="0.15">
      <c r="B34" s="1268"/>
    </row>
    <row r="35" spans="2:109" ht="13.5" x14ac:dyDescent="0.15">
      <c r="B35" s="1268"/>
    </row>
    <row r="36" spans="2:109" ht="13.5" x14ac:dyDescent="0.15">
      <c r="B36" s="1268"/>
    </row>
    <row r="37" spans="2:109" ht="13.5" x14ac:dyDescent="0.15">
      <c r="B37" s="1268"/>
    </row>
    <row r="38" spans="2:109" ht="13.5" x14ac:dyDescent="0.15">
      <c r="B38" s="1268"/>
    </row>
    <row r="39" spans="2:109" ht="13.5" x14ac:dyDescent="0.1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x14ac:dyDescent="0.15">
      <c r="B40" s="1309"/>
      <c r="DD40" s="1309"/>
      <c r="DE40" s="1267"/>
    </row>
    <row r="41" spans="2:109" ht="17.25" x14ac:dyDescent="0.15">
      <c r="B41" s="1321" t="s">
        <v>628</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x14ac:dyDescent="0.15">
      <c r="B42" s="1268"/>
      <c r="G42" s="1305"/>
      <c r="I42" s="1304"/>
      <c r="J42" s="1304"/>
      <c r="K42" s="1304"/>
      <c r="AM42" s="1305"/>
      <c r="AN42" s="1305" t="s">
        <v>624</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15">
      <c r="B43" s="1268"/>
      <c r="AN43" s="1303" t="s">
        <v>627</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x14ac:dyDescent="0.1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x14ac:dyDescent="0.1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x14ac:dyDescent="0.1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x14ac:dyDescent="0.1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x14ac:dyDescent="0.1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x14ac:dyDescent="0.15">
      <c r="B49" s="1268"/>
      <c r="AN49" s="1267" t="s">
        <v>622</v>
      </c>
    </row>
    <row r="50" spans="1:109" ht="13.5" x14ac:dyDescent="0.1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570</v>
      </c>
      <c r="BQ50" s="1277"/>
      <c r="BR50" s="1277"/>
      <c r="BS50" s="1277"/>
      <c r="BT50" s="1277"/>
      <c r="BU50" s="1277"/>
      <c r="BV50" s="1277"/>
      <c r="BW50" s="1277"/>
      <c r="BX50" s="1277" t="s">
        <v>571</v>
      </c>
      <c r="BY50" s="1277"/>
      <c r="BZ50" s="1277"/>
      <c r="CA50" s="1277"/>
      <c r="CB50" s="1277"/>
      <c r="CC50" s="1277"/>
      <c r="CD50" s="1277"/>
      <c r="CE50" s="1277"/>
      <c r="CF50" s="1277" t="s">
        <v>572</v>
      </c>
      <c r="CG50" s="1277"/>
      <c r="CH50" s="1277"/>
      <c r="CI50" s="1277"/>
      <c r="CJ50" s="1277"/>
      <c r="CK50" s="1277"/>
      <c r="CL50" s="1277"/>
      <c r="CM50" s="1277"/>
      <c r="CN50" s="1277" t="s">
        <v>573</v>
      </c>
      <c r="CO50" s="1277"/>
      <c r="CP50" s="1277"/>
      <c r="CQ50" s="1277"/>
      <c r="CR50" s="1277"/>
      <c r="CS50" s="1277"/>
      <c r="CT50" s="1277"/>
      <c r="CU50" s="1277"/>
      <c r="CV50" s="1277" t="s">
        <v>574</v>
      </c>
      <c r="CW50" s="1277"/>
      <c r="CX50" s="1277"/>
      <c r="CY50" s="1277"/>
      <c r="CZ50" s="1277"/>
      <c r="DA50" s="1277"/>
      <c r="DB50" s="1277"/>
      <c r="DC50" s="1277"/>
    </row>
    <row r="51" spans="1:109" ht="13.5" customHeight="1" x14ac:dyDescent="0.15">
      <c r="B51" s="1268"/>
      <c r="G51" s="1284"/>
      <c r="H51" s="1284"/>
      <c r="I51" s="1318"/>
      <c r="J51" s="1318"/>
      <c r="K51" s="1283"/>
      <c r="L51" s="1283"/>
      <c r="M51" s="1283"/>
      <c r="N51" s="1283"/>
      <c r="AM51" s="1282"/>
      <c r="AN51" s="1276" t="s">
        <v>621</v>
      </c>
      <c r="AO51" s="1276"/>
      <c r="AP51" s="1276"/>
      <c r="AQ51" s="1276"/>
      <c r="AR51" s="1276"/>
      <c r="AS51" s="1276"/>
      <c r="AT51" s="1276"/>
      <c r="AU51" s="1276"/>
      <c r="AV51" s="1276"/>
      <c r="AW51" s="1276"/>
      <c r="AX51" s="1276"/>
      <c r="AY51" s="1276"/>
      <c r="AZ51" s="1276"/>
      <c r="BA51" s="1276"/>
      <c r="BB51" s="1276" t="s">
        <v>619</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317"/>
      <c r="BY51" s="1275"/>
      <c r="BZ51" s="1275"/>
      <c r="CA51" s="1275"/>
      <c r="CB51" s="1275"/>
      <c r="CC51" s="1275"/>
      <c r="CD51" s="1275"/>
      <c r="CE51" s="1275"/>
      <c r="CF51" s="1275">
        <v>61.7</v>
      </c>
      <c r="CG51" s="1275"/>
      <c r="CH51" s="1275"/>
      <c r="CI51" s="1275"/>
      <c r="CJ51" s="1275"/>
      <c r="CK51" s="1275"/>
      <c r="CL51" s="1275"/>
      <c r="CM51" s="1275"/>
      <c r="CN51" s="1317"/>
      <c r="CO51" s="1275"/>
      <c r="CP51" s="1275"/>
      <c r="CQ51" s="1275"/>
      <c r="CR51" s="1275"/>
      <c r="CS51" s="1275"/>
      <c r="CT51" s="1275"/>
      <c r="CU51" s="1275"/>
      <c r="CV51" s="1317"/>
      <c r="CW51" s="1275"/>
      <c r="CX51" s="1275"/>
      <c r="CY51" s="1275"/>
      <c r="CZ51" s="1275"/>
      <c r="DA51" s="1275"/>
      <c r="DB51" s="1275"/>
      <c r="DC51" s="1275"/>
    </row>
    <row r="52" spans="1:109" ht="13.5" x14ac:dyDescent="0.1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626</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317"/>
      <c r="BY53" s="1275"/>
      <c r="BZ53" s="1275"/>
      <c r="CA53" s="1275"/>
      <c r="CB53" s="1275"/>
      <c r="CC53" s="1275"/>
      <c r="CD53" s="1275"/>
      <c r="CE53" s="1275"/>
      <c r="CF53" s="1275">
        <v>64.2</v>
      </c>
      <c r="CG53" s="1275"/>
      <c r="CH53" s="1275"/>
      <c r="CI53" s="1275"/>
      <c r="CJ53" s="1275"/>
      <c r="CK53" s="1275"/>
      <c r="CL53" s="1275"/>
      <c r="CM53" s="1275"/>
      <c r="CN53" s="1317"/>
      <c r="CO53" s="1275"/>
      <c r="CP53" s="1275"/>
      <c r="CQ53" s="1275"/>
      <c r="CR53" s="1275"/>
      <c r="CS53" s="1275"/>
      <c r="CT53" s="1275"/>
      <c r="CU53" s="1275"/>
      <c r="CV53" s="1317"/>
      <c r="CW53" s="1275"/>
      <c r="CX53" s="1275"/>
      <c r="CY53" s="1275"/>
      <c r="CZ53" s="1275"/>
      <c r="DA53" s="1275"/>
      <c r="DB53" s="1275"/>
      <c r="DC53" s="1275"/>
    </row>
    <row r="54" spans="1:109" ht="13.5" x14ac:dyDescent="0.1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1304"/>
      <c r="B55" s="1268"/>
      <c r="G55" s="1280"/>
      <c r="H55" s="1280"/>
      <c r="I55" s="1280"/>
      <c r="J55" s="1280"/>
      <c r="K55" s="1283"/>
      <c r="L55" s="1283"/>
      <c r="M55" s="1283"/>
      <c r="N55" s="1283"/>
      <c r="AN55" s="1277" t="s">
        <v>620</v>
      </c>
      <c r="AO55" s="1277"/>
      <c r="AP55" s="1277"/>
      <c r="AQ55" s="1277"/>
      <c r="AR55" s="1277"/>
      <c r="AS55" s="1277"/>
      <c r="AT55" s="1277"/>
      <c r="AU55" s="1277"/>
      <c r="AV55" s="1277"/>
      <c r="AW55" s="1277"/>
      <c r="AX55" s="1277"/>
      <c r="AY55" s="1277"/>
      <c r="AZ55" s="1277"/>
      <c r="BA55" s="1277"/>
      <c r="BB55" s="1276" t="s">
        <v>619</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317"/>
      <c r="BY55" s="1275"/>
      <c r="BZ55" s="1275"/>
      <c r="CA55" s="1275"/>
      <c r="CB55" s="1275"/>
      <c r="CC55" s="1275"/>
      <c r="CD55" s="1275"/>
      <c r="CE55" s="1275"/>
      <c r="CF55" s="1275">
        <v>15</v>
      </c>
      <c r="CG55" s="1275"/>
      <c r="CH55" s="1275"/>
      <c r="CI55" s="1275"/>
      <c r="CJ55" s="1275"/>
      <c r="CK55" s="1275"/>
      <c r="CL55" s="1275"/>
      <c r="CM55" s="1275"/>
      <c r="CN55" s="1317"/>
      <c r="CO55" s="1275"/>
      <c r="CP55" s="1275"/>
      <c r="CQ55" s="1275"/>
      <c r="CR55" s="1275"/>
      <c r="CS55" s="1275"/>
      <c r="CT55" s="1275"/>
      <c r="CU55" s="1275"/>
      <c r="CV55" s="1317"/>
      <c r="CW55" s="1275"/>
      <c r="CX55" s="1275"/>
      <c r="CY55" s="1275"/>
      <c r="CZ55" s="1275"/>
      <c r="DA55" s="1275"/>
      <c r="DB55" s="1275"/>
      <c r="DC55" s="1275"/>
    </row>
    <row r="56" spans="1:109" ht="13.5" x14ac:dyDescent="0.1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x14ac:dyDescent="0.1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626</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317"/>
      <c r="BY57" s="1275"/>
      <c r="BZ57" s="1275"/>
      <c r="CA57" s="1275"/>
      <c r="CB57" s="1275"/>
      <c r="CC57" s="1275"/>
      <c r="CD57" s="1275"/>
      <c r="CE57" s="1275"/>
      <c r="CF57" s="1275">
        <v>60.1</v>
      </c>
      <c r="CG57" s="1275"/>
      <c r="CH57" s="1275"/>
      <c r="CI57" s="1275"/>
      <c r="CJ57" s="1275"/>
      <c r="CK57" s="1275"/>
      <c r="CL57" s="1275"/>
      <c r="CM57" s="1275"/>
      <c r="CN57" s="1317"/>
      <c r="CO57" s="1275"/>
      <c r="CP57" s="1275"/>
      <c r="CQ57" s="1275"/>
      <c r="CR57" s="1275"/>
      <c r="CS57" s="1275"/>
      <c r="CT57" s="1275"/>
      <c r="CU57" s="1275"/>
      <c r="CV57" s="1317"/>
      <c r="CW57" s="1275"/>
      <c r="CX57" s="1275"/>
      <c r="CY57" s="1275"/>
      <c r="CZ57" s="1275"/>
      <c r="DA57" s="1275"/>
      <c r="DB57" s="1275"/>
      <c r="DC57" s="1275"/>
      <c r="DD57" s="1315"/>
      <c r="DE57" s="1310"/>
    </row>
    <row r="58" spans="1:109" s="1304" customFormat="1" ht="13.5" x14ac:dyDescent="0.1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x14ac:dyDescent="0.1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x14ac:dyDescent="0.1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x14ac:dyDescent="0.1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x14ac:dyDescent="0.1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x14ac:dyDescent="0.15">
      <c r="B63" s="1308" t="s">
        <v>625</v>
      </c>
    </row>
    <row r="64" spans="1:109" ht="13.5" x14ac:dyDescent="0.15">
      <c r="B64" s="1268"/>
      <c r="G64" s="1305"/>
      <c r="I64" s="1307"/>
      <c r="J64" s="1307"/>
      <c r="K64" s="1307"/>
      <c r="L64" s="1307"/>
      <c r="M64" s="1307"/>
      <c r="N64" s="1306"/>
      <c r="AM64" s="1305"/>
      <c r="AN64" s="1305" t="s">
        <v>624</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x14ac:dyDescent="0.15">
      <c r="B65" s="1268"/>
      <c r="AN65" s="1303" t="s">
        <v>623</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x14ac:dyDescent="0.1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x14ac:dyDescent="0.1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x14ac:dyDescent="0.1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x14ac:dyDescent="0.1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x14ac:dyDescent="0.1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x14ac:dyDescent="0.15">
      <c r="B71" s="1268"/>
      <c r="G71" s="1290"/>
      <c r="I71" s="1293"/>
      <c r="J71" s="1292"/>
      <c r="K71" s="1292"/>
      <c r="L71" s="1291"/>
      <c r="M71" s="1292"/>
      <c r="N71" s="1291"/>
      <c r="AM71" s="1290"/>
      <c r="AN71" s="1267" t="s">
        <v>622</v>
      </c>
    </row>
    <row r="72" spans="2:107" ht="13.5" x14ac:dyDescent="0.1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570</v>
      </c>
      <c r="BQ72" s="1277"/>
      <c r="BR72" s="1277"/>
      <c r="BS72" s="1277"/>
      <c r="BT72" s="1277"/>
      <c r="BU72" s="1277"/>
      <c r="BV72" s="1277"/>
      <c r="BW72" s="1277"/>
      <c r="BX72" s="1277" t="s">
        <v>571</v>
      </c>
      <c r="BY72" s="1277"/>
      <c r="BZ72" s="1277"/>
      <c r="CA72" s="1277"/>
      <c r="CB72" s="1277"/>
      <c r="CC72" s="1277"/>
      <c r="CD72" s="1277"/>
      <c r="CE72" s="1277"/>
      <c r="CF72" s="1277" t="s">
        <v>572</v>
      </c>
      <c r="CG72" s="1277"/>
      <c r="CH72" s="1277"/>
      <c r="CI72" s="1277"/>
      <c r="CJ72" s="1277"/>
      <c r="CK72" s="1277"/>
      <c r="CL72" s="1277"/>
      <c r="CM72" s="1277"/>
      <c r="CN72" s="1277" t="s">
        <v>573</v>
      </c>
      <c r="CO72" s="1277"/>
      <c r="CP72" s="1277"/>
      <c r="CQ72" s="1277"/>
      <c r="CR72" s="1277"/>
      <c r="CS72" s="1277"/>
      <c r="CT72" s="1277"/>
      <c r="CU72" s="1277"/>
      <c r="CV72" s="1277" t="s">
        <v>574</v>
      </c>
      <c r="CW72" s="1277"/>
      <c r="CX72" s="1277"/>
      <c r="CY72" s="1277"/>
      <c r="CZ72" s="1277"/>
      <c r="DA72" s="1277"/>
      <c r="DB72" s="1277"/>
      <c r="DC72" s="1277"/>
    </row>
    <row r="73" spans="2:107" ht="13.5" x14ac:dyDescent="0.15">
      <c r="B73" s="1268"/>
      <c r="G73" s="1284"/>
      <c r="H73" s="1284"/>
      <c r="I73" s="1284"/>
      <c r="J73" s="1284"/>
      <c r="K73" s="1281"/>
      <c r="L73" s="1281"/>
      <c r="M73" s="1281"/>
      <c r="N73" s="1281"/>
      <c r="AM73" s="1282"/>
      <c r="AN73" s="1276" t="s">
        <v>621</v>
      </c>
      <c r="AO73" s="1276"/>
      <c r="AP73" s="1276"/>
      <c r="AQ73" s="1276"/>
      <c r="AR73" s="1276"/>
      <c r="AS73" s="1276"/>
      <c r="AT73" s="1276"/>
      <c r="AU73" s="1276"/>
      <c r="AV73" s="1276"/>
      <c r="AW73" s="1276"/>
      <c r="AX73" s="1276"/>
      <c r="AY73" s="1276"/>
      <c r="AZ73" s="1276"/>
      <c r="BA73" s="1276"/>
      <c r="BB73" s="1276" t="s">
        <v>619</v>
      </c>
      <c r="BC73" s="1276"/>
      <c r="BD73" s="1276"/>
      <c r="BE73" s="1276"/>
      <c r="BF73" s="1276"/>
      <c r="BG73" s="1276"/>
      <c r="BH73" s="1276"/>
      <c r="BI73" s="1276"/>
      <c r="BJ73" s="1276"/>
      <c r="BK73" s="1276"/>
      <c r="BL73" s="1276"/>
      <c r="BM73" s="1276"/>
      <c r="BN73" s="1276"/>
      <c r="BO73" s="1276"/>
      <c r="BP73" s="1275">
        <v>75.7</v>
      </c>
      <c r="BQ73" s="1275"/>
      <c r="BR73" s="1275"/>
      <c r="BS73" s="1275"/>
      <c r="BT73" s="1275"/>
      <c r="BU73" s="1275"/>
      <c r="BV73" s="1275"/>
      <c r="BW73" s="1275"/>
      <c r="BX73" s="1275">
        <v>69.400000000000006</v>
      </c>
      <c r="BY73" s="1275"/>
      <c r="BZ73" s="1275"/>
      <c r="CA73" s="1275"/>
      <c r="CB73" s="1275"/>
      <c r="CC73" s="1275"/>
      <c r="CD73" s="1275"/>
      <c r="CE73" s="1275"/>
      <c r="CF73" s="1275">
        <v>61.7</v>
      </c>
      <c r="CG73" s="1275"/>
      <c r="CH73" s="1275"/>
      <c r="CI73" s="1275"/>
      <c r="CJ73" s="1275"/>
      <c r="CK73" s="1275"/>
      <c r="CL73" s="1275"/>
      <c r="CM73" s="1275"/>
      <c r="CN73" s="1275">
        <v>48.5</v>
      </c>
      <c r="CO73" s="1275"/>
      <c r="CP73" s="1275"/>
      <c r="CQ73" s="1275"/>
      <c r="CR73" s="1275"/>
      <c r="CS73" s="1275"/>
      <c r="CT73" s="1275"/>
      <c r="CU73" s="1275"/>
      <c r="CV73" s="1275">
        <v>43.1</v>
      </c>
      <c r="CW73" s="1275"/>
      <c r="CX73" s="1275"/>
      <c r="CY73" s="1275"/>
      <c r="CZ73" s="1275"/>
      <c r="DA73" s="1275"/>
      <c r="DB73" s="1275"/>
      <c r="DC73" s="1275"/>
    </row>
    <row r="74" spans="2:107" ht="13.5" x14ac:dyDescent="0.1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618</v>
      </c>
      <c r="BC75" s="1276"/>
      <c r="BD75" s="1276"/>
      <c r="BE75" s="1276"/>
      <c r="BF75" s="1276"/>
      <c r="BG75" s="1276"/>
      <c r="BH75" s="1276"/>
      <c r="BI75" s="1276"/>
      <c r="BJ75" s="1276"/>
      <c r="BK75" s="1276"/>
      <c r="BL75" s="1276"/>
      <c r="BM75" s="1276"/>
      <c r="BN75" s="1276"/>
      <c r="BO75" s="1276"/>
      <c r="BP75" s="1275">
        <v>12.2</v>
      </c>
      <c r="BQ75" s="1275"/>
      <c r="BR75" s="1275"/>
      <c r="BS75" s="1275"/>
      <c r="BT75" s="1275"/>
      <c r="BU75" s="1275"/>
      <c r="BV75" s="1275"/>
      <c r="BW75" s="1275"/>
      <c r="BX75" s="1275">
        <v>10.6</v>
      </c>
      <c r="BY75" s="1275"/>
      <c r="BZ75" s="1275"/>
      <c r="CA75" s="1275"/>
      <c r="CB75" s="1275"/>
      <c r="CC75" s="1275"/>
      <c r="CD75" s="1275"/>
      <c r="CE75" s="1275"/>
      <c r="CF75" s="1275">
        <v>8.3000000000000007</v>
      </c>
      <c r="CG75" s="1275"/>
      <c r="CH75" s="1275"/>
      <c r="CI75" s="1275"/>
      <c r="CJ75" s="1275"/>
      <c r="CK75" s="1275"/>
      <c r="CL75" s="1275"/>
      <c r="CM75" s="1275"/>
      <c r="CN75" s="1275">
        <v>7.9</v>
      </c>
      <c r="CO75" s="1275"/>
      <c r="CP75" s="1275"/>
      <c r="CQ75" s="1275"/>
      <c r="CR75" s="1275"/>
      <c r="CS75" s="1275"/>
      <c r="CT75" s="1275"/>
      <c r="CU75" s="1275"/>
      <c r="CV75" s="1275">
        <v>7.9</v>
      </c>
      <c r="CW75" s="1275"/>
      <c r="CX75" s="1275"/>
      <c r="CY75" s="1275"/>
      <c r="CZ75" s="1275"/>
      <c r="DA75" s="1275"/>
      <c r="DB75" s="1275"/>
      <c r="DC75" s="1275"/>
    </row>
    <row r="76" spans="2:107" ht="13.5" x14ac:dyDescent="0.1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1268"/>
      <c r="G77" s="1280"/>
      <c r="H77" s="1280"/>
      <c r="I77" s="1280"/>
      <c r="J77" s="1280"/>
      <c r="K77" s="1281"/>
      <c r="L77" s="1281"/>
      <c r="M77" s="1281"/>
      <c r="N77" s="1281"/>
      <c r="AN77" s="1277" t="s">
        <v>620</v>
      </c>
      <c r="AO77" s="1277"/>
      <c r="AP77" s="1277"/>
      <c r="AQ77" s="1277"/>
      <c r="AR77" s="1277"/>
      <c r="AS77" s="1277"/>
      <c r="AT77" s="1277"/>
      <c r="AU77" s="1277"/>
      <c r="AV77" s="1277"/>
      <c r="AW77" s="1277"/>
      <c r="AX77" s="1277"/>
      <c r="AY77" s="1277"/>
      <c r="AZ77" s="1277"/>
      <c r="BA77" s="1277"/>
      <c r="BB77" s="1276" t="s">
        <v>619</v>
      </c>
      <c r="BC77" s="1276"/>
      <c r="BD77" s="1276"/>
      <c r="BE77" s="1276"/>
      <c r="BF77" s="1276"/>
      <c r="BG77" s="1276"/>
      <c r="BH77" s="1276"/>
      <c r="BI77" s="1276"/>
      <c r="BJ77" s="1276"/>
      <c r="BK77" s="1276"/>
      <c r="BL77" s="1276"/>
      <c r="BM77" s="1276"/>
      <c r="BN77" s="1276"/>
      <c r="BO77" s="1276"/>
      <c r="BP77" s="1275">
        <v>0</v>
      </c>
      <c r="BQ77" s="1275"/>
      <c r="BR77" s="1275"/>
      <c r="BS77" s="1275"/>
      <c r="BT77" s="1275"/>
      <c r="BU77" s="1275"/>
      <c r="BV77" s="1275"/>
      <c r="BW77" s="1275"/>
      <c r="BX77" s="1275">
        <v>17.8</v>
      </c>
      <c r="BY77" s="1275"/>
      <c r="BZ77" s="1275"/>
      <c r="CA77" s="1275"/>
      <c r="CB77" s="1275"/>
      <c r="CC77" s="1275"/>
      <c r="CD77" s="1275"/>
      <c r="CE77" s="1275"/>
      <c r="CF77" s="1275">
        <v>15</v>
      </c>
      <c r="CG77" s="1275"/>
      <c r="CH77" s="1275"/>
      <c r="CI77" s="1275"/>
      <c r="CJ77" s="1275"/>
      <c r="CK77" s="1275"/>
      <c r="CL77" s="1275"/>
      <c r="CM77" s="1275"/>
      <c r="CN77" s="1275">
        <v>12.2</v>
      </c>
      <c r="CO77" s="1275"/>
      <c r="CP77" s="1275"/>
      <c r="CQ77" s="1275"/>
      <c r="CR77" s="1275"/>
      <c r="CS77" s="1275"/>
      <c r="CT77" s="1275"/>
      <c r="CU77" s="1275"/>
      <c r="CV77" s="1275">
        <v>5</v>
      </c>
      <c r="CW77" s="1275"/>
      <c r="CX77" s="1275"/>
      <c r="CY77" s="1275"/>
      <c r="CZ77" s="1275"/>
      <c r="DA77" s="1275"/>
      <c r="DB77" s="1275"/>
      <c r="DC77" s="1275"/>
    </row>
    <row r="78" spans="2:107" ht="13.5" x14ac:dyDescent="0.1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618</v>
      </c>
      <c r="BC79" s="1276"/>
      <c r="BD79" s="1276"/>
      <c r="BE79" s="1276"/>
      <c r="BF79" s="1276"/>
      <c r="BG79" s="1276"/>
      <c r="BH79" s="1276"/>
      <c r="BI79" s="1276"/>
      <c r="BJ79" s="1276"/>
      <c r="BK79" s="1276"/>
      <c r="BL79" s="1276"/>
      <c r="BM79" s="1276"/>
      <c r="BN79" s="1276"/>
      <c r="BO79" s="1276"/>
      <c r="BP79" s="1275">
        <v>4.4000000000000004</v>
      </c>
      <c r="BQ79" s="1275"/>
      <c r="BR79" s="1275"/>
      <c r="BS79" s="1275"/>
      <c r="BT79" s="1275"/>
      <c r="BU79" s="1275"/>
      <c r="BV79" s="1275"/>
      <c r="BW79" s="1275"/>
      <c r="BX79" s="1275">
        <v>5.3</v>
      </c>
      <c r="BY79" s="1275"/>
      <c r="BZ79" s="1275"/>
      <c r="CA79" s="1275"/>
      <c r="CB79" s="1275"/>
      <c r="CC79" s="1275"/>
      <c r="CD79" s="1275"/>
      <c r="CE79" s="1275"/>
      <c r="CF79" s="1275">
        <v>5</v>
      </c>
      <c r="CG79" s="1275"/>
      <c r="CH79" s="1275"/>
      <c r="CI79" s="1275"/>
      <c r="CJ79" s="1275"/>
      <c r="CK79" s="1275"/>
      <c r="CL79" s="1275"/>
      <c r="CM79" s="1275"/>
      <c r="CN79" s="1275">
        <v>4.8</v>
      </c>
      <c r="CO79" s="1275"/>
      <c r="CP79" s="1275"/>
      <c r="CQ79" s="1275"/>
      <c r="CR79" s="1275"/>
      <c r="CS79" s="1275"/>
      <c r="CT79" s="1275"/>
      <c r="CU79" s="1275"/>
      <c r="CV79" s="1275">
        <v>4.5</v>
      </c>
      <c r="CW79" s="1275"/>
      <c r="CX79" s="1275"/>
      <c r="CY79" s="1275"/>
      <c r="CZ79" s="1275"/>
      <c r="DA79" s="1275"/>
      <c r="DB79" s="1275"/>
      <c r="DC79" s="1275"/>
    </row>
    <row r="80" spans="2:107" ht="13.5" x14ac:dyDescent="0.1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1268"/>
    </row>
    <row r="82" spans="2:109" ht="17.25" x14ac:dyDescent="0.1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x14ac:dyDescent="0.1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x14ac:dyDescent="0.15">
      <c r="DD84" s="1267"/>
      <c r="DE84" s="1267"/>
    </row>
    <row r="85" spans="2:109" ht="13.5" x14ac:dyDescent="0.15">
      <c r="DD85" s="1267"/>
      <c r="DE85" s="1267"/>
    </row>
    <row r="86" spans="2:109" ht="13.5" hidden="1" x14ac:dyDescent="0.15">
      <c r="DD86" s="1267"/>
      <c r="DE86" s="1267"/>
    </row>
    <row r="87" spans="2:109" ht="13.5" hidden="1" x14ac:dyDescent="0.15">
      <c r="K87" s="1270"/>
      <c r="AQ87" s="1270"/>
      <c r="BC87" s="1270"/>
      <c r="BO87" s="1270"/>
      <c r="CA87" s="1270"/>
      <c r="CM87" s="1270"/>
      <c r="CY87" s="1270"/>
      <c r="DD87" s="1267"/>
      <c r="DE87" s="1267"/>
    </row>
    <row r="88" spans="2:109" ht="13.5" hidden="1" x14ac:dyDescent="0.15">
      <c r="DD88" s="1267"/>
      <c r="DE88" s="1267"/>
    </row>
    <row r="89" spans="2:109" ht="13.5" hidden="1" x14ac:dyDescent="0.15">
      <c r="DD89" s="1267"/>
      <c r="DE89" s="1267"/>
    </row>
    <row r="90" spans="2:109" ht="13.5" hidden="1" x14ac:dyDescent="0.15">
      <c r="DD90" s="1267"/>
      <c r="DE90" s="1267"/>
    </row>
    <row r="91" spans="2:109" ht="13.5" hidden="1" x14ac:dyDescent="0.15">
      <c r="DD91" s="1267"/>
      <c r="DE91" s="1267"/>
    </row>
    <row r="92" spans="2:109" ht="13.5" hidden="1" customHeight="1" x14ac:dyDescent="0.15">
      <c r="DD92" s="1267"/>
      <c r="DE92" s="1267"/>
    </row>
    <row r="93" spans="2:109" ht="13.5" hidden="1" customHeight="1" x14ac:dyDescent="0.15">
      <c r="DD93" s="1267"/>
      <c r="DE93" s="1267"/>
    </row>
    <row r="94" spans="2:109" ht="13.5" hidden="1" customHeight="1" x14ac:dyDescent="0.15">
      <c r="DD94" s="1267"/>
      <c r="DE94" s="1267"/>
    </row>
    <row r="95" spans="2:109" ht="13.5" hidden="1" customHeight="1" x14ac:dyDescent="0.15">
      <c r="DD95" s="1267"/>
      <c r="DE95" s="1267"/>
    </row>
    <row r="96" spans="2:109" ht="13.5" hidden="1" customHeight="1" x14ac:dyDescent="0.15">
      <c r="DD96" s="1267"/>
      <c r="DE96" s="1267"/>
    </row>
    <row r="97" spans="108:109" ht="13.5" hidden="1" customHeight="1" x14ac:dyDescent="0.15">
      <c r="DD97" s="1267"/>
      <c r="DE97" s="1267"/>
    </row>
    <row r="98" spans="108:109" ht="13.5" hidden="1" customHeight="1" x14ac:dyDescent="0.15">
      <c r="DD98" s="1267"/>
      <c r="DE98" s="1267"/>
    </row>
    <row r="99" spans="108:109" ht="13.5" hidden="1" customHeight="1" x14ac:dyDescent="0.15">
      <c r="DD99" s="1267"/>
      <c r="DE99" s="1267"/>
    </row>
    <row r="100" spans="108:109" ht="13.5" hidden="1" customHeight="1" x14ac:dyDescent="0.15">
      <c r="DD100" s="1267"/>
      <c r="DE100" s="1267"/>
    </row>
    <row r="101" spans="108:109" ht="13.5" hidden="1" customHeight="1" x14ac:dyDescent="0.15">
      <c r="DD101" s="1267"/>
      <c r="DE101" s="1267"/>
    </row>
    <row r="102" spans="108:109" ht="13.5" hidden="1" customHeight="1" x14ac:dyDescent="0.15">
      <c r="DD102" s="1267"/>
      <c r="DE102" s="1267"/>
    </row>
    <row r="103" spans="108:109" ht="13.5" hidden="1" customHeight="1" x14ac:dyDescent="0.15">
      <c r="DD103" s="1267"/>
      <c r="DE103" s="1267"/>
    </row>
    <row r="104" spans="108:109" ht="13.5" hidden="1" customHeight="1" x14ac:dyDescent="0.15">
      <c r="DD104" s="1267"/>
      <c r="DE104" s="1267"/>
    </row>
    <row r="105" spans="108:109" ht="13.5" hidden="1" customHeight="1" x14ac:dyDescent="0.15">
      <c r="DD105" s="1267"/>
      <c r="DE105" s="1267"/>
    </row>
    <row r="106" spans="108:109" ht="13.5" hidden="1" customHeight="1" x14ac:dyDescent="0.15">
      <c r="DD106" s="1267"/>
      <c r="DE106" s="1267"/>
    </row>
    <row r="107" spans="108:109" ht="13.5" hidden="1" customHeight="1" x14ac:dyDescent="0.15">
      <c r="DD107" s="1267"/>
      <c r="DE107" s="1267"/>
    </row>
    <row r="108" spans="108:109" ht="13.5" hidden="1" customHeight="1" x14ac:dyDescent="0.15">
      <c r="DD108" s="1267"/>
      <c r="DE108" s="1267"/>
    </row>
    <row r="109" spans="108:109" ht="13.5" hidden="1" customHeight="1" x14ac:dyDescent="0.15">
      <c r="DD109" s="1267"/>
      <c r="DE109" s="1267"/>
    </row>
    <row r="110" spans="108:109" ht="13.5" hidden="1" customHeight="1" x14ac:dyDescent="0.15">
      <c r="DD110" s="1267"/>
      <c r="DE110" s="1267"/>
    </row>
    <row r="111" spans="108:109" ht="13.5" hidden="1" customHeight="1" x14ac:dyDescent="0.15">
      <c r="DD111" s="1267"/>
      <c r="DE111" s="1267"/>
    </row>
    <row r="112" spans="108:109" ht="13.5" hidden="1" customHeight="1" x14ac:dyDescent="0.15">
      <c r="DD112" s="1267"/>
      <c r="DE112" s="1267"/>
    </row>
    <row r="113" spans="108:109" ht="13.5" hidden="1" customHeight="1" x14ac:dyDescent="0.15">
      <c r="DD113" s="1267"/>
      <c r="DE113" s="1267"/>
    </row>
    <row r="114" spans="108:109" ht="13.5" hidden="1" customHeight="1" x14ac:dyDescent="0.15">
      <c r="DD114" s="1267"/>
      <c r="DE114" s="1267"/>
    </row>
    <row r="115" spans="108:109" ht="13.5" hidden="1" customHeight="1" x14ac:dyDescent="0.15">
      <c r="DD115" s="1267"/>
      <c r="DE115" s="1267"/>
    </row>
    <row r="116" spans="108:109" ht="13.5" hidden="1" customHeight="1" x14ac:dyDescent="0.15">
      <c r="DD116" s="1267"/>
      <c r="DE116" s="1267"/>
    </row>
    <row r="117" spans="108:109" ht="13.5" hidden="1" customHeight="1" x14ac:dyDescent="0.15">
      <c r="DD117" s="1267"/>
      <c r="DE117" s="1267"/>
    </row>
    <row r="118" spans="108:109" ht="13.5" hidden="1" customHeight="1" x14ac:dyDescent="0.15">
      <c r="DD118" s="1267"/>
      <c r="DE118" s="1267"/>
    </row>
    <row r="119" spans="108:109" ht="13.5" hidden="1" customHeight="1" x14ac:dyDescent="0.15">
      <c r="DD119" s="1267"/>
      <c r="DE119" s="1267"/>
    </row>
    <row r="120" spans="108:109" ht="13.5" hidden="1" customHeight="1" x14ac:dyDescent="0.15">
      <c r="DD120" s="1267"/>
      <c r="DE120" s="1267"/>
    </row>
    <row r="121" spans="108:109" ht="13.5" hidden="1" customHeight="1" x14ac:dyDescent="0.15">
      <c r="DD121" s="1267"/>
      <c r="DE121" s="1267"/>
    </row>
    <row r="122" spans="108:109" ht="13.5" hidden="1" customHeight="1" x14ac:dyDescent="0.15">
      <c r="DD122" s="1267"/>
      <c r="DE122" s="1267"/>
    </row>
    <row r="123" spans="108:109" ht="13.5" hidden="1" customHeight="1" x14ac:dyDescent="0.15">
      <c r="DD123" s="1267"/>
      <c r="DE123" s="1267"/>
    </row>
    <row r="124" spans="108:109" ht="13.5" hidden="1" customHeight="1" x14ac:dyDescent="0.15">
      <c r="DD124" s="1267"/>
      <c r="DE124" s="1267"/>
    </row>
    <row r="125" spans="108:109" ht="13.5" hidden="1" customHeight="1" x14ac:dyDescent="0.15">
      <c r="DD125" s="1267"/>
      <c r="DE125" s="1267"/>
    </row>
    <row r="126" spans="108:109" ht="13.5" hidden="1" customHeight="1" x14ac:dyDescent="0.15">
      <c r="DD126" s="1267"/>
      <c r="DE126" s="1267"/>
    </row>
    <row r="127" spans="108:109" ht="13.5" hidden="1" customHeight="1" x14ac:dyDescent="0.15">
      <c r="DD127" s="1267"/>
      <c r="DE127" s="1267"/>
    </row>
    <row r="128" spans="108:109" ht="13.5" hidden="1" customHeight="1" x14ac:dyDescent="0.15">
      <c r="DD128" s="1267"/>
      <c r="DE128" s="1267"/>
    </row>
    <row r="129" spans="108:109" ht="13.5" hidden="1" customHeight="1" x14ac:dyDescent="0.15">
      <c r="DD129" s="1267"/>
      <c r="DE129" s="1267"/>
    </row>
    <row r="130" spans="108:109" ht="13.5" hidden="1" customHeight="1" x14ac:dyDescent="0.15">
      <c r="DD130" s="1267"/>
      <c r="DE130" s="1267"/>
    </row>
    <row r="131" spans="108:109" ht="13.5" hidden="1" customHeight="1" x14ac:dyDescent="0.15">
      <c r="DD131" s="1267"/>
      <c r="DE131" s="1267"/>
    </row>
    <row r="132" spans="108:109" ht="13.5" hidden="1" customHeight="1" x14ac:dyDescent="0.15">
      <c r="DD132" s="1267"/>
      <c r="DE132" s="1267"/>
    </row>
    <row r="133" spans="108:109" ht="13.5" hidden="1" customHeight="1" x14ac:dyDescent="0.15">
      <c r="DD133" s="1267"/>
      <c r="DE133" s="1267"/>
    </row>
    <row r="134" spans="108:109" ht="13.5" hidden="1" customHeight="1" x14ac:dyDescent="0.15">
      <c r="DD134" s="1267"/>
      <c r="DE134" s="1267"/>
    </row>
    <row r="135" spans="108:109" ht="13.5" hidden="1" customHeight="1" x14ac:dyDescent="0.15">
      <c r="DD135" s="1267"/>
      <c r="DE135" s="1267"/>
    </row>
    <row r="136" spans="108:109" ht="13.5" hidden="1" customHeight="1" x14ac:dyDescent="0.15">
      <c r="DD136" s="1267"/>
      <c r="DE136" s="1267"/>
    </row>
    <row r="137" spans="108:109" ht="13.5" hidden="1" customHeight="1" x14ac:dyDescent="0.15">
      <c r="DD137" s="1267"/>
      <c r="DE137" s="1267"/>
    </row>
    <row r="138" spans="108:109" ht="13.5" hidden="1" customHeight="1" x14ac:dyDescent="0.15">
      <c r="DD138" s="1267"/>
      <c r="DE138" s="1267"/>
    </row>
    <row r="139" spans="108:109" ht="13.5" hidden="1" customHeight="1" x14ac:dyDescent="0.15">
      <c r="DD139" s="1267"/>
      <c r="DE139" s="1267"/>
    </row>
    <row r="140" spans="108:109" ht="13.5" hidden="1" customHeight="1" x14ac:dyDescent="0.15">
      <c r="DD140" s="1267"/>
      <c r="DE140" s="1267"/>
    </row>
    <row r="141" spans="108:109" ht="13.5" hidden="1" customHeight="1" x14ac:dyDescent="0.15">
      <c r="DD141" s="1267"/>
      <c r="DE141" s="1267"/>
    </row>
    <row r="142" spans="108:109" ht="13.5" hidden="1" customHeight="1" x14ac:dyDescent="0.15">
      <c r="DD142" s="1267"/>
      <c r="DE142" s="1267"/>
    </row>
    <row r="143" spans="108:109" ht="13.5" hidden="1" customHeight="1" x14ac:dyDescent="0.15">
      <c r="DD143" s="1267"/>
      <c r="DE143" s="1267"/>
    </row>
    <row r="144" spans="108:109" ht="13.5" hidden="1" customHeight="1" x14ac:dyDescent="0.15">
      <c r="DD144" s="1267"/>
      <c r="DE144" s="1267"/>
    </row>
    <row r="145" spans="108:109" ht="13.5" hidden="1" customHeight="1" x14ac:dyDescent="0.15">
      <c r="DD145" s="1267"/>
      <c r="DE145" s="1267"/>
    </row>
    <row r="146" spans="108:109" ht="13.5" hidden="1" customHeight="1" x14ac:dyDescent="0.15">
      <c r="DD146" s="1267"/>
      <c r="DE146" s="1267"/>
    </row>
    <row r="147" spans="108:109" ht="13.5" hidden="1" customHeight="1" x14ac:dyDescent="0.15">
      <c r="DD147" s="1267"/>
      <c r="DE147" s="1267"/>
    </row>
    <row r="148" spans="108:109" ht="13.5" hidden="1" customHeight="1" x14ac:dyDescent="0.15">
      <c r="DD148" s="1267"/>
      <c r="DE148" s="1267"/>
    </row>
    <row r="149" spans="108:109" ht="13.5" hidden="1" customHeight="1" x14ac:dyDescent="0.15">
      <c r="DD149" s="1267"/>
      <c r="DE149" s="1267"/>
    </row>
    <row r="150" spans="108:109" ht="13.5" hidden="1" customHeight="1" x14ac:dyDescent="0.15">
      <c r="DD150" s="1267"/>
      <c r="DE150" s="1267"/>
    </row>
    <row r="151" spans="108:109" ht="13.5" hidden="1" customHeight="1" x14ac:dyDescent="0.15">
      <c r="DD151" s="1267"/>
      <c r="DE151" s="1267"/>
    </row>
    <row r="152" spans="108:109" ht="13.5" hidden="1" customHeight="1" x14ac:dyDescent="0.15">
      <c r="DD152" s="1267"/>
      <c r="DE152" s="1267"/>
    </row>
    <row r="153" spans="108:109" ht="13.5" hidden="1" customHeight="1" x14ac:dyDescent="0.15">
      <c r="DD153" s="1267"/>
      <c r="DE153" s="1267"/>
    </row>
    <row r="154" spans="108:109" ht="13.5" hidden="1" customHeight="1" x14ac:dyDescent="0.15">
      <c r="DD154" s="1267"/>
      <c r="DE154" s="1267"/>
    </row>
    <row r="155" spans="108:109" ht="13.5" hidden="1" customHeight="1" x14ac:dyDescent="0.15">
      <c r="DD155" s="1267"/>
      <c r="DE155" s="1267"/>
    </row>
    <row r="156" spans="108:109" ht="13.5" hidden="1" customHeight="1" x14ac:dyDescent="0.15">
      <c r="DD156" s="1267"/>
      <c r="DE156" s="1267"/>
    </row>
    <row r="157" spans="108:109" ht="13.5" hidden="1" customHeight="1" x14ac:dyDescent="0.15">
      <c r="DD157" s="1267"/>
      <c r="DE157" s="1267"/>
    </row>
    <row r="158" spans="108:109" ht="13.5" hidden="1" customHeight="1" x14ac:dyDescent="0.15">
      <c r="DD158" s="1267"/>
      <c r="DE158" s="1267"/>
    </row>
    <row r="159" spans="108:109" ht="13.5" hidden="1" customHeight="1" x14ac:dyDescent="0.15">
      <c r="DD159" s="1267"/>
      <c r="DE159" s="1267"/>
    </row>
    <row r="160" spans="108:109" ht="13.5" hidden="1" customHeight="1" x14ac:dyDescent="0.15">
      <c r="DD160" s="1267"/>
      <c r="DE160" s="12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u/4mXvlzCPIW07fQdGYVtr9ldN2icvCbRoO/puelLRMs8fjpqEqECAzzoLcC2OsmmOqmPqZWzHRz1puIRhZkQ==" saltValue="GPrt8gvZxHv05YY/TWDm7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VDNGn0pfTakwa2yCq32/Wpeo22/AXiYBunPNrq4ycIVtGU0kSsUudlRJ8G4mR2F4ZBksJm95i/gMY7aiWZwRA==" saltValue="7xcsiI0DyL1cvEWrPfKVL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z94lyPzXx6ifpn8d6xk9swmbts/BT0BuPQPYYiT+sZjUowKG8MtmevqcXdATqIAucMQ5KyJZPmRdFzhS0tlAg==" saltValue="a73Lbb3h4yTbNrsiBBkGf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568</v>
      </c>
      <c r="G2" s="156"/>
      <c r="H2" s="157"/>
    </row>
    <row r="3" spans="1:8" x14ac:dyDescent="0.15">
      <c r="A3" s="153" t="s">
        <v>561</v>
      </c>
      <c r="B3" s="158"/>
      <c r="C3" s="159"/>
      <c r="D3" s="160">
        <v>24064</v>
      </c>
      <c r="E3" s="161"/>
      <c r="F3" s="162">
        <v>45375</v>
      </c>
      <c r="G3" s="163"/>
      <c r="H3" s="164"/>
    </row>
    <row r="4" spans="1:8" x14ac:dyDescent="0.15">
      <c r="A4" s="165"/>
      <c r="B4" s="166"/>
      <c r="C4" s="167"/>
      <c r="D4" s="168">
        <v>13701</v>
      </c>
      <c r="E4" s="169"/>
      <c r="F4" s="170">
        <v>26025</v>
      </c>
      <c r="G4" s="171"/>
      <c r="H4" s="172"/>
    </row>
    <row r="5" spans="1:8" x14ac:dyDescent="0.15">
      <c r="A5" s="153" t="s">
        <v>563</v>
      </c>
      <c r="B5" s="158"/>
      <c r="C5" s="159"/>
      <c r="D5" s="160">
        <v>26596</v>
      </c>
      <c r="E5" s="161"/>
      <c r="F5" s="162">
        <v>44267</v>
      </c>
      <c r="G5" s="163"/>
      <c r="H5" s="164"/>
    </row>
    <row r="6" spans="1:8" x14ac:dyDescent="0.15">
      <c r="A6" s="165"/>
      <c r="B6" s="166"/>
      <c r="C6" s="167"/>
      <c r="D6" s="168">
        <v>13664</v>
      </c>
      <c r="E6" s="169"/>
      <c r="F6" s="170">
        <v>26161</v>
      </c>
      <c r="G6" s="171"/>
      <c r="H6" s="172"/>
    </row>
    <row r="7" spans="1:8" x14ac:dyDescent="0.15">
      <c r="A7" s="153" t="s">
        <v>564</v>
      </c>
      <c r="B7" s="158"/>
      <c r="C7" s="159"/>
      <c r="D7" s="160">
        <v>30408</v>
      </c>
      <c r="E7" s="161"/>
      <c r="F7" s="162">
        <v>40879</v>
      </c>
      <c r="G7" s="163"/>
      <c r="H7" s="164"/>
    </row>
    <row r="8" spans="1:8" x14ac:dyDescent="0.15">
      <c r="A8" s="165"/>
      <c r="B8" s="166"/>
      <c r="C8" s="167"/>
      <c r="D8" s="168">
        <v>15922</v>
      </c>
      <c r="E8" s="169"/>
      <c r="F8" s="170">
        <v>24087</v>
      </c>
      <c r="G8" s="171"/>
      <c r="H8" s="172"/>
    </row>
    <row r="9" spans="1:8" x14ac:dyDescent="0.15">
      <c r="A9" s="153" t="s">
        <v>565</v>
      </c>
      <c r="B9" s="158"/>
      <c r="C9" s="159"/>
      <c r="D9" s="160">
        <v>28273</v>
      </c>
      <c r="E9" s="161"/>
      <c r="F9" s="162">
        <v>42651</v>
      </c>
      <c r="G9" s="163"/>
      <c r="H9" s="164"/>
    </row>
    <row r="10" spans="1:8" x14ac:dyDescent="0.15">
      <c r="A10" s="165"/>
      <c r="B10" s="166"/>
      <c r="C10" s="167"/>
      <c r="D10" s="168">
        <v>7459</v>
      </c>
      <c r="E10" s="169"/>
      <c r="F10" s="170">
        <v>22675</v>
      </c>
      <c r="G10" s="171"/>
      <c r="H10" s="172"/>
    </row>
    <row r="11" spans="1:8" x14ac:dyDescent="0.15">
      <c r="A11" s="153" t="s">
        <v>566</v>
      </c>
      <c r="B11" s="158"/>
      <c r="C11" s="159"/>
      <c r="D11" s="160">
        <v>20130</v>
      </c>
      <c r="E11" s="161"/>
      <c r="F11" s="162">
        <v>43226</v>
      </c>
      <c r="G11" s="163"/>
      <c r="H11" s="164"/>
    </row>
    <row r="12" spans="1:8" x14ac:dyDescent="0.15">
      <c r="A12" s="165"/>
      <c r="B12" s="166"/>
      <c r="C12" s="173"/>
      <c r="D12" s="168">
        <v>6757</v>
      </c>
      <c r="E12" s="169"/>
      <c r="F12" s="170">
        <v>22622</v>
      </c>
      <c r="G12" s="171"/>
      <c r="H12" s="172"/>
    </row>
    <row r="13" spans="1:8" x14ac:dyDescent="0.15">
      <c r="A13" s="153"/>
      <c r="B13" s="158"/>
      <c r="C13" s="174"/>
      <c r="D13" s="175">
        <v>25894</v>
      </c>
      <c r="E13" s="176"/>
      <c r="F13" s="177">
        <v>43280</v>
      </c>
      <c r="G13" s="178"/>
      <c r="H13" s="164"/>
    </row>
    <row r="14" spans="1:8" x14ac:dyDescent="0.15">
      <c r="A14" s="165"/>
      <c r="B14" s="166"/>
      <c r="C14" s="167"/>
      <c r="D14" s="168">
        <v>11501</v>
      </c>
      <c r="E14" s="169"/>
      <c r="F14" s="170">
        <v>24314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1.53</v>
      </c>
      <c r="C19" s="179">
        <f>ROUND(VALUE(SUBSTITUTE(実質収支比率等に係る経年分析!G$48,"▲","-")),2)</f>
        <v>5.88</v>
      </c>
      <c r="D19" s="179">
        <f>ROUND(VALUE(SUBSTITUTE(実質収支比率等に係る経年分析!H$48,"▲","-")),2)</f>
        <v>2.0699999999999998</v>
      </c>
      <c r="E19" s="179">
        <f>ROUND(VALUE(SUBSTITUTE(実質収支比率等に係る経年分析!I$48,"▲","-")),2)</f>
        <v>0.69</v>
      </c>
      <c r="F19" s="179">
        <f>ROUND(VALUE(SUBSTITUTE(実質収支比率等に係る経年分析!J$48,"▲","-")),2)</f>
        <v>0.71</v>
      </c>
    </row>
    <row r="20" spans="1:11" x14ac:dyDescent="0.15">
      <c r="A20" s="179" t="s">
        <v>55</v>
      </c>
      <c r="B20" s="179">
        <f>ROUND(VALUE(SUBSTITUTE(実質収支比率等に係る経年分析!F$47,"▲","-")),2)</f>
        <v>5.85</v>
      </c>
      <c r="C20" s="179">
        <f>ROUND(VALUE(SUBSTITUTE(実質収支比率等に係る経年分析!G$47,"▲","-")),2)</f>
        <v>6.82</v>
      </c>
      <c r="D20" s="179">
        <f>ROUND(VALUE(SUBSTITUTE(実質収支比率等に係る経年分析!H$47,"▲","-")),2)</f>
        <v>9.9700000000000006</v>
      </c>
      <c r="E20" s="179">
        <f>ROUND(VALUE(SUBSTITUTE(実質収支比率等に係る経年分析!I$47,"▲","-")),2)</f>
        <v>10.130000000000001</v>
      </c>
      <c r="F20" s="179">
        <f>ROUND(VALUE(SUBSTITUTE(実質収支比率等に係る経年分析!J$47,"▲","-")),2)</f>
        <v>9.64</v>
      </c>
    </row>
    <row r="21" spans="1:11" x14ac:dyDescent="0.15">
      <c r="A21" s="179" t="s">
        <v>56</v>
      </c>
      <c r="B21" s="179">
        <f>IF(ISNUMBER(VALUE(SUBSTITUTE(実質収支比率等に係る経年分析!F$49,"▲","-"))),ROUND(VALUE(SUBSTITUTE(実質収支比率等に係る経年分析!F$49,"▲","-")),2),NA())</f>
        <v>1.1000000000000001</v>
      </c>
      <c r="C21" s="179">
        <f>IF(ISNUMBER(VALUE(SUBSTITUTE(実質収支比率等に係る経年分析!G$49,"▲","-"))),ROUND(VALUE(SUBSTITUTE(実質収支比率等に係る経年分析!G$49,"▲","-")),2),NA())</f>
        <v>5.34</v>
      </c>
      <c r="D21" s="179">
        <f>IF(ISNUMBER(VALUE(SUBSTITUTE(実質収支比率等に係る経年分析!H$49,"▲","-"))),ROUND(VALUE(SUBSTITUTE(実質収支比率等に係る経年分析!H$49,"▲","-")),2),NA())</f>
        <v>-0.93</v>
      </c>
      <c r="E21" s="179">
        <f>IF(ISNUMBER(VALUE(SUBSTITUTE(実質収支比率等に係る経年分析!I$49,"▲","-"))),ROUND(VALUE(SUBSTITUTE(実質収支比率等に係る経年分析!I$49,"▲","-")),2),NA())</f>
        <v>-1.29</v>
      </c>
      <c r="F21" s="179">
        <f>IF(ISNUMBER(VALUE(SUBSTITUTE(実質収支比率等に係る経年分析!J$49,"▲","-"))),ROUND(VALUE(SUBSTITUTE(実質収支比率等に係る経年分析!J$49,"▲","-")),2),NA())</f>
        <v>-0.6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0.36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1.1399999999999999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1.24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0.25</v>
      </c>
    </row>
    <row r="30" spans="1:11" x14ac:dyDescent="0.15">
      <c r="A30" s="180" t="str">
        <f>IF(連結実質赤字比率に係る赤字・黒字の構成分析!C$40="",NA(),連結実質赤字比率に係る赤字・黒字の構成分析!C$40)</f>
        <v>港湾整備事業特別会計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0.85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0.73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0.51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0.37</v>
      </c>
    </row>
    <row r="31" spans="1:11" x14ac:dyDescent="0.15">
      <c r="A31" s="180" t="str">
        <f>IF(連結実質赤字比率に係る赤字・黒字の構成分析!C$39="",NA(),連結実質赤字比率に係る赤字・黒字の構成分析!C$39)</f>
        <v>下水道事業会計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0.49</v>
      </c>
    </row>
    <row r="32" spans="1:11" x14ac:dyDescent="0.15">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1.53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5.88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2.0699999999999998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0.68</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2.1800000000000002</v>
      </c>
    </row>
    <row r="34" spans="1:16" x14ac:dyDescent="0.15">
      <c r="A34" s="180" t="str">
        <f>IF(連結実質赤字比率に係る赤字・黒字の構成分析!C$36="",NA(),連結実質赤字比率に係る赤字・黒字の構成分析!C$36)</f>
        <v>産業廃棄物等処分事業会計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2.94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3.28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3.89</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3.64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4.38</v>
      </c>
    </row>
    <row r="36" spans="1:16" x14ac:dyDescent="0.15">
      <c r="A36" s="180" t="str">
        <f>IF(連結実質赤字比率に係る赤字・黒字の構成分析!C$34="",NA(),連結実質赤字比率に係る赤字・黒字の構成分析!C$34)</f>
        <v>病院事業会計</v>
      </c>
      <c r="B36" s="180">
        <f>IF(ROUND(VALUE(SUBSTITUTE(連結実質赤字比率に係る赤字・黒字の構成分析!F$34,"▲", "-")), 2) &lt; 0, ABS(ROUND(VALUE(SUBSTITUTE(連結実質赤字比率に係る赤字・黒字の構成分析!F$34,"▲", "-")), 2)), NA())</f>
        <v>1.54</v>
      </c>
      <c r="C36" s="180" t="e">
        <f>IF(ROUND(VALUE(SUBSTITUTE(連結実質赤字比率に係る赤字・黒字の構成分析!F$34,"▲", "-")), 2) &gt;= 0, ABS(ROUND(VALUE(SUBSTITUTE(連結実質赤字比率に係る赤字・黒字の構成分析!F$34,"▲", "-")), 2)), NA())</f>
        <v>#N/A</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0.18</v>
      </c>
      <c r="H36" s="180">
        <f>IF(ROUND(VALUE(SUBSTITUTE(連結実質赤字比率に係る赤字・黒字の構成分析!I$34,"▲", "-")), 2) &lt; 0, ABS(ROUND(VALUE(SUBSTITUTE(連結実質赤字比率に係る赤字・黒字の構成分析!I$34,"▲", "-")), 2)), NA())</f>
        <v>0.04</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0.23</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6226</v>
      </c>
      <c r="E42" s="181"/>
      <c r="F42" s="181"/>
      <c r="G42" s="181">
        <f>'実質公債費比率（分子）の構造'!L$52</f>
        <v>5744</v>
      </c>
      <c r="H42" s="181"/>
      <c r="I42" s="181"/>
      <c r="J42" s="181">
        <f>'実質公債費比率（分子）の構造'!M$52</f>
        <v>5933</v>
      </c>
      <c r="K42" s="181"/>
      <c r="L42" s="181"/>
      <c r="M42" s="181">
        <f>'実質公債費比率（分子）の構造'!N$52</f>
        <v>6044</v>
      </c>
      <c r="N42" s="181"/>
      <c r="O42" s="181"/>
      <c r="P42" s="181">
        <f>'実質公債費比率（分子）の構造'!O$52</f>
        <v>5884</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31</v>
      </c>
      <c r="C44" s="181"/>
      <c r="D44" s="181"/>
      <c r="E44" s="181">
        <f>'実質公債費比率（分子）の構造'!L$50</f>
        <v>21</v>
      </c>
      <c r="F44" s="181"/>
      <c r="G44" s="181"/>
      <c r="H44" s="181">
        <f>'実質公債費比率（分子）の構造'!M$50</f>
        <v>2</v>
      </c>
      <c r="I44" s="181"/>
      <c r="J44" s="181"/>
      <c r="K44" s="181">
        <f>'実質公債費比率（分子）の構造'!N$50</f>
        <v>18</v>
      </c>
      <c r="L44" s="181"/>
      <c r="M44" s="181"/>
      <c r="N44" s="181">
        <f>'実質公債費比率（分子）の構造'!O$50</f>
        <v>20</v>
      </c>
      <c r="O44" s="181"/>
      <c r="P44" s="181"/>
    </row>
    <row r="45" spans="1:16" x14ac:dyDescent="0.15">
      <c r="A45" s="181" t="s">
        <v>66</v>
      </c>
      <c r="B45" s="181">
        <f>'実質公債費比率（分子）の構造'!K$49</f>
        <v>497</v>
      </c>
      <c r="C45" s="181"/>
      <c r="D45" s="181"/>
      <c r="E45" s="181">
        <f>'実質公債費比率（分子）の構造'!L$49</f>
        <v>604</v>
      </c>
      <c r="F45" s="181"/>
      <c r="G45" s="181"/>
      <c r="H45" s="181">
        <f>'実質公債費比率（分子）の構造'!M$49</f>
        <v>579</v>
      </c>
      <c r="I45" s="181"/>
      <c r="J45" s="181"/>
      <c r="K45" s="181">
        <f>'実質公債費比率（分子）の構造'!N$49</f>
        <v>552</v>
      </c>
      <c r="L45" s="181"/>
      <c r="M45" s="181"/>
      <c r="N45" s="181">
        <f>'実質公債費比率（分子）の構造'!O$49</f>
        <v>539</v>
      </c>
      <c r="O45" s="181"/>
      <c r="P45" s="181"/>
    </row>
    <row r="46" spans="1:16" x14ac:dyDescent="0.15">
      <c r="A46" s="181" t="s">
        <v>67</v>
      </c>
      <c r="B46" s="181">
        <f>'実質公債費比率（分子）の構造'!K$48</f>
        <v>1681</v>
      </c>
      <c r="C46" s="181"/>
      <c r="D46" s="181"/>
      <c r="E46" s="181">
        <f>'実質公債費比率（分子）の構造'!L$48</f>
        <v>1624</v>
      </c>
      <c r="F46" s="181"/>
      <c r="G46" s="181"/>
      <c r="H46" s="181">
        <f>'実質公債費比率（分子）の構造'!M$48</f>
        <v>1810</v>
      </c>
      <c r="I46" s="181"/>
      <c r="J46" s="181"/>
      <c r="K46" s="181">
        <f>'実質公債費比率（分子）の構造'!N$48</f>
        <v>1772</v>
      </c>
      <c r="L46" s="181"/>
      <c r="M46" s="181"/>
      <c r="N46" s="181">
        <f>'実質公債費比率（分子）の構造'!O$48</f>
        <v>1894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6588</v>
      </c>
      <c r="C49" s="181"/>
      <c r="D49" s="181"/>
      <c r="E49" s="181">
        <f>'実質公債費比率（分子）の構造'!L$45</f>
        <v>5761</v>
      </c>
      <c r="F49" s="181"/>
      <c r="G49" s="181"/>
      <c r="H49" s="181">
        <f>'実質公債費比率（分子）の構造'!M$45</f>
        <v>5629</v>
      </c>
      <c r="I49" s="181"/>
      <c r="J49" s="181"/>
      <c r="K49" s="181">
        <f>'実質公債費比率（分子）の構造'!N$45</f>
        <v>5858</v>
      </c>
      <c r="L49" s="181"/>
      <c r="M49" s="181"/>
      <c r="N49" s="181">
        <f>'実質公債費比率（分子）の構造'!O$45</f>
        <v>5568</v>
      </c>
      <c r="O49" s="181"/>
      <c r="P49" s="181"/>
    </row>
    <row r="50" spans="1:16" x14ac:dyDescent="0.15">
      <c r="A50" s="181" t="s">
        <v>71</v>
      </c>
      <c r="B50" s="181" t="e">
        <f>NA()</f>
        <v>#N/A</v>
      </c>
      <c r="C50" s="181">
        <f>IF(ISNUMBER('実質公債費比率（分子）の構造'!K$53),'実質公債費比率（分子）の構造'!K$53,NA())</f>
        <v>2572</v>
      </c>
      <c r="D50" s="181" t="e">
        <f>NA()</f>
        <v>#N/A</v>
      </c>
      <c r="E50" s="181" t="e">
        <f>NA()</f>
        <v>#N/A</v>
      </c>
      <c r="F50" s="181">
        <f>IF(ISNUMBER('実質公債費比率（分子）の構造'!L$53),'実質公債費比率（分子）の構造'!L$53,NA())</f>
        <v>2267</v>
      </c>
      <c r="G50" s="181" t="e">
        <f>NA()</f>
        <v>#N/A</v>
      </c>
      <c r="H50" s="181" t="e">
        <f>NA()</f>
        <v>#N/A</v>
      </c>
      <c r="I50" s="181">
        <f>IF(ISNUMBER('実質公債費比率（分子）の構造'!M$53),'実質公債費比率（分子）の構造'!M$53,NA())</f>
        <v>2087</v>
      </c>
      <c r="J50" s="181" t="e">
        <f>NA()</f>
        <v>#N/A</v>
      </c>
      <c r="K50" s="181" t="e">
        <f>NA()</f>
        <v>#N/A</v>
      </c>
      <c r="L50" s="181">
        <f>IF(ISNUMBER('実質公債費比率（分子）の構造'!N$53),'実質公債費比率（分子）の構造'!N$53,NA())</f>
        <v>2156</v>
      </c>
      <c r="M50" s="181" t="e">
        <f>NA()</f>
        <v>#N/A</v>
      </c>
      <c r="N50" s="181" t="e">
        <f>NA()</f>
        <v>#N/A</v>
      </c>
      <c r="O50" s="181">
        <f>IF(ISNUMBER('実質公債費比率（分子）の構造'!O$53),'実質公債費比率（分子）の構造'!O$53,NA())</f>
        <v>2137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53456</v>
      </c>
      <c r="E56" s="180"/>
      <c r="F56" s="180"/>
      <c r="G56" s="180">
        <f>'将来負担比率（分子）の構造'!J$52</f>
        <v>53323</v>
      </c>
      <c r="H56" s="180"/>
      <c r="I56" s="180"/>
      <c r="J56" s="180">
        <f>'将来負担比率（分子）の構造'!K$52</f>
        <v>52457</v>
      </c>
      <c r="K56" s="180"/>
      <c r="L56" s="180"/>
      <c r="M56" s="180">
        <f>'将来負担比率（分子）の構造'!L$52</f>
        <v>51053</v>
      </c>
      <c r="N56" s="180"/>
      <c r="O56" s="180"/>
      <c r="P56" s="180">
        <f>'将来負担比率（分子）の構造'!M$52</f>
        <v>49180</v>
      </c>
    </row>
    <row r="57" spans="1:16" x14ac:dyDescent="0.15">
      <c r="A57" s="180" t="s">
        <v>42</v>
      </c>
      <c r="B57" s="180"/>
      <c r="C57" s="180"/>
      <c r="D57" s="180">
        <f>'将来負担比率（分子）の構造'!I$51</f>
        <v>8234</v>
      </c>
      <c r="E57" s="180"/>
      <c r="F57" s="180"/>
      <c r="G57" s="180">
        <f>'将来負担比率（分子）の構造'!J$51</f>
        <v>8120</v>
      </c>
      <c r="H57" s="180"/>
      <c r="I57" s="180"/>
      <c r="J57" s="180">
        <f>'将来負担比率（分子）の構造'!K$51</f>
        <v>7846</v>
      </c>
      <c r="K57" s="180"/>
      <c r="L57" s="180"/>
      <c r="M57" s="180">
        <f>'将来負担比率（分子）の構造'!L$51</f>
        <v>7651</v>
      </c>
      <c r="N57" s="180"/>
      <c r="O57" s="180"/>
      <c r="P57" s="180">
        <f>'将来負担比率（分子）の構造'!M$51</f>
        <v>7569</v>
      </c>
    </row>
    <row r="58" spans="1:16" x14ac:dyDescent="0.15">
      <c r="A58" s="180" t="s">
        <v>41</v>
      </c>
      <c r="B58" s="180"/>
      <c r="C58" s="180"/>
      <c r="D58" s="180">
        <f>'将来負担比率（分子）の構造'!I$50</f>
        <v>3085</v>
      </c>
      <c r="E58" s="180"/>
      <c r="F58" s="180"/>
      <c r="G58" s="180">
        <f>'将来負担比率（分子）の構造'!J$50</f>
        <v>3669</v>
      </c>
      <c r="H58" s="180"/>
      <c r="I58" s="180"/>
      <c r="J58" s="180">
        <f>'将来負担比率（分子）の構造'!K$50</f>
        <v>5018</v>
      </c>
      <c r="K58" s="180"/>
      <c r="L58" s="180"/>
      <c r="M58" s="180">
        <f>'将来負担比率（分子）の構造'!L$50</f>
        <v>6304</v>
      </c>
      <c r="N58" s="180"/>
      <c r="O58" s="180"/>
      <c r="P58" s="180">
        <f>'将来負担比率（分子）の構造'!M$50</f>
        <v>6012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2</v>
      </c>
      <c r="I61" s="180"/>
      <c r="J61" s="180"/>
      <c r="K61" s="180">
        <f>'将来負担比率（分子）の構造'!L$46</f>
        <v>2</v>
      </c>
      <c r="L61" s="180"/>
      <c r="M61" s="180"/>
      <c r="N61" s="180">
        <f>'将来負担比率（分子）の構造'!M$46</f>
        <v>1</v>
      </c>
      <c r="O61" s="180"/>
      <c r="P61" s="180"/>
    </row>
    <row r="62" spans="1:16" x14ac:dyDescent="0.15">
      <c r="A62" s="180" t="s">
        <v>35</v>
      </c>
      <c r="B62" s="180">
        <f>'将来負担比率（分子）の構造'!I$45</f>
        <v>9903</v>
      </c>
      <c r="C62" s="180"/>
      <c r="D62" s="180"/>
      <c r="E62" s="180">
        <f>'将来負担比率（分子）の構造'!J$45</f>
        <v>9399</v>
      </c>
      <c r="F62" s="180"/>
      <c r="G62" s="180"/>
      <c r="H62" s="180">
        <f>'将来負担比率（分子）の構造'!K$45</f>
        <v>9257</v>
      </c>
      <c r="I62" s="180"/>
      <c r="J62" s="180"/>
      <c r="K62" s="180">
        <f>'将来負担比率（分子）の構造'!L$45</f>
        <v>9259</v>
      </c>
      <c r="L62" s="180"/>
      <c r="M62" s="180"/>
      <c r="N62" s="180">
        <f>'将来負担比率（分子）の構造'!M$45</f>
        <v>8777</v>
      </c>
      <c r="O62" s="180"/>
      <c r="P62" s="180"/>
    </row>
    <row r="63" spans="1:16" x14ac:dyDescent="0.15">
      <c r="A63" s="180" t="s">
        <v>34</v>
      </c>
      <c r="B63" s="180">
        <f>'将来負担比率（分子）の構造'!I$44</f>
        <v>3330</v>
      </c>
      <c r="C63" s="180"/>
      <c r="D63" s="180"/>
      <c r="E63" s="180">
        <f>'将来負担比率（分子）の構造'!J$44</f>
        <v>2896</v>
      </c>
      <c r="F63" s="180"/>
      <c r="G63" s="180"/>
      <c r="H63" s="180">
        <f>'将来負担比率（分子）の構造'!K$44</f>
        <v>2509</v>
      </c>
      <c r="I63" s="180"/>
      <c r="J63" s="180"/>
      <c r="K63" s="180">
        <f>'将来負担比率（分子）の構造'!L$44</f>
        <v>2203</v>
      </c>
      <c r="L63" s="180"/>
      <c r="M63" s="180"/>
      <c r="N63" s="180">
        <f>'将来負担比率（分子）の構造'!M$44</f>
        <v>1715</v>
      </c>
      <c r="O63" s="180"/>
      <c r="P63" s="180"/>
    </row>
    <row r="64" spans="1:16" x14ac:dyDescent="0.15">
      <c r="A64" s="180" t="s">
        <v>33</v>
      </c>
      <c r="B64" s="180">
        <f>'将来負担比率（分子）の構造'!I$43</f>
        <v>19439</v>
      </c>
      <c r="C64" s="180"/>
      <c r="D64" s="180"/>
      <c r="E64" s="180">
        <f>'将来負担比率（分子）の構造'!J$43</f>
        <v>19352</v>
      </c>
      <c r="F64" s="180"/>
      <c r="G64" s="180"/>
      <c r="H64" s="180">
        <f>'将来負担比率（分子）の構造'!K$43</f>
        <v>17899</v>
      </c>
      <c r="I64" s="180"/>
      <c r="J64" s="180"/>
      <c r="K64" s="180">
        <f>'将来負担比率（分子）の構造'!L$43</f>
        <v>15874</v>
      </c>
      <c r="L64" s="180"/>
      <c r="M64" s="180"/>
      <c r="N64" s="180">
        <f>'将来負担比率（分子）の構造'!M$43</f>
        <v>14974</v>
      </c>
      <c r="O64" s="180"/>
      <c r="P64" s="180"/>
    </row>
    <row r="65" spans="1:16" x14ac:dyDescent="0.15">
      <c r="A65" s="180" t="s">
        <v>32</v>
      </c>
      <c r="B65" s="180">
        <f>'将来負担比率（分子）の構造'!I$42</f>
        <v>18</v>
      </c>
      <c r="C65" s="180"/>
      <c r="D65" s="180"/>
      <c r="E65" s="180">
        <f>'将来負担比率（分子）の構造'!J$42</f>
        <v>12</v>
      </c>
      <c r="F65" s="180"/>
      <c r="G65" s="180"/>
      <c r="H65" s="180">
        <f>'将来負担比率（分子）の構造'!K$42</f>
        <v>64</v>
      </c>
      <c r="I65" s="180"/>
      <c r="J65" s="180"/>
      <c r="K65" s="180">
        <f>'将来負担比率（分子）の構造'!L$42</f>
        <v>57</v>
      </c>
      <c r="L65" s="180"/>
      <c r="M65" s="180"/>
      <c r="N65" s="180">
        <f>'将来負担比率（分子）の構造'!M$42</f>
        <v>38</v>
      </c>
      <c r="O65" s="180"/>
      <c r="P65" s="180"/>
    </row>
    <row r="66" spans="1:16" x14ac:dyDescent="0.15">
      <c r="A66" s="180" t="s">
        <v>31</v>
      </c>
      <c r="B66" s="180">
        <f>'将来負担比率（分子）の構造'!I$41</f>
        <v>53002</v>
      </c>
      <c r="C66" s="180"/>
      <c r="D66" s="180"/>
      <c r="E66" s="180">
        <f>'将来負担比率（分子）の構造'!J$41</f>
        <v>52944</v>
      </c>
      <c r="F66" s="180"/>
      <c r="G66" s="180"/>
      <c r="H66" s="180">
        <f>'将来負担比率（分子）の構造'!K$41</f>
        <v>52365</v>
      </c>
      <c r="I66" s="180"/>
      <c r="J66" s="180"/>
      <c r="K66" s="180">
        <f>'将来負担比率（分子）の構造'!L$41</f>
        <v>50652</v>
      </c>
      <c r="L66" s="180"/>
      <c r="M66" s="180"/>
      <c r="N66" s="180">
        <f>'将来負担比率（分子）の構造'!M$41</f>
        <v>48746</v>
      </c>
      <c r="O66" s="180"/>
      <c r="P66" s="180"/>
    </row>
    <row r="67" spans="1:16" x14ac:dyDescent="0.15">
      <c r="A67" s="180" t="s">
        <v>75</v>
      </c>
      <c r="B67" s="180" t="e">
        <f>NA()</f>
        <v>#N/A</v>
      </c>
      <c r="C67" s="180">
        <f>IF(ISNUMBER('将来負担比率（分子）の構造'!I$53), IF('将来負担比率（分子）の構造'!I$53 &lt; 0, 0, '将来負担比率（分子）の構造'!I$53), NA())</f>
        <v>20917</v>
      </c>
      <c r="D67" s="180" t="e">
        <f>NA()</f>
        <v>#N/A</v>
      </c>
      <c r="E67" s="180" t="e">
        <f>NA()</f>
        <v>#N/A</v>
      </c>
      <c r="F67" s="180">
        <f>IF(ISNUMBER('将来負担比率（分子）の構造'!J$53), IF('将来負担比率（分子）の構造'!J$53 &lt; 0, 0, '将来負担比率（分子）の構造'!J$53), NA())</f>
        <v>19490</v>
      </c>
      <c r="G67" s="180" t="e">
        <f>NA()</f>
        <v>#N/A</v>
      </c>
      <c r="H67" s="180" t="e">
        <f>NA()</f>
        <v>#N/A</v>
      </c>
      <c r="I67" s="180">
        <f>IF(ISNUMBER('将来負担比率（分子）の構造'!K$53), IF('将来負担比率（分子）の構造'!K$53 &lt; 0, 0, '将来負担比率（分子）の構造'!K$53), NA())</f>
        <v>16774</v>
      </c>
      <c r="J67" s="180" t="e">
        <f>NA()</f>
        <v>#N/A</v>
      </c>
      <c r="K67" s="180" t="e">
        <f>NA()</f>
        <v>#N/A</v>
      </c>
      <c r="L67" s="180">
        <f>IF(ISNUMBER('将来負担比率（分子）の構造'!L$53), IF('将来負担比率（分子）の構造'!L$53 &lt; 0, 0, '将来負担比率（分子）の構造'!L$53), NA())</f>
        <v>13039</v>
      </c>
      <c r="M67" s="180" t="e">
        <f>NA()</f>
        <v>#N/A</v>
      </c>
      <c r="N67" s="180" t="e">
        <f>NA()</f>
        <v>#N/A</v>
      </c>
      <c r="O67" s="180">
        <f>IF(ISNUMBER('将来負担比率（分子）の構造'!M$53), IF('将来負担比率（分子）の構造'!M$53 &lt; 0, 0, '将来負担比率（分子）の構造'!M$53), NA())</f>
        <v>11489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3191</v>
      </c>
      <c r="C72" s="184">
        <f>基金残高に係る経年分析!G55</f>
        <v>3223</v>
      </c>
      <c r="D72" s="184">
        <f>基金残高に係る経年分析!H55</f>
        <v>3033</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2015</v>
      </c>
      <c r="C74" s="184">
        <f>基金残高に係る経年分析!G57</f>
        <v>2079</v>
      </c>
      <c r="D74" s="184">
        <f>基金残高に係る経年分析!H57</f>
        <v>2083</v>
      </c>
    </row>
  </sheetData>
  <sheetProtection algorithmName="SHA-512" hashValue="Kfmcn0MOrT66uRylOyRJfiqG9iN38dNyshl3a2eHrKBP3oJXRRqa7rOae06ZyXzz0Za+CTQatRLGle88nYnrfQ==" saltValue="6dEaW5Cim4QOwpivYS4p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篠田侑紀</cp:lastModifiedBy>
  <cp:lastPrinted>2020-03-04T10:22:09Z</cp:lastPrinted>
  <dcterms:created xsi:type="dcterms:W3CDTF">2020-02-10T01:51:05Z</dcterms:created>
  <dcterms:modified xsi:type="dcterms:W3CDTF">2020-09-28T10:16:13Z</dcterms:modified>
  <cp:category/>
</cp:coreProperties>
</file>