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et5ffsv002\（財政部）財政課\業務\三四郎\財政事情\R04財政事情\財政状況資料集\R02決算\05 ＨＰ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<sst xmlns="http://schemas.openxmlformats.org/spreadsheetml/2006/main" count="1101" uniqueCount="627">
  <si>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</si>
  <si>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</si>
  <si>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</si>
  <si>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</si>
  <si>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</si>
  <si>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</si>
  <si>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</si>
  <si>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</si>
  <si>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</si>
  <si>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</si>
  <si>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</si>
  <si>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</si>
  <si>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</si>
  <si>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</si>
  <si>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</si>
  <si>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</si>
  <si>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</si>
  <si>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</si>
  <si>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</si>
  <si>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</si>
  <si>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</si>
  <si>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</si>
  <si>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</si>
  <si>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</si>
  <si>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</si>
  <si>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</si>
  <si>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</si>
  <si>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</si>
  <si>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</si>
  <si>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</si>
  <si>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</si>
  <si>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</si>
  <si>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</si>
  <si>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</si>
  <si>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</si>
  <si>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</si>
  <si>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</si>
  <si>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</si>
  <si>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</si>
  <si>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</si>
  <si>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</si>
  <si>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</si>
  <si>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</si>
  <si>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</si>
  <si>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</si>
  <si>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</si>
  <si>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</si>
  <si>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</si>
  <si>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</si>
  <si>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</si>
  <si>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</si>
  <si>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</si>
  <si>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</si>
  <si>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</si>
  <si>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</si>
  <si>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</si>
  <si>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</si>
  <si>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</si>
  <si>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</si>
  <si>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</si>
  <si>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</si>
  <si>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</si>
  <si>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</si>
  <si>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</si>
  <si>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</si>
  <si>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</si>
  <si>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</si>
  <si>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</si>
  <si>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</si>
  <si>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</si>
  <si>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</si>
  <si>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</si>
  <si>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</si>
  <si>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</si>
  <si>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</si>
  <si>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</si>
  <si>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</si>
  <si>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</si>
  <si>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</si>
  <si>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</si>
  <si>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</si>
  <si>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</si>
  <si>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</si>
  <si>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</si>
  <si>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</si>
  <si>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</si>
  <si>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</si>
  <si>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</si>
  <si>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</si>
  <si>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</si>
  <si>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</si>
  <si>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</si>
  <si>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</si>
  <si>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</si>
  <si>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</si>
  <si>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</si>
  <si>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</si>
  <si>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</si>
  <si>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小樽市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</si>
  <si>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</si>
  <si>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</si>
  <si>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</si>
  <si>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</si>
  <si>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</si>
  <si>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</si>
  <si>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</si>
  <si>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</si>
  <si>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</si>
  <si>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</si>
  <si>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</si>
  <si>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</si>
  <si>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</si>
  <si>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</si>
  <si>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</si>
  <si>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</si>
  <si>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</si>
  <si>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</si>
  <si>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</si>
  <si>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</si>
  <si>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</si>
  <si>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</si>
  <si>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</si>
  <si>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</si>
  <si>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</si>
  <si>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</si>
  <si>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</si>
  <si>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</si>
  <si>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</si>
  <si>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</si>
  <si>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</si>
  <si>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</si>
  <si>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</si>
  <si>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</si>
  <si>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</si>
  <si>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</si>
  <si>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</si>
  <si>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</si>
  <si>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</si>
  <si>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</si>
  <si>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</si>
  <si>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</si>
  <si>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</si>
  <si>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</si>
  <si>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</si>
  <si>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</si>
  <si>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</si>
  <si>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</si>
  <si>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</si>
  <si>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</si>
  <si>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</si>
  <si>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</si>
  <si>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</si>
  <si>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</si>
  <si>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</si>
  <si>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</si>
  <si>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</si>
  <si>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</si>
  <si>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</si>
  <si>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</si>
  <si>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</si>
  <si>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</si>
  <si>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</si>
  <si>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</si>
  <si>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</si>
  <si>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</si>
  <si>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</si>
  <si>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</si>
  <si>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</si>
  <si>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</si>
  <si>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</si>
  <si>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</si>
  <si>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</si>
  <si>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</si>
  <si>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</si>
  <si>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</si>
  <si>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</si>
  <si>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</si>
  <si>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</si>
  <si>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</si>
  <si>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</si>
  <si>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</si>
  <si>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</si>
  <si>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</si>
  <si>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</si>
  <si>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</si>
  <si>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</si>
  <si>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</si>
  <si>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</si>
  <si>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</si>
  <si>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</si>
  <si>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</si>
  <si>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</si>
  <si>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</si>
  <si>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</si>
  <si>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</si>
  <si>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</si>
  <si>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</si>
  <si>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</si>
  <si>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</si>
  <si>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</si>
  <si>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</si>
  <si>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</si>
  <si>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</si>
  <si>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</si>
  <si>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</si>
  <si>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</si>
  <si>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</si>
  <si>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</si>
  <si>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</si>
  <si>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</si>
  <si>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北海道小樽市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</si>
  <si>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</si>
  <si>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</si>
  <si>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</si>
  <si>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</si>
  <si>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</si>
  <si>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</si>
  <si>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</si>
  <si>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</si>
  <si>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</si>
  <si>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</si>
  <si>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</si>
  <si>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</si>
  <si>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</si>
  <si>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</si>
  <si>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</si>
  <si>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</si>
  <si>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</si>
  <si>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</si>
  <si>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</si>
  <si>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</si>
  <si>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</si>
  <si>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</si>
  <si>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</si>
  <si>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</si>
  <si>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</si>
  <si>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</si>
  <si>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</si>
  <si>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</si>
  <si>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</si>
  <si>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</si>
  <si>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</si>
  <si>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</si>
  <si>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</si>
  <si>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</si>
  <si>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</si>
  <si>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</si>
  <si>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</si>
  <si>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</si>
  <si>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</si>
  <si>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</si>
  <si>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</si>
  <si>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</si>
  <si>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</si>
  <si>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</si>
  <si>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</si>
  <si>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</si>
  <si>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</si>
  <si>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</si>
  <si>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</si>
  <si>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</si>
  <si>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</si>
  <si>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</si>
  <si>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</si>
  <si>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</si>
  <si>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</si>
  <si>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</si>
  <si>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</si>
  <si>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</si>
  <si>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</si>
  <si>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</si>
  <si>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</si>
  <si>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</si>
  <si>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</si>
  <si>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</si>
  <si>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</si>
  <si>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</si>
  <si>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</si>
  <si>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</si>
  <si>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</si>
  <si>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</si>
  <si>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</si>
  <si>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</si>
  <si>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</si>
  <si>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</si>
  <si>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</si>
  <si>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</si>
  <si>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</si>
  <si>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</si>
  <si>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</si>
  <si>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</si>
  <si>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</si>
  <si>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</si>
  <si>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</si>
  <si>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</si>
  <si>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</si>
  <si>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</si>
  <si>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</si>
  <si>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</si>
  <si>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</si>
  <si>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</si>
  <si>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</si>
  <si>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</si>
  <si>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</si>
  <si>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</si>
  <si>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</si>
  <si>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</si>
  <si>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</si>
  <si>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</si>
  <si>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</si>
  <si>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</si>
  <si>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</si>
  <si>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</si>
  <si>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</si>
  <si>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</si>
  <si>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</si>
  <si>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</si>
  <si>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</si>
  <si>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</si>
  <si>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</si>
  <si>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</si>
  <si>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</si>
  <si>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</si>
  <si>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</si>
  <si>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</si>
  <si>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</si>
  <si>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</si>
  <si>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</si>
  <si>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</si>
  <si>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</si>
  <si>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</si>
  <si>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</si>
  <si>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</si>
  <si>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</si>
  <si>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</si>
  <si>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</si>
  <si>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</si>
  <si>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</si>
  <si>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</si>
  <si>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</si>
  <si>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</si>
  <si>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</si>
  <si>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</si>
  <si>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</si>
  <si>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</si>
  <si>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</si>
  <si>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</si>
  <si>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</si>
  <si>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</si>
  <si>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</si>
  <si>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</si>
  <si>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</si>
  <si>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</si>
  <si>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</si>
  <si>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</si>
  <si>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</si>
  <si>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</si>
  <si>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</si>
  <si>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</si>
  <si>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</si>
  <si>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</si>
  <si>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</si>
  <si>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</si>
  <si>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</si>
  <si>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</si>
  <si>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</si>
  <si>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</si>
  <si>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北海道小樽市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</si>
  <si>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</si>
  <si>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</si>
  <si>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</si>
  <si>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</si>
  <si>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</si>
  <si>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</si>
  <si>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</si>
  <si>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</si>
  <si>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</si>
  <si>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</si>
  <si>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</si>
  <si>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</si>
  <si>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</si>
  <si>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</si>
  <si>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</si>
  <si>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</si>
  <si>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</si>
  <si>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</si>
  <si>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</si>
  <si>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</si>
  <si>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</si>
  <si>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</si>
  <si>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</si>
  <si>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</si>
  <si>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</si>
  <si>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</si>
  <si>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</si>
  <si>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</si>
  <si>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</si>
  <si>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</si>
  <si>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</si>
  <si>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</si>
  <si>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</si>
  <si>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</si>
  <si>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</si>
  <si>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</si>
  <si>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</si>
  <si>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</si>
  <si>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</si>
  <si>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</si>
  <si>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</si>
  <si>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法適用企業</t>
    <phoneticPr fontId="5"/>
  </si>
  <si>
    <t>下水道事業会計</t>
    <phoneticPr fontId="5"/>
  </si>
  <si>
    <t>産業廃棄物等処分事業会計</t>
    <phoneticPr fontId="5"/>
  </si>
  <si>
    <t>簡易水道事業会計</t>
    <phoneticPr fontId="5"/>
  </si>
  <si>
    <t>青果物卸売市場事業特別会計</t>
    <phoneticPr fontId="5"/>
  </si>
  <si>
    <t>-</t>
    <phoneticPr fontId="5"/>
  </si>
  <si>
    <t>法非適用企業</t>
    <phoneticPr fontId="5"/>
  </si>
  <si>
    <t>水産物卸売市場事業特別会計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</si>
  <si>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</si>
  <si>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</si>
  <si>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</si>
  <si>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</si>
  <si>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</si>
  <si>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</si>
  <si>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</si>
  <si>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</si>
  <si>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</si>
  <si>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</si>
  <si>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</si>
  <si>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</si>
  <si>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</si>
  <si>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</si>
  <si>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</si>
  <si>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</si>
  <si>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</si>
  <si>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</si>
  <si>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</si>
  <si>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</si>
  <si>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</si>
  <si>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</si>
  <si>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</si>
  <si>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</si>
  <si>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</si>
  <si>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</si>
  <si>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</si>
  <si>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</si>
  <si>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</si>
  <si>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</si>
  <si>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</si>
  <si>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</si>
  <si>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</si>
  <si>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</si>
  <si>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</si>
  <si>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</si>
  <si>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</si>
  <si>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</si>
  <si>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</si>
  <si>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</si>
  <si>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</si>
  <si>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</si>
  <si>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</si>
  <si>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</si>
  <si>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</si>
  <si>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</si>
  <si>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</si>
  <si>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</si>
  <si>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</si>
  <si>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</si>
  <si>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</si>
  <si>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</si>
  <si>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</si>
  <si>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</si>
  <si>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</si>
  <si>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</si>
  <si>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</si>
  <si>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</si>
  <si>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</si>
  <si>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</si>
  <si>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</si>
  <si>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</si>
  <si>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</si>
  <si>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</si>
  <si>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</si>
  <si>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</si>
  <si>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</si>
  <si>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</si>
  <si>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</si>
  <si>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</si>
  <si>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</si>
  <si>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</si>
  <si>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</si>
  <si>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</si>
  <si>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</si>
  <si>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</si>
  <si>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</si>
  <si>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</si>
  <si>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</si>
  <si>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</si>
  <si>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</si>
  <si>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</si>
  <si>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</si>
  <si>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</si>
  <si>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</si>
  <si>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</si>
  <si>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</si>
  <si>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</si>
  <si>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</si>
  <si>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</si>
  <si>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</si>
  <si>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</si>
  <si>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</si>
  <si>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</si>
  <si>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</si>
  <si>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</si>
  <si>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</si>
  <si>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</si>
  <si>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</si>
  <si>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</si>
  <si>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</si>
  <si>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</si>
  <si>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</si>
  <si>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</si>
  <si>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</si>
  <si>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</si>
  <si>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</si>
  <si>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</si>
  <si>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</si>
  <si>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</si>
  <si>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</si>
  <si>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</si>
  <si>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</si>
  <si>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</si>
  <si>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</si>
  <si>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</si>
  <si>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</si>
  <si>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</si>
  <si>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</si>
  <si>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</si>
  <si>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</si>
  <si>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</si>
  <si>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</si>
  <si>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</si>
  <si>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</si>
  <si>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</si>
  <si>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</si>
  <si>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</si>
  <si>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</si>
  <si>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</si>
  <si>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</si>
  <si>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</si>
  <si>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</si>
  <si>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</si>
  <si>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</si>
  <si>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</si>
  <si>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</si>
  <si>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</si>
  <si>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</si>
  <si>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</si>
  <si>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</si>
  <si>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</si>
  <si>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</si>
  <si>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</si>
  <si>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</si>
  <si>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</si>
  <si>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</si>
  <si>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</si>
  <si>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</si>
  <si>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</si>
  <si>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</si>
  <si>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0.93</t>
  </si>
  <si>
    <t>▲ 1.29</t>
  </si>
  <si>
    <t>▲ 0.60</t>
  </si>
  <si>
    <t>▲ 1.60</t>
  </si>
  <si>
    <t>▲ 0.41</t>
  </si>
  <si>
    <t>産業廃棄物等処分事業会計</t>
  </si>
  <si>
    <t>水道事業会計</t>
  </si>
  <si>
    <t>下水道事業会計</t>
  </si>
  <si>
    <t>介護保険事業特別会計</t>
  </si>
  <si>
    <t>一般会計</t>
  </si>
  <si>
    <t>国民健康保険事業特別会計</t>
  </si>
  <si>
    <t>港湾整備事業特別会計</t>
  </si>
  <si>
    <t>後期高齢者医療事業特別会計</t>
  </si>
  <si>
    <t>その他会計（赤字）</t>
  </si>
  <si>
    <t>▲ 0.04</t>
  </si>
  <si>
    <t>▲ 0.23</t>
  </si>
  <si>
    <t>▲ 0.85</t>
  </si>
  <si>
    <t>その他会計（黒字）</t>
  </si>
  <si>
    <t>（百万円）</t>
    <phoneticPr fontId="5"/>
  </si>
  <si>
    <t>H27末</t>
    <phoneticPr fontId="5"/>
  </si>
  <si>
    <t>H28末</t>
    <phoneticPr fontId="5"/>
  </si>
  <si>
    <t>H29末</t>
    <phoneticPr fontId="5"/>
  </si>
  <si>
    <t>H30末</t>
    <phoneticPr fontId="5"/>
  </si>
  <si>
    <t>R01末</t>
    <phoneticPr fontId="5"/>
  </si>
  <si>
    <t>社会福祉事業資金基金</t>
    <rPh sb="0" eb="2">
      <t>シャカイ</t>
    </rPh>
    <rPh sb="2" eb="4">
      <t>フクシ</t>
    </rPh>
    <rPh sb="4" eb="6">
      <t>ジギョウ</t>
    </rPh>
    <rPh sb="6" eb="8">
      <t>シキン</t>
    </rPh>
    <rPh sb="8" eb="10">
      <t>キキン</t>
    </rPh>
    <phoneticPr fontId="2"/>
  </si>
  <si>
    <t>まちづくり事業資金基金</t>
    <rPh sb="5" eb="7">
      <t>ジギョウ</t>
    </rPh>
    <rPh sb="7" eb="9">
      <t>シキン</t>
    </rPh>
    <rPh sb="9" eb="11">
      <t>キキン</t>
    </rPh>
    <phoneticPr fontId="2"/>
  </si>
  <si>
    <t>ふるさと応援基金</t>
    <rPh sb="4" eb="6">
      <t>オウエン</t>
    </rPh>
    <rPh sb="6" eb="8">
      <t>キキン</t>
    </rPh>
    <phoneticPr fontId="2"/>
  </si>
  <si>
    <t>小樽ファンが支えるふるさとまちづくり資金基金</t>
    <rPh sb="0" eb="2">
      <t>オタル</t>
    </rPh>
    <rPh sb="6" eb="7">
      <t>ササ</t>
    </rPh>
    <rPh sb="18" eb="20">
      <t>シキン</t>
    </rPh>
    <rPh sb="20" eb="22">
      <t>キキン</t>
    </rPh>
    <phoneticPr fontId="2"/>
  </si>
  <si>
    <t>新型コロナウイルス等感染症対策資金基金</t>
    <rPh sb="0" eb="2">
      <t>シンガタ</t>
    </rPh>
    <rPh sb="9" eb="10">
      <t>トウ</t>
    </rPh>
    <rPh sb="10" eb="13">
      <t>カンセンショウ</t>
    </rPh>
    <rPh sb="13" eb="15">
      <t>タイサク</t>
    </rPh>
    <rPh sb="15" eb="17">
      <t>シキン</t>
    </rPh>
    <rPh sb="17" eb="19">
      <t>キキン</t>
    </rPh>
    <phoneticPr fontId="5"/>
  </si>
  <si>
    <t>-</t>
    <phoneticPr fontId="2"/>
  </si>
  <si>
    <t>-</t>
    <phoneticPr fontId="2"/>
  </si>
  <si>
    <t>石狩湾新港管理組合（一般会計）</t>
  </si>
  <si>
    <t>石狩湾新港管理組合（港湾整備事業特別会計）</t>
  </si>
  <si>
    <t>北しりべし廃棄物処理広域連合</t>
  </si>
  <si>
    <t>後志教育研修センター</t>
  </si>
  <si>
    <t>石狩西部広域水道企業団</t>
  </si>
  <si>
    <t>-</t>
    <phoneticPr fontId="2"/>
  </si>
  <si>
    <t>法非適用企業</t>
    <phoneticPr fontId="2"/>
  </si>
  <si>
    <t>法適用企業</t>
    <phoneticPr fontId="2"/>
  </si>
  <si>
    <t>（一財）自然の村公社</t>
    <phoneticPr fontId="2"/>
  </si>
  <si>
    <t>（株）小樽水族館公社</t>
    <phoneticPr fontId="2"/>
  </si>
  <si>
    <t>（株）マリンウェーブ小樽</t>
    <phoneticPr fontId="2"/>
  </si>
  <si>
    <t>小樽開発埠頭（株）</t>
    <phoneticPr fontId="2"/>
  </si>
  <si>
    <t>（株）小樽観光振興公社</t>
    <phoneticPr fontId="2"/>
  </si>
  <si>
    <t>〇</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</si>
  <si>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</si>
  <si>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</si>
  <si>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</si>
  <si>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</si>
  <si>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</si>
  <si>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将来負担比率及び有形固定資産減価償却率ともに高い水準にある。今後も将来的な財政負担を考慮しながら新規起債発行の抑制に努めつつ、個別施設計画を策定し、老朽化した施設の集約化・複合化などを計画的に進める予定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</si>
  <si>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</si>
  <si>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</si>
  <si>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</si>
  <si>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</si>
  <si>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</si>
  <si>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</si>
  <si>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を抑制してきたことで、将来負担比率と実質公債費比率ともに下降傾向となっている。しかしながら、類似団体との比較においては、依然として高い水準となっていることから、今後も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</si>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</sst>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2BC3-465A-A5A0-1FF5E95FCB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30408</c:v>
                </c:pt>
                <c:pt idx="1">
                  <c:v>28273</c:v>
                </c:pt>
                <c:pt idx="2">
                  <c:v>20130</c:v>
                </c:pt>
                <c:pt idx="3">
                  <c:v>24536</c:v>
                </c:pt>
                <c:pt idx="4">
                  <c:v>38632</c:v>
                </c:pt>
              </c:numCache>
            </c:numRef>
          </c:val>
          <c:smooth val="0"/>
          <c:extLst>
            <c:ext xmlns:c16="http://schemas.microsoft.com/office/drawing/2014/chart" uri="{C3380CC4-5D6E-409C-BE32-E72D297353CC}">
              <c16:uniqueId val="{00000001-2BC3-465A-A5A0-1FF5E95FCB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2.0699999999999998</c:v>
                </c:pt>
                <c:pt idx="1">
                  <c:v>0.69</c:v>
                </c:pt>
                <c:pt idx="2">
                  <c:v>0.71</c:v>
                </c:pt>
                <c:pt idx="3">
                  <c:v>0.51</c:v>
                </c:pt>
                <c:pt idx="4">
                  <c:v>0.67</c:v>
                </c:pt>
              </c:numCache>
            </c:numRef>
          </c:val>
          <c:extLst>
            <c:ext xmlns:c16="http://schemas.microsoft.com/office/drawing/2014/chart" uri="{C3380CC4-5D6E-409C-BE32-E72D297353CC}">
              <c16:uniqueId val="{00000000-105A-449A-8E2D-B7D731F98C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9.9700000000000006</c:v>
                </c:pt>
                <c:pt idx="1">
                  <c:v>10.130000000000001</c:v>
                </c:pt>
                <c:pt idx="2">
                  <c:v>9.64</c:v>
                </c:pt>
                <c:pt idx="3">
                  <c:v>8.25</c:v>
                </c:pt>
                <c:pt idx="4">
                  <c:v>7.61</c:v>
                </c:pt>
              </c:numCache>
            </c:numRef>
          </c:val>
          <c:extLst>
            <c:ext xmlns:c16="http://schemas.microsoft.com/office/drawing/2014/chart" uri="{C3380CC4-5D6E-409C-BE32-E72D297353CC}">
              <c16:uniqueId val="{00000001-105A-449A-8E2D-B7D731F98C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-0.93</c:v>
                </c:pt>
                <c:pt idx="1">
                  <c:v>-1.29</c:v>
                </c:pt>
                <c:pt idx="2">
                  <c:v>-0.6</c:v>
                </c:pt>
                <c:pt idx="3">
                  <c:v>-1.6</c:v>
                </c:pt>
                <c:pt idx="4">
                  <c:v>-0.41</c:v>
                </c:pt>
              </c:numCache>
            </c:numRef>
          </c:val>
          <c:smooth val="0"/>
          <c:extLst>
            <c:ext xmlns:c16="http://schemas.microsoft.com/office/drawing/2014/chart" uri="{C3380CC4-5D6E-409C-BE32-E72D297353CC}">
              <c16:uniqueId val="{00000002-105A-449A-8E2D-B7D731F98C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0.24</c:v>
                </c:pt>
                <c:pt idx="2">
                  <c:v>#N/A</c:v>
                </c:pt>
                <c:pt idx="3">
                  <c:v>0</c:v>
                </c:pt>
                <c:pt idx="4">
                  <c:v>#N/A</c:v>
                </c:pt>
                <c:pt idx="5">
                  <c:v>0.02</c:v>
                </c:pt>
                <c:pt idx="6">
                  <c:v>#N/A</c:v>
                </c:pt>
                <c:pt idx="7">
                  <c:v>0.06</c:v>
                </c:pt>
                <c:pt idx="8">
                  <c:v>#N/A</c:v>
                </c:pt>
                <c:pt idx="9">
                  <c:v>0.18</c:v>
                </c:pt>
              </c:numCache>
            </c:numRef>
          </c:val>
          <c:extLst>
            <c:ext xmlns:c16="http://schemas.microsoft.com/office/drawing/2014/chart" uri="{C3380CC4-5D6E-409C-BE32-E72D297353CC}">
              <c16:uniqueId val="{00000000-D648-487D-82CF-CBFE6B876C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0.04</c:v>
                </c:pt>
                <c:pt idx="3">
                  <c:v>#N/A</c:v>
                </c:pt>
                <c:pt idx="4">
                  <c:v>0.23</c:v>
                </c:pt>
                <c:pt idx="5">
                  <c:v>#N/A</c:v>
                </c:pt>
                <c:pt idx="6">
                  <c:v>0.85</c:v>
                </c:pt>
                <c:pt idx="7">
                  <c:v>#N/A</c:v>
                </c:pt>
                <c:pt idx="8">
                  <c:v>0</c:v>
                </c:pt>
                <c:pt idx="9">
                  <c:v>0</c:v>
                </c:pt>
              </c:numCache>
            </c:numRef>
          </c:val>
          <c:extLst>
            <c:ext xmlns:c16="http://schemas.microsoft.com/office/drawing/2014/chart" uri="{C3380CC4-5D6E-409C-BE32-E72D297353CC}">
              <c16:uniqueId val="{00000001-D648-487D-82CF-CBFE6B876CD7}"/>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0.11</c:v>
                </c:pt>
                <c:pt idx="2">
                  <c:v>#N/A</c:v>
                </c:pt>
                <c:pt idx="3">
                  <c:v>0.16</c:v>
                </c:pt>
                <c:pt idx="4">
                  <c:v>#N/A</c:v>
                </c:pt>
                <c:pt idx="5">
                  <c:v>0.18</c:v>
                </c:pt>
                <c:pt idx="6">
                  <c:v>#N/A</c:v>
                </c:pt>
                <c:pt idx="7">
                  <c:v>0.13</c:v>
                </c:pt>
                <c:pt idx="8">
                  <c:v>#N/A</c:v>
                </c:pt>
                <c:pt idx="9">
                  <c:v>0.18</c:v>
                </c:pt>
              </c:numCache>
            </c:numRef>
          </c:val>
          <c:extLst>
            <c:ext xmlns:c16="http://schemas.microsoft.com/office/drawing/2014/chart" uri="{C3380CC4-5D6E-409C-BE32-E72D297353CC}">
              <c16:uniqueId val="{00000002-D648-487D-82CF-CBFE6B876CD7}"/>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0.51</c:v>
                </c:pt>
                <c:pt idx="2">
                  <c:v>#N/A</c:v>
                </c:pt>
                <c:pt idx="3">
                  <c:v>0.4</c:v>
                </c:pt>
                <c:pt idx="4">
                  <c:v>#N/A</c:v>
                </c:pt>
                <c:pt idx="5">
                  <c:v>0.37</c:v>
                </c:pt>
                <c:pt idx="6">
                  <c:v>#N/A</c:v>
                </c:pt>
                <c:pt idx="7">
                  <c:v>0.34</c:v>
                </c:pt>
                <c:pt idx="8">
                  <c:v>#N/A</c:v>
                </c:pt>
                <c:pt idx="9">
                  <c:v>0.37</c:v>
                </c:pt>
              </c:numCache>
            </c:numRef>
          </c:val>
          <c:extLst>
            <c:ext xmlns:c16="http://schemas.microsoft.com/office/drawing/2014/chart" uri="{C3380CC4-5D6E-409C-BE32-E72D297353CC}">
              <c16:uniqueId val="{00000003-D648-487D-82CF-CBFE6B876CD7}"/>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1.1399999999999999</c:v>
                </c:pt>
                <c:pt idx="2">
                  <c:v>#N/A</c:v>
                </c:pt>
                <c:pt idx="3">
                  <c:v>1.24</c:v>
                </c:pt>
                <c:pt idx="4">
                  <c:v>#N/A</c:v>
                </c:pt>
                <c:pt idx="5">
                  <c:v>0.25</c:v>
                </c:pt>
                <c:pt idx="6">
                  <c:v>#N/A</c:v>
                </c:pt>
                <c:pt idx="7">
                  <c:v>0.38</c:v>
                </c:pt>
                <c:pt idx="8">
                  <c:v>#N/A</c:v>
                </c:pt>
                <c:pt idx="9">
                  <c:v>0.39</c:v>
                </c:pt>
              </c:numCache>
            </c:numRef>
          </c:val>
          <c:extLst>
            <c:ext xmlns:c16="http://schemas.microsoft.com/office/drawing/2014/chart" uri="{C3380CC4-5D6E-409C-BE32-E72D297353CC}">
              <c16:uniqueId val="{00000004-D648-487D-82CF-CBFE6B876CD7}"/>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2.0699999999999998</c:v>
                </c:pt>
                <c:pt idx="2">
                  <c:v>#N/A</c:v>
                </c:pt>
                <c:pt idx="3">
                  <c:v>0.69</c:v>
                </c:pt>
                <c:pt idx="4">
                  <c:v>#N/A</c:v>
                </c:pt>
                <c:pt idx="5">
                  <c:v>0.68</c:v>
                </c:pt>
                <c:pt idx="6">
                  <c:v>#N/A</c:v>
                </c:pt>
                <c:pt idx="7">
                  <c:v>0.44</c:v>
                </c:pt>
                <c:pt idx="8">
                  <c:v>#N/A</c:v>
                </c:pt>
                <c:pt idx="9">
                  <c:v>0.52</c:v>
                </c:pt>
              </c:numCache>
            </c:numRef>
          </c:val>
          <c:extLst>
            <c:ext xmlns:c16="http://schemas.microsoft.com/office/drawing/2014/chart" uri="{C3380CC4-5D6E-409C-BE32-E72D297353CC}">
              <c16:uniqueId val="{00000005-D648-487D-82CF-CBFE6B876CD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1.77</c:v>
                </c:pt>
                <c:pt idx="2">
                  <c:v>#N/A</c:v>
                </c:pt>
                <c:pt idx="3">
                  <c:v>1.87</c:v>
                </c:pt>
                <c:pt idx="4">
                  <c:v>#N/A</c:v>
                </c:pt>
                <c:pt idx="5">
                  <c:v>2.1800000000000002</c:v>
                </c:pt>
                <c:pt idx="6">
                  <c:v>#N/A</c:v>
                </c:pt>
                <c:pt idx="7">
                  <c:v>0.64</c:v>
                </c:pt>
                <c:pt idx="8">
                  <c:v>#N/A</c:v>
                </c:pt>
                <c:pt idx="9">
                  <c:v>1.01</c:v>
                </c:pt>
              </c:numCache>
            </c:numRef>
          </c:val>
          <c:extLst>
            <c:ext xmlns:c16="http://schemas.microsoft.com/office/drawing/2014/chart" uri="{C3380CC4-5D6E-409C-BE32-E72D297353CC}">
              <c16:uniqueId val="{00000006-D648-487D-82CF-CBFE6B876CD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0.81</c:v>
                </c:pt>
                <c:pt idx="2">
                  <c:v>#N/A</c:v>
                </c:pt>
                <c:pt idx="3">
                  <c:v>0.25</c:v>
                </c:pt>
                <c:pt idx="4">
                  <c:v>#N/A</c:v>
                </c:pt>
                <c:pt idx="5">
                  <c:v>0.49</c:v>
                </c:pt>
                <c:pt idx="6">
                  <c:v>#N/A</c:v>
                </c:pt>
                <c:pt idx="7">
                  <c:v>0.42</c:v>
                </c:pt>
                <c:pt idx="8">
                  <c:v>#N/A</c:v>
                </c:pt>
                <c:pt idx="9">
                  <c:v>1.02</c:v>
                </c:pt>
              </c:numCache>
            </c:numRef>
          </c:val>
          <c:extLst>
            <c:ext xmlns:c16="http://schemas.microsoft.com/office/drawing/2014/chart" uri="{C3380CC4-5D6E-409C-BE32-E72D297353CC}">
              <c16:uniqueId val="{00000007-D648-487D-82CF-CBFE6B876CD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3.64</c:v>
                </c:pt>
                <c:pt idx="2">
                  <c:v>#N/A</c:v>
                </c:pt>
                <c:pt idx="3">
                  <c:v>4.2</c:v>
                </c:pt>
                <c:pt idx="4">
                  <c:v>#N/A</c:v>
                </c:pt>
                <c:pt idx="5">
                  <c:v>4.38</c:v>
                </c:pt>
                <c:pt idx="6">
                  <c:v>#N/A</c:v>
                </c:pt>
                <c:pt idx="7">
                  <c:v>4.22</c:v>
                </c:pt>
                <c:pt idx="8">
                  <c:v>#N/A</c:v>
                </c:pt>
                <c:pt idx="9">
                  <c:v>4.05</c:v>
                </c:pt>
              </c:numCache>
            </c:numRef>
          </c:val>
          <c:extLst>
            <c:ext xmlns:c16="http://schemas.microsoft.com/office/drawing/2014/chart" uri="{C3380CC4-5D6E-409C-BE32-E72D297353CC}">
              <c16:uniqueId val="{00000008-D648-487D-82CF-CBFE6B876CD7}"/>
            </c:ext>
          </c:extLst>
        </c:ser>
        <c:ser>
          <c:idx val="9"/>
          <c:order val="9"/>
          <c:tx>
            <c:strRef>
              <c:f>データシート!$A$36</c:f>
              <c:strCache>
                <c:ptCount val="1"/>
                <c:pt idx="0">
                  <c:v>産業廃棄物等処分事業会計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2.94</c:v>
                </c:pt>
                <c:pt idx="2">
                  <c:v>#N/A</c:v>
                </c:pt>
                <c:pt idx="3">
                  <c:v>3.28</c:v>
                </c:pt>
                <c:pt idx="4">
                  <c:v>#N/A</c:v>
                </c:pt>
                <c:pt idx="5">
                  <c:v>3.89</c:v>
                </c:pt>
                <c:pt idx="6">
                  <c:v>#N/A</c:v>
                </c:pt>
                <c:pt idx="7">
                  <c:v>4.3</c:v>
                </c:pt>
                <c:pt idx="8">
                  <c:v>#N/A</c:v>
                </c:pt>
                <c:pt idx="9">
                  <c:v>4.5</c:v>
                </c:pt>
              </c:numCache>
            </c:numRef>
          </c:val>
          <c:extLst>
            <c:ext xmlns:c16="http://schemas.microsoft.com/office/drawing/2014/chart" uri="{C3380CC4-5D6E-409C-BE32-E72D297353CC}">
              <c16:uniqueId val="{00000009-D648-487D-82CF-CBFE6B876C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5933</c:v>
                </c:pt>
                <c:pt idx="5">
                  <c:v>6044</c:v>
                </c:pt>
                <c:pt idx="8">
                  <c:v>5884</c:v>
                </c:pt>
                <c:pt idx="11">
                  <c:v>5900</c:v>
                </c:pt>
                <c:pt idx="14">
                  <c:v>5634</c:v>
                </c:pt>
              </c:numCache>
            </c:numRef>
          </c:val>
          <c:extLst>
            <c:ext xmlns:c16="http://schemas.microsoft.com/office/drawing/2014/chart" uri="{C3380CC4-5D6E-409C-BE32-E72D297353CC}">
              <c16:uniqueId val="{00000000-05D8-494F-80D3-DCDA3C3987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D8-494F-80D3-DCDA3C3987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18</c:v>
                </c:pt>
                <c:pt idx="6">
                  <c:v>20</c:v>
                </c:pt>
                <c:pt idx="9">
                  <c:v>20</c:v>
                </c:pt>
                <c:pt idx="12">
                  <c:v>16</c:v>
                </c:pt>
              </c:numCache>
            </c:numRef>
          </c:val>
          <c:extLst>
            <c:ext xmlns:c16="http://schemas.microsoft.com/office/drawing/2014/chart" uri="{C3380CC4-5D6E-409C-BE32-E72D297353CC}">
              <c16:uniqueId val="{00000002-05D8-494F-80D3-DCDA3C3987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579</c:v>
                </c:pt>
                <c:pt idx="3">
                  <c:v>552</c:v>
                </c:pt>
                <c:pt idx="6">
                  <c:v>539</c:v>
                </c:pt>
                <c:pt idx="9">
                  <c:v>526</c:v>
                </c:pt>
                <c:pt idx="12">
                  <c:v>428</c:v>
                </c:pt>
              </c:numCache>
            </c:numRef>
          </c:val>
          <c:extLst>
            <c:ext xmlns:c16="http://schemas.microsoft.com/office/drawing/2014/chart" uri="{C3380CC4-5D6E-409C-BE32-E72D297353CC}">
              <c16:uniqueId val="{00000003-05D8-494F-80D3-DCDA3C3987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1810</c:v>
                </c:pt>
                <c:pt idx="3">
                  <c:v>1772</c:v>
                </c:pt>
                <c:pt idx="6">
                  <c:v>1894</c:v>
                </c:pt>
                <c:pt idx="9">
                  <c:v>1824</c:v>
                </c:pt>
                <c:pt idx="12">
                  <c:v>1575</c:v>
                </c:pt>
              </c:numCache>
            </c:numRef>
          </c:val>
          <c:extLst>
            <c:ext xmlns:c16="http://schemas.microsoft.com/office/drawing/2014/chart" uri="{C3380CC4-5D6E-409C-BE32-E72D297353CC}">
              <c16:uniqueId val="{00000004-05D8-494F-80D3-DCDA3C3987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D8-494F-80D3-DCDA3C3987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D8-494F-80D3-DCDA3C3987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5629</c:v>
                </c:pt>
                <c:pt idx="3">
                  <c:v>5858</c:v>
                </c:pt>
                <c:pt idx="6">
                  <c:v>5568</c:v>
                </c:pt>
                <c:pt idx="9">
                  <c:v>5302</c:v>
                </c:pt>
                <c:pt idx="12">
                  <c:v>5180</c:v>
                </c:pt>
              </c:numCache>
            </c:numRef>
          </c:val>
          <c:extLst>
            <c:ext xmlns:c16="http://schemas.microsoft.com/office/drawing/2014/chart" uri="{C3380CC4-5D6E-409C-BE32-E72D297353CC}">
              <c16:uniqueId val="{00000007-05D8-494F-80D3-DCDA3C3987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2087</c:v>
                </c:pt>
                <c:pt idx="2">
                  <c:v>#N/A</c:v>
                </c:pt>
                <c:pt idx="3">
                  <c:v>#N/A</c:v>
                </c:pt>
                <c:pt idx="4">
                  <c:v>2156</c:v>
                </c:pt>
                <c:pt idx="5">
                  <c:v>#N/A</c:v>
                </c:pt>
                <c:pt idx="6">
                  <c:v>#N/A</c:v>
                </c:pt>
                <c:pt idx="7">
                  <c:v>2137</c:v>
                </c:pt>
                <c:pt idx="8">
                  <c:v>#N/A</c:v>
                </c:pt>
                <c:pt idx="9">
                  <c:v>#N/A</c:v>
                </c:pt>
                <c:pt idx="10">
                  <c:v>1772</c:v>
                </c:pt>
                <c:pt idx="11">
                  <c:v>#N/A</c:v>
                </c:pt>
                <c:pt idx="12">
                  <c:v>#N/A</c:v>
                </c:pt>
                <c:pt idx="13">
                  <c:v>1565</c:v>
                </c:pt>
                <c:pt idx="14">
                  <c:v>#N/A</c:v>
                </c:pt>
              </c:numCache>
            </c:numRef>
          </c:val>
          <c:smooth val="0"/>
          <c:extLst>
            <c:ext xmlns:c16="http://schemas.microsoft.com/office/drawing/2014/chart" uri="{C3380CC4-5D6E-409C-BE32-E72D297353CC}">
              <c16:uniqueId val="{00000008-05D8-494F-80D3-DCDA3C3987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52457</c:v>
                </c:pt>
                <c:pt idx="5">
                  <c:v>51053</c:v>
                </c:pt>
                <c:pt idx="8">
                  <c:v>49180</c:v>
                </c:pt>
                <c:pt idx="11">
                  <c:v>48129</c:v>
                </c:pt>
                <c:pt idx="14">
                  <c:v>47620</c:v>
                </c:pt>
              </c:numCache>
            </c:numRef>
          </c:val>
          <c:extLst>
            <c:ext xmlns:c16="http://schemas.microsoft.com/office/drawing/2014/chart" uri="{C3380CC4-5D6E-409C-BE32-E72D297353CC}">
              <c16:uniqueId val="{00000000-85D5-4016-9707-938525EB83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7846</c:v>
                </c:pt>
                <c:pt idx="5">
                  <c:v>7651</c:v>
                </c:pt>
                <c:pt idx="8">
                  <c:v>7569</c:v>
                </c:pt>
                <c:pt idx="11">
                  <c:v>7246</c:v>
                </c:pt>
                <c:pt idx="14">
                  <c:v>7790</c:v>
                </c:pt>
              </c:numCache>
            </c:numRef>
          </c:val>
          <c:extLst>
            <c:ext xmlns:c16="http://schemas.microsoft.com/office/drawing/2014/chart" uri="{C3380CC4-5D6E-409C-BE32-E72D297353CC}">
              <c16:uniqueId val="{00000001-85D5-4016-9707-938525EB83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5018</c:v>
                </c:pt>
                <c:pt idx="5">
                  <c:v>6304</c:v>
                </c:pt>
                <c:pt idx="8">
                  <c:v>6012</c:v>
                </c:pt>
                <c:pt idx="11">
                  <c:v>6087</c:v>
                </c:pt>
                <c:pt idx="14">
                  <c:v>6544</c:v>
                </c:pt>
              </c:numCache>
            </c:numRef>
          </c:val>
          <c:extLst>
            <c:ext xmlns:c16="http://schemas.microsoft.com/office/drawing/2014/chart" uri="{C3380CC4-5D6E-409C-BE32-E72D297353CC}">
              <c16:uniqueId val="{00000002-85D5-4016-9707-938525EB83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D5-4016-9707-938525EB83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D5-4016-9707-938525EB83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2</c:v>
                </c:pt>
                <c:pt idx="6">
                  <c:v>1</c:v>
                </c:pt>
                <c:pt idx="9">
                  <c:v>1</c:v>
                </c:pt>
                <c:pt idx="12">
                  <c:v>2</c:v>
                </c:pt>
              </c:numCache>
            </c:numRef>
          </c:val>
          <c:extLst>
            <c:ext xmlns:c16="http://schemas.microsoft.com/office/drawing/2014/chart" uri="{C3380CC4-5D6E-409C-BE32-E72D297353CC}">
              <c16:uniqueId val="{00000005-85D5-4016-9707-938525EB83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9257</c:v>
                </c:pt>
                <c:pt idx="3">
                  <c:v>9259</c:v>
                </c:pt>
                <c:pt idx="6">
                  <c:v>8777</c:v>
                </c:pt>
                <c:pt idx="9">
                  <c:v>8658</c:v>
                </c:pt>
                <c:pt idx="12">
                  <c:v>8354</c:v>
                </c:pt>
              </c:numCache>
            </c:numRef>
          </c:val>
          <c:extLst>
            <c:ext xmlns:c16="http://schemas.microsoft.com/office/drawing/2014/chart" uri="{C3380CC4-5D6E-409C-BE32-E72D297353CC}">
              <c16:uniqueId val="{00000006-85D5-4016-9707-938525EB83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2509</c:v>
                </c:pt>
                <c:pt idx="3">
                  <c:v>2203</c:v>
                </c:pt>
                <c:pt idx="6">
                  <c:v>1715</c:v>
                </c:pt>
                <c:pt idx="9">
                  <c:v>1211</c:v>
                </c:pt>
                <c:pt idx="12">
                  <c:v>848</c:v>
                </c:pt>
              </c:numCache>
            </c:numRef>
          </c:val>
          <c:extLst>
            <c:ext xmlns:c16="http://schemas.microsoft.com/office/drawing/2014/chart" uri="{C3380CC4-5D6E-409C-BE32-E72D297353CC}">
              <c16:uniqueId val="{00000007-85D5-4016-9707-938525EB83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17899</c:v>
                </c:pt>
                <c:pt idx="3">
                  <c:v>15874</c:v>
                </c:pt>
                <c:pt idx="6">
                  <c:v>14974</c:v>
                </c:pt>
                <c:pt idx="9">
                  <c:v>13868</c:v>
                </c:pt>
                <c:pt idx="12">
                  <c:v>14075</c:v>
                </c:pt>
              </c:numCache>
            </c:numRef>
          </c:val>
          <c:extLst>
            <c:ext xmlns:c16="http://schemas.microsoft.com/office/drawing/2014/chart" uri="{C3380CC4-5D6E-409C-BE32-E72D297353CC}">
              <c16:uniqueId val="{00000008-85D5-4016-9707-938525EB83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64</c:v>
                </c:pt>
                <c:pt idx="3">
                  <c:v>57</c:v>
                </c:pt>
                <c:pt idx="6">
                  <c:v>38</c:v>
                </c:pt>
                <c:pt idx="9">
                  <c:v>19</c:v>
                </c:pt>
                <c:pt idx="12">
                  <c:v>3</c:v>
                </c:pt>
              </c:numCache>
            </c:numRef>
          </c:val>
          <c:extLst>
            <c:ext xmlns:c16="http://schemas.microsoft.com/office/drawing/2014/chart" uri="{C3380CC4-5D6E-409C-BE32-E72D297353CC}">
              <c16:uniqueId val="{00000009-85D5-4016-9707-938525EB83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52365</c:v>
                </c:pt>
                <c:pt idx="3">
                  <c:v>50652</c:v>
                </c:pt>
                <c:pt idx="6">
                  <c:v>48746</c:v>
                </c:pt>
                <c:pt idx="9">
                  <c:v>47508</c:v>
                </c:pt>
                <c:pt idx="12">
                  <c:v>48015</c:v>
                </c:pt>
              </c:numCache>
            </c:numRef>
          </c:val>
          <c:extLst>
            <c:ext xmlns:c16="http://schemas.microsoft.com/office/drawing/2014/chart" uri="{C3380CC4-5D6E-409C-BE32-E72D297353CC}">
              <c16:uniqueId val="{0000000A-85D5-4016-9707-938525EB83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16774</c:v>
                </c:pt>
                <c:pt idx="2">
                  <c:v>#N/A</c:v>
                </c:pt>
                <c:pt idx="3">
                  <c:v>#N/A</c:v>
                </c:pt>
                <c:pt idx="4">
                  <c:v>13039</c:v>
                </c:pt>
                <c:pt idx="5">
                  <c:v>#N/A</c:v>
                </c:pt>
                <c:pt idx="6">
                  <c:v>#N/A</c:v>
                </c:pt>
                <c:pt idx="7">
                  <c:v>11489</c:v>
                </c:pt>
                <c:pt idx="8">
                  <c:v>#N/A</c:v>
                </c:pt>
                <c:pt idx="9">
                  <c:v>#N/A</c:v>
                </c:pt>
                <c:pt idx="10">
                  <c:v>9801</c:v>
                </c:pt>
                <c:pt idx="11">
                  <c:v>#N/A</c:v>
                </c:pt>
                <c:pt idx="12">
                  <c:v>#N/A</c:v>
                </c:pt>
                <c:pt idx="13">
                  <c:v>9342</c:v>
                </c:pt>
                <c:pt idx="14">
                  <c:v>#N/A</c:v>
                </c:pt>
              </c:numCache>
            </c:numRef>
          </c:val>
          <c:smooth val="0"/>
          <c:extLst>
            <c:ext xmlns:c16="http://schemas.microsoft.com/office/drawing/2014/chart" uri="{C3380CC4-5D6E-409C-BE32-E72D297353CC}">
              <c16:uniqueId val="{0000000B-85D5-4016-9707-938525EB83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3033</c:v>
                </c:pt>
                <c:pt idx="1">
                  <c:v>2592</c:v>
                </c:pt>
                <c:pt idx="2">
                  <c:v>2412</c:v>
                </c:pt>
              </c:numCache>
            </c:numRef>
          </c:val>
          <c:extLst>
            <c:ext xmlns:c16="http://schemas.microsoft.com/office/drawing/2014/chart" uri="{C3380CC4-5D6E-409C-BE32-E72D297353CC}">
              <c16:uniqueId val="{00000000-AA75-4768-9F79-C1CADF8E74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A75-4768-9F79-C1CADF8E74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2083</c:v>
                </c:pt>
                <c:pt idx="1">
                  <c:v>2133</c:v>
                </c:pt>
                <c:pt idx="2">
                  <c:v>2443</c:v>
                </c:pt>
              </c:numCache>
            </c:numRef>
          </c:val>
          <c:extLst>
            <c:ext xmlns:c16="http://schemas.microsoft.com/office/drawing/2014/chart" uri="{C3380CC4-5D6E-409C-BE32-E72D297353CC}">
              <c16:uniqueId val="{00000002-AA75-4768-9F79-C1CADF8E74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{99E667B3-0D90-4C29-8759-E9994DE38022}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AD6-4DEA-BF89-2509717841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{0CD5E0D4-E1ED-4902-A93C-6F14B99F0F7F}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D6-4DEA-BF89-2509717841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{D0D4964A-8C39-436E-B563-95439F45BA13}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D6-4DEA-BF89-2509717841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{70C7201D-B420-49D5-9BAD-C50DF7F376F1}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D6-4DEA-BF89-2509717841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{8B534B37-F004-4425-8D3E-9FB0911D3FAA}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D6-4DEA-BF89-25097178412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{3313C826-2290-429B-913F-F80FE966EEA3}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AD6-4DEA-BF89-25097178412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{343805CD-4BA8-4C92-85DA-29C5DF575346}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AD6-4DEA-BF89-25097178412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{CB109882-0861-4D03-8225-6A09E1F858B1}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AD6-4DEA-BF89-25097178412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{B74AC4F2-53C0-4520-AB68-0B4495B453D0}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AD6-4DEA-BF89-2509717841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64.2</c:v>
                </c:pt>
              </c:numCache>
            </c:numRef>
          </c:xVal>
          <c:yVal>
            <c:numRef>
              <c:f>公会計指標分析・財政指標組合せ分析表!$BP$51:$DC$51</c:f>
              <c:numCache>
                <c:formatCode>#,##0.0;"▲ "#,##0.0</c:formatCode>
                <c:ptCount val="40"/>
                <c:pt idx="0">
                  <c:v>61.7</c:v>
                </c:pt>
              </c:numCache>
            </c:numRef>
          </c:yVal>
          <c:smooth val="0"/>
          <c:extLst>
            <c:ext xmlns:c16="http://schemas.microsoft.com/office/drawing/2014/chart" uri="{C3380CC4-5D6E-409C-BE32-E72D297353CC}">
              <c16:uniqueId val="{00000009-3AD6-4DEA-BF89-2509717841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{8FD950B2-0A39-4BB9-99DC-00A3478BBFB1}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AD6-4DEA-BF89-2509717841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{FB1E8BF1-4C57-4149-A96F-20A685BE7AE1}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D6-4DEA-BF89-2509717841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{3B9CD77D-430D-4694-A62C-CAF061D7D058}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D6-4DEA-BF89-2509717841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{FC5C9713-CB88-4C87-925A-1564417BD7AF}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D6-4DEA-BF89-2509717841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{9F6F8AD3-24BB-489D-A099-C7C34EBB6867}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D6-4DEA-BF89-25097178412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{2CB984C9-6235-45FD-AFCF-857D48C56316}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AD6-4DEA-BF89-25097178412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{1A5AEC20-7BFC-408E-892F-6C19A3407274}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AD6-4DEA-BF89-25097178412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{BEB13AF7-2E37-4CAA-9207-8B43563E05A7}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AD6-4DEA-BF89-25097178412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{D3546326-E49F-4A4C-856E-4462052DD7E7}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AD6-4DEA-BF89-2509717841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numCache>
            </c:numRef>
          </c:xVal>
          <c:yVal>
            <c:numRef>
              <c:f>公会計指標分析・財政指標組合せ分析表!$BP$55:$DC$55</c:f>
              <c:numCache>
                <c:formatCode>#,##0.0;"▲ "#,##0.0</c:formatCode>
                <c:ptCount val="40"/>
                <c:pt idx="0">
                  <c:v>15</c:v>
                </c:pt>
              </c:numCache>
            </c:numRef>
          </c:yVal>
          <c:smooth val="0"/>
          <c:extLst>
            <c:ext xmlns:c16="http://schemas.microsoft.com/office/drawing/2014/chart" uri="{C3380CC4-5D6E-409C-BE32-E72D297353CC}">
              <c16:uniqueId val="{00000013-3AD6-4DEA-BF89-250971784120}"/>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{E4A8A6E4-C81D-4E23-8F00-8363906B1CF4}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1F0-4ED2-BCDC-D9CDA29D31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{0FB13C88-B0F3-481C-81FC-92BFB9D83B99}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F0-4ED2-BCDC-D9CDA29D31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{B249923A-B9EE-40B9-8A7E-2D3D5EADD265}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F0-4ED2-BCDC-D9CDA29D31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{DFECF21A-54EA-4922-9595-57C259FBFEE1}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F0-4ED2-BCDC-D9CDA29D31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{B8756553-D490-4DF5-A2A9-2C521A8CD3B7}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F0-4ED2-BCDC-D9CDA29D319D}"/>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{8F45D908-4621-40FE-84C3-71F1B90120C4}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1F0-4ED2-BCDC-D9CDA29D319D}"/>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{58C7B0BE-54C7-4B65-8E3F-2C4256C132F9}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1F0-4ED2-BCDC-D9CDA29D319D}"/>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{2D56EB00-60A6-474B-B466-3A36BFE8E2F6}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1F0-4ED2-BCDC-D9CDA29D319D}"/>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{E406D946-48C1-4770-8CE3-4059B82C8B32}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1F0-4ED2-BCDC-D9CDA29D31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7.9</c:v>
                </c:pt>
                <c:pt idx="16">
                  <c:v>7.9</c:v>
                </c:pt>
                <c:pt idx="24">
                  <c:v>7.5</c:v>
                </c:pt>
                <c:pt idx="32">
                  <c:v>6.8</c:v>
                </c:pt>
              </c:numCache>
            </c:numRef>
          </c:xVal>
          <c:yVal>
            <c:numRef>
              <c:f>公会計指標分析・財政指標組合せ分析表!$BP$73:$DC$73</c:f>
              <c:numCache>
                <c:formatCode>#,##0.0;"▲ "#,##0.0</c:formatCode>
                <c:ptCount val="40"/>
                <c:pt idx="0">
                  <c:v>61.7</c:v>
                </c:pt>
                <c:pt idx="8">
                  <c:v>48.5</c:v>
                </c:pt>
                <c:pt idx="16">
                  <c:v>43.1</c:v>
                </c:pt>
                <c:pt idx="24">
                  <c:v>36.799999999999997</c:v>
                </c:pt>
                <c:pt idx="32">
                  <c:v>34.5</c:v>
                </c:pt>
              </c:numCache>
            </c:numRef>
          </c:yVal>
          <c:smooth val="0"/>
          <c:extLst>
            <c:ext xmlns:c16="http://schemas.microsoft.com/office/drawing/2014/chart" uri="{C3380CC4-5D6E-409C-BE32-E72D297353CC}">
              <c16:uniqueId val="{00000009-11F0-4ED2-BCDC-D9CDA29D31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{A12818D0-B6CA-4A73-903A-F03EE410D24A}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1F0-4ED2-BCDC-D9CDA29D31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{5D6A3053-1121-463E-860B-E050B67BBC87}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F0-4ED2-BCDC-D9CDA29D31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{7965A928-E063-4334-B9F4-E4018834CE3C}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F0-4ED2-BCDC-D9CDA29D31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{EC428EC9-CB28-408D-A74A-2D456BFFA93C}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F0-4ED2-BCDC-D9CDA29D31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{B522470F-1676-47FF-B93F-7699380B8716}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F0-4ED2-BCDC-D9CDA29D319D}"/>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{74501DE1-ED53-43D3-9800-291CBCBC909A}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1F0-4ED2-BCDC-D9CDA29D319D}"/>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{C481004F-1F18-4FBB-8567-F36C03EA8ED0}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1F0-4ED2-BCDC-D9CDA29D319D}"/>
                </c:ext>
              </c:extLst>
            </c:dLbl>
            <c:dLbl>
              <c:idx val="24"/>
              <c:layout>
                <c:manualLayout>
                  <c:x val="-4.490505736590130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{73D72A9D-52B7-486E-BC14-A0D31110C023}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1F0-4ED2-BCDC-D9CDA29D319D}"/>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{8CF3759C-AD60-427A-9EED-1F4B6F6D3E17}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1F0-4ED2-BCDC-D9CDA29D31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11F0-4ED2-BCDC-D9CDA29D319D}"/>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北海道小樽市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建設事業の厳選等に伴い新規起債発行の抑制に努めており、過去に借入れした市債の元利償還金は、平成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年度をピークに減少している。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北海道小樽市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令和２年度における一般会計等に係る地方債の現在高が増加したことなどにより将来負担額（Ａ）が前年比＋</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一方で、充当可能特定歳入が増加したことなどにより充当可能財源等（Ｂ）が前年比＋</a:t>
          </a:r>
          <a:r>
            <a:rPr kumimoji="1" lang="en-US" altLang="ja-JP" sz="1400">
              <a:latin typeface="ＭＳ ゴシック" pitchFamily="49" charset="-128"/>
              <a:ea typeface="ＭＳ ゴシック" pitchFamily="49" charset="-128"/>
            </a:rPr>
            <a:t>492</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結果として、将来負担比率の分子が前年比▲</a:t>
          </a:r>
          <a:r>
            <a:rPr kumimoji="1" lang="en-US" altLang="ja-JP" sz="1400">
              <a:latin typeface="ＭＳ ゴシック" pitchFamily="49" charset="-128"/>
              <a:ea typeface="ＭＳ ゴシック" pitchFamily="49" charset="-128"/>
            </a:rPr>
            <a:t>459</a:t>
          </a:r>
          <a:r>
            <a:rPr kumimoji="1" lang="ja-JP" altLang="en-US" sz="1400">
              <a:latin typeface="ＭＳ ゴシック" pitchFamily="49" charset="-128"/>
              <a:ea typeface="ＭＳ ゴシック" pitchFamily="49" charset="-128"/>
            </a:rPr>
            <a:t>百万円となった。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北海道小樽市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令和２年度においては、財政調整基金が前年度比▲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百万円となり、結果として基金全体は前年比＋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基金条例に定めている設置目的に沿った事業への有効活用を積極的に推進していく。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社会福祉事業資金基金：高齢者や障がい者等に対する社会福祉事業を推進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まちづくり事業資金基金：歴史的建築物の保全など、小樽の歴史を生かしたまちづくりを推進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ふるさと応援基金：小樽市総合戦略に掲げる「訪れる人を魅了し、暮らす人には優しい、市民幸福度の高いまち」を目指した施策を推進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ふるさと納税等による寄附金が増加し、「ふるさと応援基金」や新たに設置した「新型コロナウイルス等感染症対策資金基金」などへの積立額が増加したことなどにより基金残高は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基金条例に定めている設置目的に沿った事業への有効活用を積極的に推進していく。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令和２年度は、前年度決算剰余金のうち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百万円の取崩しを行ったため、結果として前年比▲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公共施設等の老朽化対策や、自然災害等の不測の事態に生じる財政需要に迅速に対応できるよう、引き続き財政調整基金の確保に努める。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北海道小樽市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112,450
111,768
243.83
72,355,928
72,124,848
212,128
31,703,283
48,015,301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年を経過している施設が全体の約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％を占めていることから、有形固定資産減価償却率は類似団体より若干高い水準にある。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年度に策定した公共施設等総合管理計画に基づき、施設ごとの個別施設計画を策定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、老朽化した施設の集約化・複合化などを計画的に進める予定である。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3" name="直線コネクタ 62"/>
        <xdr:cNvCxnSpPr/>
      </xdr:nvCxnSpPr>
      <xdr:spPr>
        <a:xfrm flipV="1">
          <a:off x="4760595" y="5432298"/>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4" name="有形固定資産減価償却率最小値テキスト"/>
        <xdr:cNvSpPr txBox="1"/>
      </xdr:nvSpPr>
      <xdr:spPr>
        <a:xfrm>
          <a:off x="4813300" y="672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65" name="直線コネクタ 64"/>
        <xdr:cNvCxnSpPr/>
      </xdr:nvCxnSpPr>
      <xdr:spPr>
        <a:xfrm>
          <a:off x="4673600" y="6719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66"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67" name="直線コネクタ 66"/>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68" name="有形固定資産減価償却率平均値テキスト"/>
        <xdr:cNvSpPr txBox="1"/>
      </xdr:nvSpPr>
      <xdr:spPr>
        <a:xfrm>
          <a:off x="4813300" y="587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69" name="フローチャート: 判断 68"/>
        <xdr:cNvSpPr/>
      </xdr:nvSpPr>
      <xdr:spPr>
        <a:xfrm>
          <a:off x="471170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0" name="フローチャート: 判断 69"/>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1" name="フローチャート: 判断 70"/>
        <xdr:cNvSpPr/>
      </xdr:nvSpPr>
      <xdr:spPr>
        <a:xfrm>
          <a:off x="3238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2" name="フローチャート: 判断 71"/>
        <xdr:cNvSpPr/>
      </xdr:nvSpPr>
      <xdr:spPr>
        <a:xfrm>
          <a:off x="2476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3" name="フローチャート: 判断 72"/>
        <xdr:cNvSpPr/>
      </xdr:nvSpPr>
      <xdr:spPr>
        <a:xfrm>
          <a:off x="1714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30</xdr:row>
      <xdr:rowOff>32131</xdr:rowOff>
    </xdr:from>
    <xdr:to>
      <xdr:col>7</xdr:col>
      <xdr:colOff>187325</xdr:colOff>
      <xdr:row>30</xdr:row>
      <xdr:rowOff>133731</xdr:rowOff>
    </xdr:to>
    <xdr:sp macro="" textlink="">
      <xdr:nvSpPr>
        <xdr:cNvPr id="79" name="楕円 78"/>
        <xdr:cNvSpPr/>
      </xdr:nvSpPr>
      <xdr:spPr>
        <a:xfrm>
          <a:off x="1714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81170</xdr:rowOff>
    </xdr:from>
    <xdr:ext cx="405111" cy="259045"/>
    <xdr:sp macro="" textlink="">
      <xdr:nvSpPr>
        <xdr:cNvPr id="80"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81" name="n_2aveValue有形固定資産減価償却率"/>
        <xdr:cNvSpPr txBox="1"/>
      </xdr:nvSpPr>
      <xdr:spPr>
        <a:xfrm>
          <a:off x="30867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82" name="n_3aveValue有形固定資産減価償却率"/>
        <xdr:cNvSpPr txBox="1"/>
      </xdr:nvSpPr>
      <xdr:spPr>
        <a:xfrm>
          <a:off x="2324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144670</xdr:rowOff>
    </xdr:from>
    <xdr:ext cx="405111" cy="259045"/>
    <xdr:sp macro="" textlink="">
      <xdr:nvSpPr>
        <xdr:cNvPr id="83" name="n_4aveValue有形固定資産減価償却率"/>
        <xdr:cNvSpPr txBox="1"/>
      </xdr:nvSpPr>
      <xdr:spPr>
        <a:xfrm>
          <a:off x="1562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124858</xdr:rowOff>
    </xdr:from>
    <xdr:ext cx="405111" cy="259045"/>
    <xdr:sp macro="" textlink="">
      <xdr:nvSpPr>
        <xdr:cNvPr id="84" name="n_4mainValue有形固定資産減価償却率"/>
        <xdr:cNvSpPr txBox="1"/>
      </xdr:nvSpPr>
      <xdr:spPr>
        <a:xfrm>
          <a:off x="1562744"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7" name="正方形/長方形 8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年度は、猶予特例債の発行などで地方債残高が増え、将来負担額が増加したものの、都市計画税収、基金残高などの充当可能財源が増加したこと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しかし、歳入における市税等の自主財源の割合が小さく、また、歳出における義務的経費の割合が大きく占めている財政構造となっていることから、依然として類似団体より高い水準にある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ため、引き続き、建設事業の厳選等を行うなど、地方債の新規発行の抑制などに努めていく。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0" name="テキスト ボックス 9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2" name="テキスト ボックス 10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04" name="テキスト ボックス 103"/>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06" name="テキスト ボックス 105"/>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8" name="テキスト ボックス 10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0" name="テキスト ボックス 10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13" name="直線コネクタ 112"/>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14" name="債務償還比率最小値テキスト"/>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15" name="直線コネクタ 114"/>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1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17" name="直線コネクタ 11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118" name="債務償還比率平均値テキスト"/>
        <xdr:cNvSpPr txBox="1"/>
      </xdr:nvSpPr>
      <xdr:spPr>
        <a:xfrm>
          <a:off x="14846300" y="5536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19" name="フローチャート: 判断 118"/>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20" name="フローチャート: 判断 119"/>
        <xdr:cNvSpPr/>
      </xdr:nvSpPr>
      <xdr:spPr>
        <a:xfrm>
          <a:off x="14033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21" name="フローチャート: 判断 120"/>
        <xdr:cNvSpPr/>
      </xdr:nvSpPr>
      <xdr:spPr>
        <a:xfrm>
          <a:off x="13271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22" name="フローチャート: 判断 121"/>
        <xdr:cNvSpPr/>
      </xdr:nvSpPr>
      <xdr:spPr>
        <a:xfrm>
          <a:off x="12509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23" name="フローチャート: 判断 122"/>
        <xdr:cNvSpPr/>
      </xdr:nvSpPr>
      <xdr:spPr>
        <a:xfrm>
          <a:off x="11747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76488</xdr:rowOff>
    </xdr:from>
    <xdr:to>
      <xdr:col>76</xdr:col>
      <xdr:colOff>73025</xdr:colOff>
      <xdr:row>30</xdr:row>
      <xdr:rowOff>6638</xdr:rowOff>
    </xdr:to>
    <xdr:sp macro="" textlink="">
      <xdr:nvSpPr>
        <xdr:cNvPr id="129" name="楕円 128"/>
        <xdr:cNvSpPr/>
      </xdr:nvSpPr>
      <xdr:spPr>
        <a:xfrm>
          <a:off x="14744700" y="582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54915</xdr:rowOff>
    </xdr:from>
    <xdr:ext cx="469744" cy="259045"/>
    <xdr:sp macro="" textlink="">
      <xdr:nvSpPr>
        <xdr:cNvPr id="130" name="債務償還比率該当値テキスト"/>
        <xdr:cNvSpPr txBox="1"/>
      </xdr:nvSpPr>
      <xdr:spPr>
        <a:xfrm>
          <a:off x="14846300" y="579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86203</xdr:rowOff>
    </xdr:from>
    <xdr:to>
      <xdr:col>72</xdr:col>
      <xdr:colOff>123825</xdr:colOff>
      <xdr:row>30</xdr:row>
      <xdr:rowOff>16353</xdr:rowOff>
    </xdr:to>
    <xdr:sp macro="" textlink="">
      <xdr:nvSpPr>
        <xdr:cNvPr id="131" name="楕円 130"/>
        <xdr:cNvSpPr/>
      </xdr:nvSpPr>
      <xdr:spPr>
        <a:xfrm>
          <a:off x="14033500" y="582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127288</xdr:rowOff>
    </xdr:from>
    <xdr:to>
      <xdr:col>76</xdr:col>
      <xdr:colOff>22225</xdr:colOff>
      <xdr:row>29</xdr:row>
      <xdr:rowOff>137003</xdr:rowOff>
    </xdr:to>
    <xdr:cxnSp macro="">
      <xdr:nvCxnSpPr>
        <xdr:cNvPr id="132" name="直線コネクタ 131"/>
        <xdr:cNvCxnSpPr/>
      </xdr:nvCxnSpPr>
      <xdr:spPr>
        <a:xfrm flipV="1">
          <a:off x="14084300" y="5870863"/>
          <a:ext cx="711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48637</xdr:rowOff>
    </xdr:from>
    <xdr:to>
      <xdr:col>68</xdr:col>
      <xdr:colOff>123825</xdr:colOff>
      <xdr:row>29</xdr:row>
      <xdr:rowOff>150237</xdr:rowOff>
    </xdr:to>
    <xdr:sp macro="" textlink="">
      <xdr:nvSpPr>
        <xdr:cNvPr id="133" name="楕円 132"/>
        <xdr:cNvSpPr/>
      </xdr:nvSpPr>
      <xdr:spPr>
        <a:xfrm>
          <a:off x="13271500" y="579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99437</xdr:rowOff>
    </xdr:from>
    <xdr:to>
      <xdr:col>72</xdr:col>
      <xdr:colOff>73025</xdr:colOff>
      <xdr:row>29</xdr:row>
      <xdr:rowOff>137003</xdr:rowOff>
    </xdr:to>
    <xdr:cxnSp macro="">
      <xdr:nvCxnSpPr>
        <xdr:cNvPr id="134" name="直線コネクタ 133"/>
        <xdr:cNvCxnSpPr/>
      </xdr:nvCxnSpPr>
      <xdr:spPr>
        <a:xfrm>
          <a:off x="13322300" y="5843012"/>
          <a:ext cx="7620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111176</xdr:rowOff>
    </xdr:from>
    <xdr:to>
      <xdr:col>64</xdr:col>
      <xdr:colOff>123825</xdr:colOff>
      <xdr:row>30</xdr:row>
      <xdr:rowOff>41326</xdr:rowOff>
    </xdr:to>
    <xdr:sp macro="" textlink="">
      <xdr:nvSpPr>
        <xdr:cNvPr id="135" name="楕円 134"/>
        <xdr:cNvSpPr/>
      </xdr:nvSpPr>
      <xdr:spPr>
        <a:xfrm>
          <a:off x="12509500" y="58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99437</xdr:rowOff>
    </xdr:from>
    <xdr:to>
      <xdr:col>68</xdr:col>
      <xdr:colOff>73025</xdr:colOff>
      <xdr:row>29</xdr:row>
      <xdr:rowOff>161976</xdr:rowOff>
    </xdr:to>
    <xdr:cxnSp macro="">
      <xdr:nvCxnSpPr>
        <xdr:cNvPr id="136" name="直線コネクタ 135"/>
        <xdr:cNvCxnSpPr/>
      </xdr:nvCxnSpPr>
      <xdr:spPr>
        <a:xfrm flipV="1">
          <a:off x="12560300" y="5843012"/>
          <a:ext cx="762000" cy="6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4856</xdr:rowOff>
    </xdr:from>
    <xdr:to>
      <xdr:col>60</xdr:col>
      <xdr:colOff>123825</xdr:colOff>
      <xdr:row>30</xdr:row>
      <xdr:rowOff>106456</xdr:rowOff>
    </xdr:to>
    <xdr:sp macro="" textlink="">
      <xdr:nvSpPr>
        <xdr:cNvPr id="137" name="楕円 136"/>
        <xdr:cNvSpPr/>
      </xdr:nvSpPr>
      <xdr:spPr>
        <a:xfrm>
          <a:off x="11747500" y="5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161976</xdr:rowOff>
    </xdr:from>
    <xdr:to>
      <xdr:col>64</xdr:col>
      <xdr:colOff>73025</xdr:colOff>
      <xdr:row>30</xdr:row>
      <xdr:rowOff>55656</xdr:rowOff>
    </xdr:to>
    <xdr:cxnSp macro="">
      <xdr:nvCxnSpPr>
        <xdr:cNvPr id="138" name="直線コネクタ 137"/>
        <xdr:cNvCxnSpPr/>
      </xdr:nvCxnSpPr>
      <xdr:spPr>
        <a:xfrm flipV="1">
          <a:off x="11798300" y="5905551"/>
          <a:ext cx="762000" cy="6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39" name="n_1aveValue債務償還比率"/>
        <xdr:cNvSpPr txBox="1"/>
      </xdr:nvSpPr>
      <xdr:spPr>
        <a:xfrm>
          <a:off x="13836727" y="547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40" name="n_2aveValue債務償還比率"/>
        <xdr:cNvSpPr txBox="1"/>
      </xdr:nvSpPr>
      <xdr:spPr>
        <a:xfrm>
          <a:off x="13087427" y="546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76590</xdr:rowOff>
    </xdr:from>
    <xdr:ext cx="469744" cy="259045"/>
    <xdr:sp macro="" textlink="">
      <xdr:nvSpPr>
        <xdr:cNvPr id="141" name="n_3aveValue債務償還比率"/>
        <xdr:cNvSpPr txBox="1"/>
      </xdr:nvSpPr>
      <xdr:spPr>
        <a:xfrm>
          <a:off x="12325427" y="547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91846</xdr:rowOff>
    </xdr:from>
    <xdr:ext cx="469744" cy="259045"/>
    <xdr:sp macro="" textlink="">
      <xdr:nvSpPr>
        <xdr:cNvPr id="142" name="n_4aveValue債務償還比率"/>
        <xdr:cNvSpPr txBox="1"/>
      </xdr:nvSpPr>
      <xdr:spPr>
        <a:xfrm>
          <a:off x="11563427" y="549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7480</xdr:rowOff>
    </xdr:from>
    <xdr:ext cx="469744" cy="259045"/>
    <xdr:sp macro="" textlink="">
      <xdr:nvSpPr>
        <xdr:cNvPr id="143" name="n_1mainValue債務償還比率"/>
        <xdr:cNvSpPr txBox="1"/>
      </xdr:nvSpPr>
      <xdr:spPr>
        <a:xfrm>
          <a:off x="13836727" y="59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141364</xdr:rowOff>
    </xdr:from>
    <xdr:ext cx="469744" cy="259045"/>
    <xdr:sp macro="" textlink="">
      <xdr:nvSpPr>
        <xdr:cNvPr id="144" name="n_2mainValue債務償還比率"/>
        <xdr:cNvSpPr txBox="1"/>
      </xdr:nvSpPr>
      <xdr:spPr>
        <a:xfrm>
          <a:off x="13087427" y="588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32453</xdr:rowOff>
    </xdr:from>
    <xdr:ext cx="469744" cy="259045"/>
    <xdr:sp macro="" textlink="">
      <xdr:nvSpPr>
        <xdr:cNvPr id="145" name="n_3mainValue債務償還比率"/>
        <xdr:cNvSpPr txBox="1"/>
      </xdr:nvSpPr>
      <xdr:spPr>
        <a:xfrm>
          <a:off x="12325427" y="594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97583</xdr:rowOff>
    </xdr:from>
    <xdr:ext cx="469744" cy="259045"/>
    <xdr:sp macro="" textlink="">
      <xdr:nvSpPr>
        <xdr:cNvPr id="146" name="n_4mainValue債務償還比率"/>
        <xdr:cNvSpPr txBox="1"/>
      </xdr:nvSpPr>
      <xdr:spPr>
        <a:xfrm>
          <a:off x="11563427" y="601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北海道小樽市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112,450
111,768
243.83
72,355,928
72,124,848
212,128
31,703,283
48,015,301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116840</xdr:rowOff>
    </xdr:from>
    <xdr:to>
      <xdr:col>6</xdr:col>
      <xdr:colOff>38100</xdr:colOff>
      <xdr:row>39</xdr:row>
      <xdr:rowOff>46990</xdr:rowOff>
    </xdr:to>
    <xdr:sp macro="" textlink="">
      <xdr:nvSpPr>
        <xdr:cNvPr id="71" name="楕円 70"/>
        <xdr:cNvSpPr/>
      </xdr:nvSpPr>
      <xdr:spPr>
        <a:xfrm>
          <a:off x="107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88663</xdr:rowOff>
    </xdr:from>
    <xdr:ext cx="405111" cy="259045"/>
    <xdr:sp macro="" textlink="">
      <xdr:nvSpPr>
        <xdr:cNvPr id="72" name="n_1aveValue【道路】&#10;有形固定資産減価償却率"/>
        <xdr:cNvSpPr txBox="1"/>
      </xdr:nvSpPr>
      <xdr:spPr>
        <a:xfrm>
          <a:off x="3582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73" name="n_2aveValue【道路】&#10;有形固定資産減価償却率"/>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74" name="n_3aveValue【道路】&#10;有形固定資産減価償却率"/>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75" name="n_4aveValue【道路】&#10;有形固定資産減価償却率"/>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38117</xdr:rowOff>
    </xdr:from>
    <xdr:ext cx="405111" cy="259045"/>
    <xdr:sp macro="" textlink="">
      <xdr:nvSpPr>
        <xdr:cNvPr id="76" name="n_4mainValue【道路】&#10;有形固定資産減価償却率"/>
        <xdr:cNvSpPr txBox="1"/>
      </xdr:nvSpPr>
      <xdr:spPr>
        <a:xfrm>
          <a:off x="927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00" name="直線コネクタ 99"/>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01"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02" name="直線コネクタ 101"/>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03"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04" name="直線コネクタ 103"/>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42918</xdr:rowOff>
    </xdr:from>
    <xdr:ext cx="469744" cy="259045"/>
    <xdr:sp macro="" textlink="">
      <xdr:nvSpPr>
        <xdr:cNvPr id="105" name="【道路】&#10;一人当たり延長平均値テキスト"/>
        <xdr:cNvSpPr txBox="1"/>
      </xdr:nvSpPr>
      <xdr:spPr>
        <a:xfrm>
          <a:off x="10515600" y="6729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06" name="フローチャート: 判断 105"/>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07" name="フローチャート: 判断 106"/>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08" name="フローチャート: 判断 107"/>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09" name="フローチャート: 判断 108"/>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10" name="フローチャート: 判断 109"/>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79426</xdr:rowOff>
    </xdr:from>
    <xdr:to>
      <xdr:col>36</xdr:col>
      <xdr:colOff>165100</xdr:colOff>
      <xdr:row>40</xdr:row>
      <xdr:rowOff>9576</xdr:rowOff>
    </xdr:to>
    <xdr:sp macro="" textlink="">
      <xdr:nvSpPr>
        <xdr:cNvPr id="116" name="楕円 115"/>
        <xdr:cNvSpPr/>
      </xdr:nvSpPr>
      <xdr:spPr>
        <a:xfrm>
          <a:off x="6921500" y="67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32732</xdr:rowOff>
    </xdr:from>
    <xdr:ext cx="469744" cy="259045"/>
    <xdr:sp macro="" textlink="">
      <xdr:nvSpPr>
        <xdr:cNvPr id="117" name="n_1aveValue【道路】&#10;一人当たり延長"/>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18" name="n_2aveValue【道路】&#10;一人当たり延長"/>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19" name="n_3aveValue【道路】&#10;一人当たり延長"/>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20" name="n_4aveValue【道路】&#10;一人当たり延長"/>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703</xdr:rowOff>
    </xdr:from>
    <xdr:ext cx="469744" cy="259045"/>
    <xdr:sp macro="" textlink="">
      <xdr:nvSpPr>
        <xdr:cNvPr id="121" name="n_4mainValue【道路】&#10;一人当たり延長"/>
        <xdr:cNvSpPr txBox="1"/>
      </xdr:nvSpPr>
      <xdr:spPr>
        <a:xfrm>
          <a:off x="6737427" y="685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2" name="テキスト ボックス 13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3" name="直線コネクタ 132"/>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34" name="テキスト ボックス 133"/>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5" name="直線コネクタ 134"/>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6" name="テキスト ボックス 135"/>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7" name="直線コネクタ 136"/>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8" name="テキスト ボックス 137"/>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41" name="直線コネクタ 140"/>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42" name="テキスト ボックス 141"/>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3" name="直線コネクタ 14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4" name="テキスト ボックス 14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5" name="直線コネクタ 144"/>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46" name="テキスト ボックス 145"/>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50" name="直線コネクタ 149"/>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51"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52" name="直線コネクタ 151"/>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53"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54" name="直線コネクタ 153"/>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55" name="【橋りょう・トンネル】&#10;有形固定資産減価償却率平均値テキスト"/>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56" name="フローチャート: 判断 155"/>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57" name="フローチャート: 判断 156"/>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58" name="フローチャート: 判断 157"/>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59" name="フローチャート: 判断 158"/>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60" name="フローチャート: 判断 159"/>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57785</xdr:rowOff>
    </xdr:from>
    <xdr:to>
      <xdr:col>6</xdr:col>
      <xdr:colOff>38100</xdr:colOff>
      <xdr:row>57</xdr:row>
      <xdr:rowOff>159385</xdr:rowOff>
    </xdr:to>
    <xdr:sp macro="" textlink="">
      <xdr:nvSpPr>
        <xdr:cNvPr id="166" name="楕円 165"/>
        <xdr:cNvSpPr/>
      </xdr:nvSpPr>
      <xdr:spPr>
        <a:xfrm>
          <a:off x="1079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67327</xdr:rowOff>
    </xdr:from>
    <xdr:ext cx="405111" cy="259045"/>
    <xdr:sp macro="" textlink="">
      <xdr:nvSpPr>
        <xdr:cNvPr id="167" name="n_1aveValue【橋りょう・トンネ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7320</xdr:rowOff>
    </xdr:from>
    <xdr:ext cx="405111" cy="259045"/>
    <xdr:sp macro="" textlink="">
      <xdr:nvSpPr>
        <xdr:cNvPr id="168" name="n_2aveValue【橋りょう・トンネル】&#10;有形固定資産減価償却率"/>
        <xdr:cNvSpPr txBox="1"/>
      </xdr:nvSpPr>
      <xdr:spPr>
        <a:xfrm>
          <a:off x="2705744" y="977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169" name="n_3aveValue【橋りょう・トンネル】&#10;有形固定資産減価償却率"/>
        <xdr:cNvSpPr txBox="1"/>
      </xdr:nvSpPr>
      <xdr:spPr>
        <a:xfrm>
          <a:off x="1816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170" name="n_4aveValue【橋りょう・トンネル】&#10;有形固定資産減価償却率"/>
        <xdr:cNvSpPr txBox="1"/>
      </xdr:nvSpPr>
      <xdr:spPr>
        <a:xfrm>
          <a:off x="927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4462</xdr:rowOff>
    </xdr:from>
    <xdr:ext cx="405111" cy="259045"/>
    <xdr:sp macro="" textlink="">
      <xdr:nvSpPr>
        <xdr:cNvPr id="171" name="n_4mainValue【橋りょう・トンネル】&#10;有形固定資産減価償却率"/>
        <xdr:cNvSpPr txBox="1"/>
      </xdr:nvSpPr>
      <xdr:spPr>
        <a:xfrm>
          <a:off x="9277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195" name="直線コネクタ 194"/>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196"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197" name="直線コネクタ 196"/>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198"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199" name="直線コネクタ 198"/>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151419</xdr:rowOff>
    </xdr:from>
    <xdr:ext cx="534377" cy="259045"/>
    <xdr:sp macro="" textlink="">
      <xdr:nvSpPr>
        <xdr:cNvPr id="200" name="【橋りょう・トンネル】&#10;一人当たり有形固定資産（償却資産）額平均値テキスト"/>
        <xdr:cNvSpPr txBox="1"/>
      </xdr:nvSpPr>
      <xdr:spPr>
        <a:xfrm>
          <a:off x="10515600" y="1060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01" name="フローチャート: 判断 200"/>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02" name="フローチャート: 判断 201"/>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03" name="フローチャート: 判断 202"/>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04" name="フローチャート: 判断 203"/>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05" name="フローチャート: 判断 204"/>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101166</xdr:rowOff>
    </xdr:from>
    <xdr:to>
      <xdr:col>36</xdr:col>
      <xdr:colOff>165100</xdr:colOff>
      <xdr:row>62</xdr:row>
      <xdr:rowOff>31316</xdr:rowOff>
    </xdr:to>
    <xdr:sp macro="" textlink="">
      <xdr:nvSpPr>
        <xdr:cNvPr id="211" name="楕円 210"/>
        <xdr:cNvSpPr/>
      </xdr:nvSpPr>
      <xdr:spPr>
        <a:xfrm>
          <a:off x="6921500" y="1055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136894</xdr:rowOff>
    </xdr:from>
    <xdr:ext cx="534377" cy="259045"/>
    <xdr:sp macro="" textlink="">
      <xdr:nvSpPr>
        <xdr:cNvPr id="212" name="n_1aveValue【橋りょう・トンネル】&#10;一人当たり有形固定資産（償却資産）額"/>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13" name="n_2aveValue【橋りょう・トンネル】&#10;一人当たり有形固定資産（償却資産）額"/>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14" name="n_3aveValue【橋りょう・トンネル】&#10;一人当たり有形固定資産（償却資産）額"/>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97130</xdr:rowOff>
    </xdr:from>
    <xdr:ext cx="534377" cy="259045"/>
    <xdr:sp macro="" textlink="">
      <xdr:nvSpPr>
        <xdr:cNvPr id="215" name="n_4aveValue【橋りょう・トンネル】&#10;一人当たり有形固定資産（償却資産）額"/>
        <xdr:cNvSpPr txBox="1"/>
      </xdr:nvSpPr>
      <xdr:spPr>
        <a:xfrm>
          <a:off x="6705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47843</xdr:rowOff>
    </xdr:from>
    <xdr:ext cx="599010" cy="259045"/>
    <xdr:sp macro="" textlink="">
      <xdr:nvSpPr>
        <xdr:cNvPr id="216" name="n_4mainValue【橋りょう・トンネル】&#10;一人当たり有形固定資産（償却資産）額"/>
        <xdr:cNvSpPr txBox="1"/>
      </xdr:nvSpPr>
      <xdr:spPr>
        <a:xfrm>
          <a:off x="6672795" y="1033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7" name="テキスト ボックス 22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9" name="テキスト ボックス 22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7" name="テキスト ボックス 23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9" name="テキスト ボックス 23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41" name="直線コネクタ 240"/>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42"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43" name="直線コネクタ 242"/>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44"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45" name="直線コネクタ 244"/>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46" name="【公営住宅】&#10;有形固定資産減価償却率平均値テキスト"/>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47" name="フローチャート: 判断 246"/>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48" name="フローチャート: 判断 247"/>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49" name="フローチャート: 判断 248"/>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50" name="フローチャート: 判断 249"/>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51" name="フローチャート: 判断 250"/>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90170</xdr:rowOff>
    </xdr:from>
    <xdr:to>
      <xdr:col>6</xdr:col>
      <xdr:colOff>38100</xdr:colOff>
      <xdr:row>82</xdr:row>
      <xdr:rowOff>20320</xdr:rowOff>
    </xdr:to>
    <xdr:sp macro="" textlink="">
      <xdr:nvSpPr>
        <xdr:cNvPr id="257" name="楕円 256"/>
        <xdr:cNvSpPr/>
      </xdr:nvSpPr>
      <xdr:spPr>
        <a:xfrm>
          <a:off x="1079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74947</xdr:rowOff>
    </xdr:from>
    <xdr:ext cx="405111" cy="259045"/>
    <xdr:sp macro="" textlink="">
      <xdr:nvSpPr>
        <xdr:cNvPr id="258"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59" name="n_2aveValue【公営住宅】&#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260" name="n_3aveValue【公営住宅】&#10;有形固定資産減価償却率"/>
        <xdr:cNvSpPr txBox="1"/>
      </xdr:nvSpPr>
      <xdr:spPr>
        <a:xfrm>
          <a:off x="1816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261"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262" name="n_4mainValue【公営住宅】&#10;有形固定資産減価償却率"/>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3" name="直線コネクタ 27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4" name="テキスト ボックス 27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5" name="直線コネクタ 27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6" name="テキスト ボックス 27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7" name="直線コネクタ 27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8" name="テキスト ボックス 27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282" name="直線コネクタ 281"/>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8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284" name="直線コネクタ 28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285"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286" name="直線コネクタ 285"/>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129176</xdr:rowOff>
    </xdr:from>
    <xdr:ext cx="469744" cy="259045"/>
    <xdr:sp macro="" textlink="">
      <xdr:nvSpPr>
        <xdr:cNvPr id="287" name="【公営住宅】&#10;一人当たり面積平均値テキスト"/>
        <xdr:cNvSpPr txBox="1"/>
      </xdr:nvSpPr>
      <xdr:spPr>
        <a:xfrm>
          <a:off x="10515600" y="1435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288" name="フローチャート: 判断 287"/>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289" name="フローチャート: 判断 288"/>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290" name="フローチャート: 判断 289"/>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291" name="フローチャート: 判断 290"/>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292" name="フローチャート: 判断 291"/>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137033</xdr:rowOff>
    </xdr:from>
    <xdr:to>
      <xdr:col>36</xdr:col>
      <xdr:colOff>165100</xdr:colOff>
      <xdr:row>80</xdr:row>
      <xdr:rowOff>67183</xdr:rowOff>
    </xdr:to>
    <xdr:sp macro="" textlink="">
      <xdr:nvSpPr>
        <xdr:cNvPr id="298" name="楕円 297"/>
        <xdr:cNvSpPr/>
      </xdr:nvSpPr>
      <xdr:spPr>
        <a:xfrm>
          <a:off x="6921500" y="136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103140</xdr:rowOff>
    </xdr:from>
    <xdr:ext cx="469744" cy="259045"/>
    <xdr:sp macro="" textlink="">
      <xdr:nvSpPr>
        <xdr:cNvPr id="299" name="n_1aveValue【公営住宅】&#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00" name="n_2aveValue【公営住宅】&#10;一人当たり面積"/>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01" name="n_3aveValue【公営住宅】&#10;一人当たり面積"/>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65167</xdr:rowOff>
    </xdr:from>
    <xdr:ext cx="469744" cy="259045"/>
    <xdr:sp macro="" textlink="">
      <xdr:nvSpPr>
        <xdr:cNvPr id="302" name="n_4aveValue【公営住宅】&#10;一人当たり面積"/>
        <xdr:cNvSpPr txBox="1"/>
      </xdr:nvSpPr>
      <xdr:spPr>
        <a:xfrm>
          <a:off x="6737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83710</xdr:rowOff>
    </xdr:from>
    <xdr:ext cx="469744" cy="259045"/>
    <xdr:sp macro="" textlink="">
      <xdr:nvSpPr>
        <xdr:cNvPr id="303" name="n_4mainValue【公営住宅】&#10;一人当たり面積"/>
        <xdr:cNvSpPr txBox="1"/>
      </xdr:nvSpPr>
      <xdr:spPr>
        <a:xfrm>
          <a:off x="6737427" y="1345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4" name="テキスト ボックス 31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5" name="直線コネクタ 31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6" name="テキスト ボックス 31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7" name="直線コネクタ 31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8" name="テキスト ボックス 31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9" name="直線コネクタ 31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0" name="テキスト ボックス 31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1" name="直線コネクタ 32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2" name="テキスト ボックス 32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24" name="テキスト ボックス 32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108</xdr:row>
      <xdr:rowOff>108204</xdr:rowOff>
    </xdr:to>
    <xdr:cxnSp macro="">
      <xdr:nvCxnSpPr>
        <xdr:cNvPr id="326" name="直線コネクタ 325"/>
        <xdr:cNvCxnSpPr/>
      </xdr:nvCxnSpPr>
      <xdr:spPr>
        <a:xfrm flipV="1">
          <a:off x="4634865" y="1733550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112031</xdr:rowOff>
    </xdr:from>
    <xdr:ext cx="405111" cy="259045"/>
    <xdr:sp macro="" textlink="">
      <xdr:nvSpPr>
        <xdr:cNvPr id="327" name="【港湾・漁港】&#10;有形固定資産減価償却率最小値テキスト"/>
        <xdr:cNvSpPr txBox="1"/>
      </xdr:nvSpPr>
      <xdr:spPr>
        <a:xfrm>
          <a:off x="4673600" y="1862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108204</xdr:rowOff>
    </xdr:from>
    <xdr:to>
      <xdr:col>24</xdr:col>
      <xdr:colOff>152400</xdr:colOff>
      <xdr:row>108</xdr:row>
      <xdr:rowOff>108204</xdr:rowOff>
    </xdr:to>
    <xdr:cxnSp macro="">
      <xdr:nvCxnSpPr>
        <xdr:cNvPr id="328" name="直線コネクタ 327"/>
        <xdr:cNvCxnSpPr/>
      </xdr:nvCxnSpPr>
      <xdr:spPr>
        <a:xfrm>
          <a:off x="4546600" y="1862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29" name="【港湾・漁港】&#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30" name="直線コネクタ 329"/>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12971</xdr:rowOff>
    </xdr:from>
    <xdr:ext cx="405111" cy="259045"/>
    <xdr:sp macro="" textlink="">
      <xdr:nvSpPr>
        <xdr:cNvPr id="331" name="【港湾・漁港】&#10;有形固定資産減価償却率平均値テキスト"/>
        <xdr:cNvSpPr txBox="1"/>
      </xdr:nvSpPr>
      <xdr:spPr>
        <a:xfrm>
          <a:off x="4673600" y="1818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34544</xdr:rowOff>
    </xdr:from>
    <xdr:to>
      <xdr:col>24</xdr:col>
      <xdr:colOff>114300</xdr:colOff>
      <xdr:row>106</xdr:row>
      <xdr:rowOff>136144</xdr:rowOff>
    </xdr:to>
    <xdr:sp macro="" textlink="">
      <xdr:nvSpPr>
        <xdr:cNvPr id="332" name="フローチャート: 判断 331"/>
        <xdr:cNvSpPr/>
      </xdr:nvSpPr>
      <xdr:spPr>
        <a:xfrm>
          <a:off x="4584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7113</xdr:rowOff>
    </xdr:from>
    <xdr:to>
      <xdr:col>20</xdr:col>
      <xdr:colOff>38100</xdr:colOff>
      <xdr:row>106</xdr:row>
      <xdr:rowOff>108713</xdr:rowOff>
    </xdr:to>
    <xdr:sp macro="" textlink="">
      <xdr:nvSpPr>
        <xdr:cNvPr id="333" name="フローチャート: 判断 332"/>
        <xdr:cNvSpPr/>
      </xdr:nvSpPr>
      <xdr:spPr>
        <a:xfrm>
          <a:off x="3746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334" name="フローチャート: 判断 333"/>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335" name="フローチャート: 判断 334"/>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71120</xdr:rowOff>
    </xdr:from>
    <xdr:to>
      <xdr:col>6</xdr:col>
      <xdr:colOff>38100</xdr:colOff>
      <xdr:row>106</xdr:row>
      <xdr:rowOff>1270</xdr:rowOff>
    </xdr:to>
    <xdr:sp macro="" textlink="">
      <xdr:nvSpPr>
        <xdr:cNvPr id="336" name="フローチャート: 判断 335"/>
        <xdr:cNvSpPr/>
      </xdr:nvSpPr>
      <xdr:spPr>
        <a:xfrm>
          <a:off x="107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7" name="テキスト ボックス 3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169418</xdr:rowOff>
    </xdr:from>
    <xdr:to>
      <xdr:col>6</xdr:col>
      <xdr:colOff>38100</xdr:colOff>
      <xdr:row>105</xdr:row>
      <xdr:rowOff>99568</xdr:rowOff>
    </xdr:to>
    <xdr:sp macro="" textlink="">
      <xdr:nvSpPr>
        <xdr:cNvPr id="342" name="楕円 341"/>
        <xdr:cNvSpPr/>
      </xdr:nvSpPr>
      <xdr:spPr>
        <a:xfrm>
          <a:off x="1079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125240</xdr:rowOff>
    </xdr:from>
    <xdr:ext cx="405111" cy="259045"/>
    <xdr:sp macro="" textlink="">
      <xdr:nvSpPr>
        <xdr:cNvPr id="343" name="n_1aveValue【港湾・漁港】&#10;有形固定資産減価償却率"/>
        <xdr:cNvSpPr txBox="1"/>
      </xdr:nvSpPr>
      <xdr:spPr>
        <a:xfrm>
          <a:off x="3582044" y="17956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143527</xdr:rowOff>
    </xdr:from>
    <xdr:ext cx="405111" cy="259045"/>
    <xdr:sp macro="" textlink="">
      <xdr:nvSpPr>
        <xdr:cNvPr id="344" name="n_2aveValue【港湾・漁港】&#10;有形固定資産減価償却率"/>
        <xdr:cNvSpPr txBox="1"/>
      </xdr:nvSpPr>
      <xdr:spPr>
        <a:xfrm>
          <a:off x="2705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74947</xdr:rowOff>
    </xdr:from>
    <xdr:ext cx="405111" cy="259045"/>
    <xdr:sp macro="" textlink="">
      <xdr:nvSpPr>
        <xdr:cNvPr id="345" name="n_3aveValue【港湾・漁港】&#10;有形固定資産減価償却率"/>
        <xdr:cNvSpPr txBox="1"/>
      </xdr:nvSpPr>
      <xdr:spPr>
        <a:xfrm>
          <a:off x="1816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163847</xdr:rowOff>
    </xdr:from>
    <xdr:ext cx="405111" cy="259045"/>
    <xdr:sp macro="" textlink="">
      <xdr:nvSpPr>
        <xdr:cNvPr id="346" name="n_4aveValue【港湾・漁港】&#10;有形固定資産減価償却率"/>
        <xdr:cNvSpPr txBox="1"/>
      </xdr:nvSpPr>
      <xdr:spPr>
        <a:xfrm>
          <a:off x="927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116095</xdr:rowOff>
    </xdr:from>
    <xdr:ext cx="405111" cy="259045"/>
    <xdr:sp macro="" textlink="">
      <xdr:nvSpPr>
        <xdr:cNvPr id="347" name="n_4mainValue【港湾・漁港】&#10;有形固定資産減価償却率"/>
        <xdr:cNvSpPr txBox="1"/>
      </xdr:nvSpPr>
      <xdr:spPr>
        <a:xfrm>
          <a:off x="9277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8" name="直線コネクタ 35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9" name="テキスト ボックス 35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0" name="直線コネクタ 35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61" name="テキスト ボックス 360"/>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63" name="テキスト ボックス 362"/>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4" name="直線コネクタ 36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65" name="テキスト ボックス 364"/>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6" name="直線コネクタ 36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67" name="テキスト ボックス 36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8" name="直線コネクタ 36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9" name="テキスト ボックス 36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108838</xdr:rowOff>
    </xdr:from>
    <xdr:to>
      <xdr:col>54</xdr:col>
      <xdr:colOff>189865</xdr:colOff>
      <xdr:row>108</xdr:row>
      <xdr:rowOff>108141</xdr:rowOff>
    </xdr:to>
    <xdr:cxnSp macro="">
      <xdr:nvCxnSpPr>
        <xdr:cNvPr id="371" name="直線コネクタ 370"/>
        <xdr:cNvCxnSpPr/>
      </xdr:nvCxnSpPr>
      <xdr:spPr>
        <a:xfrm flipV="1">
          <a:off x="10476865" y="17596738"/>
          <a:ext cx="0" cy="102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111968</xdr:rowOff>
    </xdr:from>
    <xdr:ext cx="469744" cy="259045"/>
    <xdr:sp macro="" textlink="">
      <xdr:nvSpPr>
        <xdr:cNvPr id="372" name="【港湾・漁港】&#10;一人当たり有形固定資産（償却資産）額最小値テキスト"/>
        <xdr:cNvSpPr txBox="1"/>
      </xdr:nvSpPr>
      <xdr:spPr>
        <a:xfrm>
          <a:off x="10515600" y="1862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108141</xdr:rowOff>
    </xdr:from>
    <xdr:to>
      <xdr:col>55</xdr:col>
      <xdr:colOff>88900</xdr:colOff>
      <xdr:row>108</xdr:row>
      <xdr:rowOff>108141</xdr:rowOff>
    </xdr:to>
    <xdr:cxnSp macro="">
      <xdr:nvCxnSpPr>
        <xdr:cNvPr id="373" name="直線コネクタ 372"/>
        <xdr:cNvCxnSpPr/>
      </xdr:nvCxnSpPr>
      <xdr:spPr>
        <a:xfrm>
          <a:off x="10388600" y="1862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55515</xdr:rowOff>
    </xdr:from>
    <xdr:ext cx="534377" cy="259045"/>
    <xdr:sp macro="" textlink="">
      <xdr:nvSpPr>
        <xdr:cNvPr id="374" name="【港湾・漁港】&#10;一人当たり有形固定資産（償却資産）額最大値テキスト"/>
        <xdr:cNvSpPr txBox="1"/>
      </xdr:nvSpPr>
      <xdr:spPr>
        <a:xfrm>
          <a:off x="10515600" y="1737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108838</xdr:rowOff>
    </xdr:from>
    <xdr:to>
      <xdr:col>55</xdr:col>
      <xdr:colOff>88900</xdr:colOff>
      <xdr:row>102</xdr:row>
      <xdr:rowOff>108838</xdr:rowOff>
    </xdr:to>
    <xdr:cxnSp macro="">
      <xdr:nvCxnSpPr>
        <xdr:cNvPr id="375" name="直線コネクタ 374"/>
        <xdr:cNvCxnSpPr/>
      </xdr:nvCxnSpPr>
      <xdr:spPr>
        <a:xfrm>
          <a:off x="10388600" y="1759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33774</xdr:rowOff>
    </xdr:from>
    <xdr:ext cx="534377" cy="259045"/>
    <xdr:sp macro="" textlink="">
      <xdr:nvSpPr>
        <xdr:cNvPr id="376" name="【港湾・漁港】&#10;一人当たり有形固定資産（償却資産）額平均値テキスト"/>
        <xdr:cNvSpPr txBox="1"/>
      </xdr:nvSpPr>
      <xdr:spPr>
        <a:xfrm>
          <a:off x="10515600" y="180360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55347</xdr:rowOff>
    </xdr:from>
    <xdr:to>
      <xdr:col>55</xdr:col>
      <xdr:colOff>50800</xdr:colOff>
      <xdr:row>105</xdr:row>
      <xdr:rowOff>156947</xdr:rowOff>
    </xdr:to>
    <xdr:sp macro="" textlink="">
      <xdr:nvSpPr>
        <xdr:cNvPr id="377" name="フローチャート: 判断 376"/>
        <xdr:cNvSpPr/>
      </xdr:nvSpPr>
      <xdr:spPr>
        <a:xfrm>
          <a:off x="10426700" y="1805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61671</xdr:rowOff>
    </xdr:from>
    <xdr:to>
      <xdr:col>50</xdr:col>
      <xdr:colOff>165100</xdr:colOff>
      <xdr:row>105</xdr:row>
      <xdr:rowOff>163271</xdr:rowOff>
    </xdr:to>
    <xdr:sp macro="" textlink="">
      <xdr:nvSpPr>
        <xdr:cNvPr id="378" name="フローチャート: 判断 377"/>
        <xdr:cNvSpPr/>
      </xdr:nvSpPr>
      <xdr:spPr>
        <a:xfrm>
          <a:off x="9588500" y="18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3518</xdr:rowOff>
    </xdr:from>
    <xdr:to>
      <xdr:col>46</xdr:col>
      <xdr:colOff>38100</xdr:colOff>
      <xdr:row>105</xdr:row>
      <xdr:rowOff>105118</xdr:rowOff>
    </xdr:to>
    <xdr:sp macro="" textlink="">
      <xdr:nvSpPr>
        <xdr:cNvPr id="379" name="フローチャート: 判断 378"/>
        <xdr:cNvSpPr/>
      </xdr:nvSpPr>
      <xdr:spPr>
        <a:xfrm>
          <a:off x="8699500" y="1800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75730</xdr:rowOff>
    </xdr:from>
    <xdr:to>
      <xdr:col>41</xdr:col>
      <xdr:colOff>101600</xdr:colOff>
      <xdr:row>106</xdr:row>
      <xdr:rowOff>5880</xdr:rowOff>
    </xdr:to>
    <xdr:sp macro="" textlink="">
      <xdr:nvSpPr>
        <xdr:cNvPr id="380" name="フローチャート: 判断 379"/>
        <xdr:cNvSpPr/>
      </xdr:nvSpPr>
      <xdr:spPr>
        <a:xfrm>
          <a:off x="7810500" y="1807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133414</xdr:rowOff>
    </xdr:from>
    <xdr:to>
      <xdr:col>36</xdr:col>
      <xdr:colOff>165100</xdr:colOff>
      <xdr:row>105</xdr:row>
      <xdr:rowOff>63564</xdr:rowOff>
    </xdr:to>
    <xdr:sp macro="" textlink="">
      <xdr:nvSpPr>
        <xdr:cNvPr id="381" name="フローチャート: 判断 380"/>
        <xdr:cNvSpPr/>
      </xdr:nvSpPr>
      <xdr:spPr>
        <a:xfrm>
          <a:off x="6921500" y="1796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2" name="テキスト ボックス 38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3" name="テキスト ボックス 38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4" name="テキスト ボックス 38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5" name="テキスト ボックス 38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6" name="テキスト ボックス 38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68631</xdr:rowOff>
    </xdr:from>
    <xdr:to>
      <xdr:col>36</xdr:col>
      <xdr:colOff>165100</xdr:colOff>
      <xdr:row>99</xdr:row>
      <xdr:rowOff>170231</xdr:rowOff>
    </xdr:to>
    <xdr:sp macro="" textlink="">
      <xdr:nvSpPr>
        <xdr:cNvPr id="387" name="楕円 386"/>
        <xdr:cNvSpPr/>
      </xdr:nvSpPr>
      <xdr:spPr>
        <a:xfrm>
          <a:off x="6921500" y="170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104</xdr:row>
      <xdr:rowOff>8348</xdr:rowOff>
    </xdr:from>
    <xdr:ext cx="534377" cy="259045"/>
    <xdr:sp macro="" textlink="">
      <xdr:nvSpPr>
        <xdr:cNvPr id="388" name="n_1aveValue【港湾・漁港】&#10;一人当たり有形固定資産（償却資産）額"/>
        <xdr:cNvSpPr txBox="1"/>
      </xdr:nvSpPr>
      <xdr:spPr>
        <a:xfrm>
          <a:off x="9359411" y="1783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121645</xdr:rowOff>
    </xdr:from>
    <xdr:ext cx="534377" cy="259045"/>
    <xdr:sp macro="" textlink="">
      <xdr:nvSpPr>
        <xdr:cNvPr id="389" name="n_2aveValue【港湾・漁港】&#10;一人当たり有形固定資産（償却資産）額"/>
        <xdr:cNvSpPr txBox="1"/>
      </xdr:nvSpPr>
      <xdr:spPr>
        <a:xfrm>
          <a:off x="8483111" y="177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22407</xdr:rowOff>
    </xdr:from>
    <xdr:ext cx="534377" cy="259045"/>
    <xdr:sp macro="" textlink="">
      <xdr:nvSpPr>
        <xdr:cNvPr id="390" name="n_3aveValue【港湾・漁港】&#10;一人当たり有形固定資産（償却資産）額"/>
        <xdr:cNvSpPr txBox="1"/>
      </xdr:nvSpPr>
      <xdr:spPr>
        <a:xfrm>
          <a:off x="7594111" y="1785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54691</xdr:rowOff>
    </xdr:from>
    <xdr:ext cx="534377" cy="259045"/>
    <xdr:sp macro="" textlink="">
      <xdr:nvSpPr>
        <xdr:cNvPr id="391" name="n_4aveValue【港湾・漁港】&#10;一人当たり有形固定資産（償却資産）額"/>
        <xdr:cNvSpPr txBox="1"/>
      </xdr:nvSpPr>
      <xdr:spPr>
        <a:xfrm>
          <a:off x="6705111" y="180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98</xdr:row>
      <xdr:rowOff>15308</xdr:rowOff>
    </xdr:from>
    <xdr:ext cx="599010" cy="259045"/>
    <xdr:sp macro="" textlink="">
      <xdr:nvSpPr>
        <xdr:cNvPr id="392" name="n_4mainValue【港湾・漁港】&#10;一人当たり有形固定資産（償却資産）額"/>
        <xdr:cNvSpPr txBox="1"/>
      </xdr:nvSpPr>
      <xdr:spPr>
        <a:xfrm>
          <a:off x="6672795" y="1681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7" name="直線コネクタ 416"/>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8"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9" name="直線コネクタ 418"/>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20"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1" name="直線コネクタ 420"/>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422" name="【認定こども園・幼稚園・保育所】&#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3" name="フローチャート: 判断 422"/>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4" name="フローチャート: 判断 423"/>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5" name="フローチャート: 判断 424"/>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6" name="フローチャート: 判断 425"/>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7" name="フローチャート: 判断 426"/>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120650</xdr:rowOff>
    </xdr:from>
    <xdr:to>
      <xdr:col>67</xdr:col>
      <xdr:colOff>101600</xdr:colOff>
      <xdr:row>34</xdr:row>
      <xdr:rowOff>50800</xdr:rowOff>
    </xdr:to>
    <xdr:sp macro="" textlink="">
      <xdr:nvSpPr>
        <xdr:cNvPr id="433" name="楕円 432"/>
        <xdr:cNvSpPr/>
      </xdr:nvSpPr>
      <xdr:spPr>
        <a:xfrm>
          <a:off x="12763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126382</xdr:rowOff>
    </xdr:from>
    <xdr:ext cx="405111" cy="259045"/>
    <xdr:sp macro="" textlink="">
      <xdr:nvSpPr>
        <xdr:cNvPr id="434" name="n_1ave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35" name="n_2aveValue【認定こども園・幼稚園・保育所】&#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36"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37" name="n_4aveValue【認定こども園・幼稚園・保育所】&#10;有形固定資産減価償却率"/>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67327</xdr:rowOff>
    </xdr:from>
    <xdr:ext cx="405111" cy="259045"/>
    <xdr:sp macro="" textlink="">
      <xdr:nvSpPr>
        <xdr:cNvPr id="438" name="n_4mainValue【認定こども園・幼稚園・保育所】&#10;有形固定資産減価償却率"/>
        <xdr:cNvSpPr txBox="1"/>
      </xdr:nvSpPr>
      <xdr:spPr>
        <a:xfrm>
          <a:off x="12611744"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9" name="直線コネクタ 4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0" name="テキスト ボックス 44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1" name="直線コネクタ 4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2" name="テキスト ボックス 45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3" name="直線コネクタ 4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4" name="テキスト ボックス 45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5" name="直線コネクタ 4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6" name="テキスト ボックス 45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7" name="直線コネクタ 4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8" name="テキスト ボックス 45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0" name="テキスト ボックス 4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62" name="直線コネクタ 461"/>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63"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64" name="直線コネクタ 463"/>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65"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66" name="直線コネクタ 465"/>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67"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68" name="フローチャート: 判断 467"/>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69" name="フローチャート: 判断 468"/>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70" name="フローチャート: 判断 469"/>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71" name="フローチャート: 判断 470"/>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2" name="フローチャート: 判断 471"/>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86360</xdr:rowOff>
    </xdr:from>
    <xdr:to>
      <xdr:col>98</xdr:col>
      <xdr:colOff>38100</xdr:colOff>
      <xdr:row>41</xdr:row>
      <xdr:rowOff>16510</xdr:rowOff>
    </xdr:to>
    <xdr:sp macro="" textlink="">
      <xdr:nvSpPr>
        <xdr:cNvPr id="478" name="楕円 477"/>
        <xdr:cNvSpPr/>
      </xdr:nvSpPr>
      <xdr:spPr>
        <a:xfrm>
          <a:off x="18605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162577</xdr:rowOff>
    </xdr:from>
    <xdr:ext cx="469744" cy="259045"/>
    <xdr:sp macro="" textlink="">
      <xdr:nvSpPr>
        <xdr:cNvPr id="479"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80"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481"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82"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7637</xdr:rowOff>
    </xdr:from>
    <xdr:ext cx="469744" cy="259045"/>
    <xdr:sp macro="" textlink="">
      <xdr:nvSpPr>
        <xdr:cNvPr id="483" name="n_4mainValue【認定こども園・幼稚園・保育所】&#10;一人当たり面積"/>
        <xdr:cNvSpPr txBox="1"/>
      </xdr:nvSpPr>
      <xdr:spPr>
        <a:xfrm>
          <a:off x="18421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6" name="テキスト ボックス 4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08" name="直線コネクタ 507"/>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09"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10" name="直線コネクタ 509"/>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11"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12" name="直線コネクタ 511"/>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13" name="【学校施設】&#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14" name="フローチャート: 判断 513"/>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15" name="フローチャート: 判断 514"/>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16" name="フローチャート: 判断 515"/>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17" name="フローチャート: 判断 516"/>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18" name="フローチャート: 判断 517"/>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162560</xdr:rowOff>
    </xdr:from>
    <xdr:to>
      <xdr:col>67</xdr:col>
      <xdr:colOff>101600</xdr:colOff>
      <xdr:row>59</xdr:row>
      <xdr:rowOff>92710</xdr:rowOff>
    </xdr:to>
    <xdr:sp macro="" textlink="">
      <xdr:nvSpPr>
        <xdr:cNvPr id="524" name="楕円 523"/>
        <xdr:cNvSpPr/>
      </xdr:nvSpPr>
      <xdr:spPr>
        <a:xfrm>
          <a:off x="12763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162577</xdr:rowOff>
    </xdr:from>
    <xdr:ext cx="405111" cy="259045"/>
    <xdr:sp macro="" textlink="">
      <xdr:nvSpPr>
        <xdr:cNvPr id="525" name="n_1aveValue【学校施設】&#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26"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527" name="n_3aveValue【学校施設】&#10;有形固定資産減価償却率"/>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105427</xdr:rowOff>
    </xdr:from>
    <xdr:ext cx="405111" cy="259045"/>
    <xdr:sp macro="" textlink="">
      <xdr:nvSpPr>
        <xdr:cNvPr id="528" name="n_4aveValue【学校施設】&#10;有形固定資産減価償却率"/>
        <xdr:cNvSpPr txBox="1"/>
      </xdr:nvSpPr>
      <xdr:spPr>
        <a:xfrm>
          <a:off x="12611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83837</xdr:rowOff>
    </xdr:from>
    <xdr:ext cx="405111" cy="259045"/>
    <xdr:sp macro="" textlink="">
      <xdr:nvSpPr>
        <xdr:cNvPr id="529" name="n_4mainValue【学校施設】&#10;有形固定資産減価償却率"/>
        <xdr:cNvSpPr txBox="1"/>
      </xdr:nvSpPr>
      <xdr:spPr>
        <a:xfrm>
          <a:off x="12611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0" name="テキスト ボックス 5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1" name="直線コネクタ 5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2" name="テキスト ボックス 5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3" name="直線コネクタ 5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4" name="テキスト ボックス 5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5" name="直線コネクタ 5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6" name="テキスト ボックス 5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7" name="直線コネクタ 5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8" name="テキスト ボックス 5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9" name="直線コネクタ 5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0" name="テキスト ボックス 5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1" name="直線コネクタ 5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2" name="テキスト ボックス 5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56" name="直線コネクタ 555"/>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57"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58" name="直線コネクタ 557"/>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59"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60" name="直線コネクタ 559"/>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157860</xdr:rowOff>
    </xdr:from>
    <xdr:ext cx="469744" cy="259045"/>
    <xdr:sp macro="" textlink="">
      <xdr:nvSpPr>
        <xdr:cNvPr id="561" name="【学校施設】&#10;一人当たり面積平均値テキスト"/>
        <xdr:cNvSpPr txBox="1"/>
      </xdr:nvSpPr>
      <xdr:spPr>
        <a:xfrm>
          <a:off x="22199600" y="1027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62" name="フローチャート: 判断 561"/>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63" name="フローチャート: 判断 562"/>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64" name="フローチャート: 判断 563"/>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565" name="フローチャート: 判断 564"/>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566" name="フローチャート: 判断 565"/>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86360</xdr:rowOff>
    </xdr:from>
    <xdr:to>
      <xdr:col>98</xdr:col>
      <xdr:colOff>38100</xdr:colOff>
      <xdr:row>59</xdr:row>
      <xdr:rowOff>16510</xdr:rowOff>
    </xdr:to>
    <xdr:sp macro="" textlink="">
      <xdr:nvSpPr>
        <xdr:cNvPr id="572" name="楕円 571"/>
        <xdr:cNvSpPr/>
      </xdr:nvSpPr>
      <xdr:spPr>
        <a:xfrm>
          <a:off x="18605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152236</xdr:rowOff>
    </xdr:from>
    <xdr:ext cx="469744" cy="259045"/>
    <xdr:sp macro="" textlink="">
      <xdr:nvSpPr>
        <xdr:cNvPr id="573" name="n_1aveValue【学校施設】&#10;一人当たり面積"/>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574" name="n_2aveValue【学校施設】&#10;一人当たり面積"/>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575" name="n_3aveValue【学校施設】&#10;一人当たり面積"/>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576" name="n_4aveValue【学校施設】&#10;一人当たり面積"/>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33037</xdr:rowOff>
    </xdr:from>
    <xdr:ext cx="469744" cy="259045"/>
    <xdr:sp macro="" textlink="">
      <xdr:nvSpPr>
        <xdr:cNvPr id="577" name="n_4mainValue【学校施設】&#10;一人当たり面積"/>
        <xdr:cNvSpPr txBox="1"/>
      </xdr:nvSpPr>
      <xdr:spPr>
        <a:xfrm>
          <a:off x="184214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8" name="テキスト ボックス 58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9" name="直線コネクタ 58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0" name="テキスト ボックス 58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1" name="直線コネクタ 59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2" name="テキスト ボックス 59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3" name="直線コネクタ 59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4" name="テキスト ボックス 59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5" name="直線コネクタ 59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6" name="テキスト ボックス 59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7" name="直線コネクタ 59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8" name="テキスト ボックス 59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0" name="テキスト ボックス 59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02" name="直線コネクタ 601"/>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03"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4" name="直線コネクタ 60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05" name="【児童館】&#10;有形固定資産減価償却率最大値テキスト"/>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06" name="直線コネクタ 605"/>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607" name="【児童館】&#10;有形固定資産減価償却率平均値テキスト"/>
        <xdr:cNvSpPr txBox="1"/>
      </xdr:nvSpPr>
      <xdr:spPr>
        <a:xfrm>
          <a:off x="16357600" y="1398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08" name="フローチャート: 判断 607"/>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09" name="フローチャート: 判断 608"/>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10" name="フローチャート: 判断 609"/>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11" name="フローチャート: 判断 610"/>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12" name="フローチャート: 判断 611"/>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86</xdr:row>
      <xdr:rowOff>63500</xdr:rowOff>
    </xdr:from>
    <xdr:to>
      <xdr:col>67</xdr:col>
      <xdr:colOff>101600</xdr:colOff>
      <xdr:row>86</xdr:row>
      <xdr:rowOff>165100</xdr:rowOff>
    </xdr:to>
    <xdr:sp macro="" textlink="">
      <xdr:nvSpPr>
        <xdr:cNvPr id="618" name="楕円 617"/>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38752</xdr:rowOff>
    </xdr:from>
    <xdr:ext cx="405111" cy="259045"/>
    <xdr:sp macro="" textlink="">
      <xdr:nvSpPr>
        <xdr:cNvPr id="619" name="n_1aveValue【児童館】&#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20" name="n_2ave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21" name="n_3aveValue【児童館】&#10;有形固定資産減価償却率"/>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22" name="n_4aveValue【児童館】&#10;有形固定資産減価償却率"/>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23"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4" name="直線コネクタ 63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5" name="テキスト ボックス 63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6" name="直線コネクタ 63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7" name="テキスト ボックス 63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8" name="直線コネクタ 63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9" name="テキスト ボックス 63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0" name="直線コネクタ 63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1" name="テキスト ボックス 64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2" name="直線コネクタ 64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3" name="テキスト ボックス 64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4" name="直線コネクタ 64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5" name="テキスト ボックス 64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649" name="直線コネクタ 648"/>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50"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51" name="直線コネクタ 650"/>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52"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53" name="直線コネクタ 652"/>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654"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55" name="フローチャート: 判断 654"/>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56" name="フローチャート: 判断 655"/>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657" name="フローチャート: 判断 656"/>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58" name="フローチャート: 判断 657"/>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659" name="フローチャート: 判断 658"/>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86</xdr:row>
      <xdr:rowOff>19957</xdr:rowOff>
    </xdr:from>
    <xdr:to>
      <xdr:col>98</xdr:col>
      <xdr:colOff>38100</xdr:colOff>
      <xdr:row>86</xdr:row>
      <xdr:rowOff>121557</xdr:rowOff>
    </xdr:to>
    <xdr:sp macro="" textlink="">
      <xdr:nvSpPr>
        <xdr:cNvPr id="665" name="楕円 664"/>
        <xdr:cNvSpPr/>
      </xdr:nvSpPr>
      <xdr:spPr>
        <a:xfrm>
          <a:off x="18605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56441</xdr:rowOff>
    </xdr:from>
    <xdr:ext cx="469744" cy="259045"/>
    <xdr:sp macro="" textlink="">
      <xdr:nvSpPr>
        <xdr:cNvPr id="666"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667" name="n_2ave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68"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669" name="n_4aveValue【児童館】&#10;一人当たり面積"/>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112684</xdr:rowOff>
    </xdr:from>
    <xdr:ext cx="469744" cy="259045"/>
    <xdr:sp macro="" textlink="">
      <xdr:nvSpPr>
        <xdr:cNvPr id="670" name="n_4mainValue【児童館】&#10;一人当たり面積"/>
        <xdr:cNvSpPr txBox="1"/>
      </xdr:nvSpPr>
      <xdr:spPr>
        <a:xfrm>
          <a:off x="18421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1" name="テキスト ボックス 68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2" name="直線コネクタ 68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83" name="テキスト ボックス 68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4" name="直線コネクタ 68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5" name="テキスト ボックス 68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6" name="直線コネクタ 6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7" name="テキスト ボックス 6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8" name="直線コネクタ 68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9" name="テキスト ボックス 68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0" name="直線コネクタ 68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1" name="テキスト ボックス 69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93" name="テキスト ボックス 69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695" name="直線コネクタ 694"/>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696"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697" name="直線コネクタ 696"/>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698"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699" name="直線コネクタ 698"/>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00" name="【公民館】&#10;有形固定資産減価償却率平均値テキスト"/>
        <xdr:cNvSpPr txBox="1"/>
      </xdr:nvSpPr>
      <xdr:spPr>
        <a:xfrm>
          <a:off x="16357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01" name="フローチャート: 判断 700"/>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02" name="フローチャート: 判断 701"/>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03" name="フローチャート: 判断 70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04" name="フローチャート: 判断 703"/>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705" name="フローチャート: 判断 704"/>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111125</xdr:rowOff>
    </xdr:from>
    <xdr:to>
      <xdr:col>67</xdr:col>
      <xdr:colOff>101600</xdr:colOff>
      <xdr:row>104</xdr:row>
      <xdr:rowOff>41275</xdr:rowOff>
    </xdr:to>
    <xdr:sp macro="" textlink="">
      <xdr:nvSpPr>
        <xdr:cNvPr id="711" name="楕円 710"/>
        <xdr:cNvSpPr/>
      </xdr:nvSpPr>
      <xdr:spPr>
        <a:xfrm>
          <a:off x="12763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86377</xdr:rowOff>
    </xdr:from>
    <xdr:ext cx="405111" cy="259045"/>
    <xdr:sp macro="" textlink="">
      <xdr:nvSpPr>
        <xdr:cNvPr id="712"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713"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714" name="n_3aveValue【公民館】&#10;有形固定資産減価償却率"/>
        <xdr:cNvSpPr txBox="1"/>
      </xdr:nvSpPr>
      <xdr:spPr>
        <a:xfrm>
          <a:off x="13500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715" name="n_4aveValue【公民館】&#10;有形固定資産減価償却率"/>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32402</xdr:rowOff>
    </xdr:from>
    <xdr:ext cx="405111" cy="259045"/>
    <xdr:sp macro="" textlink="">
      <xdr:nvSpPr>
        <xdr:cNvPr id="716" name="n_4mainValue【公民館】&#10;有形固定資産減価償却率"/>
        <xdr:cNvSpPr txBox="1"/>
      </xdr:nvSpPr>
      <xdr:spPr>
        <a:xfrm>
          <a:off x="12611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7" name="正方形/長方形 7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8" name="正方形/長方形 7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9" name="正方形/長方形 7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0" name="正方形/長方形 7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1" name="正方形/長方形 7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2" name="正方形/長方形 7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3" name="正方形/長方形 7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4" name="正方形/長方形 7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5" name="テキスト ボックス 7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6" name="直線コネクタ 7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7" name="直線コネクタ 7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8" name="テキスト ボックス 7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9" name="直線コネクタ 7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0" name="テキスト ボックス 7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1" name="直線コネクタ 7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2" name="テキスト ボックス 7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3" name="直線コネクタ 7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4" name="テキスト ボックス 7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5" name="直線コネクタ 7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6" name="テキスト ボックス 7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7" name="直線コネクタ 7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8" name="テキスト ボックス 7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740" name="直線コネクタ 739"/>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41"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42" name="直線コネクタ 74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743"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744" name="直線コネクタ 743"/>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7638</xdr:rowOff>
    </xdr:from>
    <xdr:ext cx="469744" cy="259045"/>
    <xdr:sp macro="" textlink="">
      <xdr:nvSpPr>
        <xdr:cNvPr id="745" name="【公民館】&#10;一人当たり面積平均値テキスト"/>
        <xdr:cNvSpPr txBox="1"/>
      </xdr:nvSpPr>
      <xdr:spPr>
        <a:xfrm>
          <a:off x="22199600" y="1800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746" name="フローチャート: 判断 745"/>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47" name="フローチャート: 判断 746"/>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748" name="フローチャート: 判断 747"/>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749" name="フローチャート: 判断 748"/>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50" name="フローチャート: 判断 749"/>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109220</xdr:rowOff>
    </xdr:from>
    <xdr:to>
      <xdr:col>98</xdr:col>
      <xdr:colOff>38100</xdr:colOff>
      <xdr:row>107</xdr:row>
      <xdr:rowOff>39370</xdr:rowOff>
    </xdr:to>
    <xdr:sp macro="" textlink="">
      <xdr:nvSpPr>
        <xdr:cNvPr id="756" name="楕円 755"/>
        <xdr:cNvSpPr/>
      </xdr:nvSpPr>
      <xdr:spPr>
        <a:xfrm>
          <a:off x="18605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6366</xdr:rowOff>
    </xdr:from>
    <xdr:ext cx="469744" cy="259045"/>
    <xdr:sp macro="" textlink="">
      <xdr:nvSpPr>
        <xdr:cNvPr id="757"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758" name="n_2aveValue【公民館】&#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759" name="n_3aveValue【公民館】&#10;一人当たり面積"/>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760"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30497</xdr:rowOff>
    </xdr:from>
    <xdr:ext cx="469744" cy="259045"/>
    <xdr:sp macro="" textlink="">
      <xdr:nvSpPr>
        <xdr:cNvPr id="761" name="n_4mainValue【公民館】&#10;一人当たり面積"/>
        <xdr:cNvSpPr txBox="1"/>
      </xdr:nvSpPr>
      <xdr:spPr>
        <a:xfrm>
          <a:off x="18421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類似団体と比較して有形固定資産減価償却率が高くなっている施設は、「道路」、「児童館」であり、低くなっている施設は、「認定こども園・幼稚園・保育所」である。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「道路」については、平成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年度に策定した道路ストック修繕更新計画に基づき、点検・維持管理を行っている。</a:t>
          </a:r>
        </a:p>
        <a:p>
          <a:r>
            <a:rPr kumimoji="1" lang="ja-JP" altLang="en-US" sz="1300">
              <a:latin typeface="ＭＳ Ｐゴシック" panose="020B0600070205080204" pitchFamily="50" charset="-128"/>
              <a:ea typeface="ＭＳ Ｐゴシック" panose="020B0600070205080204" pitchFamily="50" charset="-128"/>
            </a:rPr>
            <a:t>「児童館」については、令和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年度に策定した個別施設計画に基づき、今後、老朽化した施設の集約化・複合化や除却を計画的に行う予定である。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「認定こども園・幼稚園・保育所」のうち、「保育所」については、老朽化した施設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年度に建替えを行ったことから、有形固定資産減価償却率が低くなっている。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北海道小樽市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112,450
111,768
243.83
72,355,928
72,124,848
212,128
31,703,283
48,015,301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43016</xdr:rowOff>
    </xdr:from>
    <xdr:ext cx="405111" cy="259045"/>
    <xdr:sp macro="" textlink="">
      <xdr:nvSpPr>
        <xdr:cNvPr id="63" name="【図書館】&#10;有形固定資産減価償却率平均値テキスト"/>
        <xdr:cNvSpPr txBox="1"/>
      </xdr:nvSpPr>
      <xdr:spPr>
        <a:xfrm>
          <a:off x="4673600" y="638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165826</xdr:rowOff>
    </xdr:from>
    <xdr:to>
      <xdr:col>6</xdr:col>
      <xdr:colOff>38100</xdr:colOff>
      <xdr:row>40</xdr:row>
      <xdr:rowOff>95976</xdr:rowOff>
    </xdr:to>
    <xdr:sp macro="" textlink="">
      <xdr:nvSpPr>
        <xdr:cNvPr id="74" name="楕円 73"/>
        <xdr:cNvSpPr/>
      </xdr:nvSpPr>
      <xdr:spPr>
        <a:xfrm>
          <a:off x="1079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128831</xdr:rowOff>
    </xdr:from>
    <xdr:ext cx="405111" cy="259045"/>
    <xdr:sp macro="" textlink="">
      <xdr:nvSpPr>
        <xdr:cNvPr id="75"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76" name="n_2aveValue【図書館】&#10;有形固定資産減価償却率"/>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77"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78" name="n_4aveValue【図書館】&#10;有形固定資産減価償却率"/>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87103</xdr:rowOff>
    </xdr:from>
    <xdr:ext cx="405111" cy="259045"/>
    <xdr:sp macro="" textlink="">
      <xdr:nvSpPr>
        <xdr:cNvPr id="79" name="n_4mainValue【図書館】&#10;有形固定資産減価償却率"/>
        <xdr:cNvSpPr txBox="1"/>
      </xdr:nvSpPr>
      <xdr:spPr>
        <a:xfrm>
          <a:off x="927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05" name="直線コネクタ 104"/>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06"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07" name="直線コネクタ 106"/>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08"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09" name="直線コネクタ 108"/>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10" name="【図書館】&#10;一人当たり面積平均値テキスト"/>
        <xdr:cNvSpPr txBox="1"/>
      </xdr:nvSpPr>
      <xdr:spPr>
        <a:xfrm>
          <a:off x="10515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11" name="フローチャート: 判断 110"/>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12" name="フローチャート: 判断 111"/>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3" name="フローチャート: 判断 112"/>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14" name="フローチャート: 判断 113"/>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15" name="フローチャート: 判断 114"/>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41728</xdr:rowOff>
    </xdr:from>
    <xdr:to>
      <xdr:col>36</xdr:col>
      <xdr:colOff>165100</xdr:colOff>
      <xdr:row>40</xdr:row>
      <xdr:rowOff>143328</xdr:rowOff>
    </xdr:to>
    <xdr:sp macro="" textlink="">
      <xdr:nvSpPr>
        <xdr:cNvPr id="121" name="楕円 120"/>
        <xdr:cNvSpPr/>
      </xdr:nvSpPr>
      <xdr:spPr>
        <a:xfrm>
          <a:off x="6921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70049</xdr:rowOff>
    </xdr:from>
    <xdr:ext cx="469744" cy="259045"/>
    <xdr:sp macro="" textlink="">
      <xdr:nvSpPr>
        <xdr:cNvPr id="122" name="n_1aveValue【図書館】&#10;一人当たり面積"/>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23"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24" name="n_3aveValue【図書館】&#10;一人当たり面積"/>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25" name="n_4aveValue【図書館】&#10;一人当たり面積"/>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26" name="n_4mainValue【図書館】&#10;一人当たり面積"/>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9" name="テキスト ボックス 14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51" name="直線コネクタ 150"/>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2"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3" name="直線コネクタ 152"/>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54"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55" name="直線コネクタ 154"/>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56"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57" name="フローチャート: 判断 156"/>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58" name="フローチャート: 判断 157"/>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9" name="フローチャート: 判断 158"/>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60" name="フローチャート: 判断 159"/>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61" name="フローチャート: 判断 160"/>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61</xdr:row>
      <xdr:rowOff>97790</xdr:rowOff>
    </xdr:from>
    <xdr:to>
      <xdr:col>6</xdr:col>
      <xdr:colOff>38100</xdr:colOff>
      <xdr:row>62</xdr:row>
      <xdr:rowOff>27940</xdr:rowOff>
    </xdr:to>
    <xdr:sp macro="" textlink="">
      <xdr:nvSpPr>
        <xdr:cNvPr id="167" name="楕円 166"/>
        <xdr:cNvSpPr/>
      </xdr:nvSpPr>
      <xdr:spPr>
        <a:xfrm>
          <a:off x="107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67327</xdr:rowOff>
    </xdr:from>
    <xdr:ext cx="405111" cy="259045"/>
    <xdr:sp macro="" textlink="">
      <xdr:nvSpPr>
        <xdr:cNvPr id="168"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69"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170"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71"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19067</xdr:rowOff>
    </xdr:from>
    <xdr:ext cx="405111" cy="259045"/>
    <xdr:sp macro="" textlink="">
      <xdr:nvSpPr>
        <xdr:cNvPr id="172" name="n_4mainValue【体育館・プール】&#10;有形固定資産減価償却率"/>
        <xdr:cNvSpPr txBox="1"/>
      </xdr:nvSpPr>
      <xdr:spPr>
        <a:xfrm>
          <a:off x="927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196" name="直線コネクタ 195"/>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197"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198" name="直線コネクタ 197"/>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199"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00" name="直線コネクタ 199"/>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01"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02" name="フローチャート: 判断 201"/>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3" name="フローチャート: 判断 202"/>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04" name="フローチャート: 判断 203"/>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05" name="フローチャート: 判断 204"/>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06" name="フローチャート: 判断 205"/>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52070</xdr:rowOff>
    </xdr:from>
    <xdr:to>
      <xdr:col>36</xdr:col>
      <xdr:colOff>165100</xdr:colOff>
      <xdr:row>62</xdr:row>
      <xdr:rowOff>153670</xdr:rowOff>
    </xdr:to>
    <xdr:sp macro="" textlink="">
      <xdr:nvSpPr>
        <xdr:cNvPr id="212" name="楕円 211"/>
        <xdr:cNvSpPr/>
      </xdr:nvSpPr>
      <xdr:spPr>
        <a:xfrm>
          <a:off x="6921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21607</xdr:rowOff>
    </xdr:from>
    <xdr:ext cx="469744" cy="259045"/>
    <xdr:sp macro="" textlink="">
      <xdr:nvSpPr>
        <xdr:cNvPr id="213"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14" name="n_2aveValue【体育館・プール】&#10;一人当たり面積"/>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15" name="n_3aveValue【体育館・プール】&#10;一人当たり面積"/>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16" name="n_4aveValue【体育館・プール】&#10;一人当たり面積"/>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144797</xdr:rowOff>
    </xdr:from>
    <xdr:ext cx="469744" cy="259045"/>
    <xdr:sp macro="" textlink="">
      <xdr:nvSpPr>
        <xdr:cNvPr id="217" name="n_4mainValue【体育館・プール】&#10;一人当たり面積"/>
        <xdr:cNvSpPr txBox="1"/>
      </xdr:nvSpPr>
      <xdr:spPr>
        <a:xfrm>
          <a:off x="6737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8" name="テキスト ボックス 22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0" name="テキスト ボックス 22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0" name="テキスト ボックス 23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44" name="直線コネクタ 243"/>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45"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46" name="直線コネクタ 245"/>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47"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48" name="直線コネクタ 247"/>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63698</xdr:rowOff>
    </xdr:from>
    <xdr:ext cx="405111" cy="259045"/>
    <xdr:sp macro="" textlink="">
      <xdr:nvSpPr>
        <xdr:cNvPr id="249" name="【福祉施設】&#10;有形固定資産減価償却率平均値テキスト"/>
        <xdr:cNvSpPr txBox="1"/>
      </xdr:nvSpPr>
      <xdr:spPr>
        <a:xfrm>
          <a:off x="4673600" y="13779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50" name="フローチャート: 判断 249"/>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51" name="フローチャート: 判断 250"/>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252" name="フローチャート: 判断 251"/>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253" name="フローチャート: 判断 252"/>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254" name="フローチャート: 判断 253"/>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84</xdr:row>
      <xdr:rowOff>85271</xdr:rowOff>
    </xdr:from>
    <xdr:to>
      <xdr:col>6</xdr:col>
      <xdr:colOff>38100</xdr:colOff>
      <xdr:row>85</xdr:row>
      <xdr:rowOff>15421</xdr:rowOff>
    </xdr:to>
    <xdr:sp macro="" textlink="">
      <xdr:nvSpPr>
        <xdr:cNvPr id="260" name="楕円 259"/>
        <xdr:cNvSpPr/>
      </xdr:nvSpPr>
      <xdr:spPr>
        <a:xfrm>
          <a:off x="1079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28683</xdr:rowOff>
    </xdr:from>
    <xdr:ext cx="405111" cy="259045"/>
    <xdr:sp macro="" textlink="">
      <xdr:nvSpPr>
        <xdr:cNvPr id="261" name="n_1aveValue【福祉施設】&#10;有形固定資産減価償却率"/>
        <xdr:cNvSpPr txBox="1"/>
      </xdr:nvSpPr>
      <xdr:spPr>
        <a:xfrm>
          <a:off x="3582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262" name="n_2aveValue【福祉施設】&#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263" name="n_3aveValue【福祉施設】&#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121756</xdr:rowOff>
    </xdr:from>
    <xdr:ext cx="405111" cy="259045"/>
    <xdr:sp macro="" textlink="">
      <xdr:nvSpPr>
        <xdr:cNvPr id="264" name="n_4aveValue【福祉施設】&#10;有形固定資産減価償却率"/>
        <xdr:cNvSpPr txBox="1"/>
      </xdr:nvSpPr>
      <xdr:spPr>
        <a:xfrm>
          <a:off x="927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6548</xdr:rowOff>
    </xdr:from>
    <xdr:ext cx="405111" cy="259045"/>
    <xdr:sp macro="" textlink="">
      <xdr:nvSpPr>
        <xdr:cNvPr id="265" name="n_4mainValue【福祉施設】&#10;有形固定資産減価償却率"/>
        <xdr:cNvSpPr txBox="1"/>
      </xdr:nvSpPr>
      <xdr:spPr>
        <a:xfrm>
          <a:off x="927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6" name="直線コネクタ 27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7" name="テキスト ボックス 27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8" name="直線コネクタ 27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9" name="テキスト ボックス 27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2" name="直線コネクタ 28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3" name="テキスト ボックス 28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4" name="直線コネクタ 28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5" name="テキスト ボックス 28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289" name="直線コネクタ 288"/>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29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91" name="直線コネクタ 29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292"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293" name="直線コネクタ 292"/>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294" name="【福祉施設】&#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295" name="フローチャート: 判断 29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296" name="フローチャート: 判断 295"/>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297" name="フローチャート: 判断 296"/>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298" name="フローチャート: 判断 297"/>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299" name="フローチャート: 判断 298"/>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146050</xdr:rowOff>
    </xdr:from>
    <xdr:to>
      <xdr:col>36</xdr:col>
      <xdr:colOff>165100</xdr:colOff>
      <xdr:row>84</xdr:row>
      <xdr:rowOff>76200</xdr:rowOff>
    </xdr:to>
    <xdr:sp macro="" textlink="">
      <xdr:nvSpPr>
        <xdr:cNvPr id="305" name="楕円 304"/>
        <xdr:cNvSpPr/>
      </xdr:nvSpPr>
      <xdr:spPr>
        <a:xfrm>
          <a:off x="6921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22877</xdr:rowOff>
    </xdr:from>
    <xdr:ext cx="469744" cy="259045"/>
    <xdr:sp macro="" textlink="">
      <xdr:nvSpPr>
        <xdr:cNvPr id="306"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07"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08" name="n_3aveValue【福祉施設】&#10;一人当たり面積"/>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22877</xdr:rowOff>
    </xdr:from>
    <xdr:ext cx="469744" cy="259045"/>
    <xdr:sp macro="" textlink="">
      <xdr:nvSpPr>
        <xdr:cNvPr id="309" name="n_4aveValue【福祉施設】&#10;一人当たり面積"/>
        <xdr:cNvSpPr txBox="1"/>
      </xdr:nvSpPr>
      <xdr:spPr>
        <a:xfrm>
          <a:off x="6737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67327</xdr:rowOff>
    </xdr:from>
    <xdr:ext cx="469744" cy="259045"/>
    <xdr:sp macro="" textlink="">
      <xdr:nvSpPr>
        <xdr:cNvPr id="310" name="n_4mainValue【福祉施設】&#10;一人当たり面積"/>
        <xdr:cNvSpPr txBox="1"/>
      </xdr:nvSpPr>
      <xdr:spPr>
        <a:xfrm>
          <a:off x="6737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1" name="テキスト ボックス 32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2" name="直線コネクタ 32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23" name="テキスト ボックス 32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4" name="直線コネクタ 32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5" name="テキスト ボックス 32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6" name="直線コネクタ 32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7" name="テキスト ボックス 32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8" name="直線コネクタ 32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9" name="テキスト ボックス 32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0" name="直線コネクタ 32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1" name="テキスト ボックス 33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33" name="テキスト ボックス 33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335" name="直線コネクタ 334"/>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36"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37" name="直線コネクタ 336"/>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38"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39" name="直線コネクタ 338"/>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340" name="【市民会館】&#10;有形固定資産減価償却率平均値テキスト"/>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41" name="フローチャート: 判断 340"/>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342" name="フローチャート: 判断 341"/>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343" name="フローチャート: 判断 342"/>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44" name="フローチャート: 判断 343"/>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345" name="フローチャート: 判断 344"/>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130175</xdr:rowOff>
    </xdr:from>
    <xdr:to>
      <xdr:col>6</xdr:col>
      <xdr:colOff>38100</xdr:colOff>
      <xdr:row>104</xdr:row>
      <xdr:rowOff>60325</xdr:rowOff>
    </xdr:to>
    <xdr:sp macro="" textlink="">
      <xdr:nvSpPr>
        <xdr:cNvPr id="351" name="楕円 350"/>
        <xdr:cNvSpPr/>
      </xdr:nvSpPr>
      <xdr:spPr>
        <a:xfrm>
          <a:off x="1079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10177</xdr:rowOff>
    </xdr:from>
    <xdr:ext cx="405111" cy="259045"/>
    <xdr:sp macro="" textlink="">
      <xdr:nvSpPr>
        <xdr:cNvPr id="352" name="n_1aveValue【市民会館】&#10;有形固定資産減価償却率"/>
        <xdr:cNvSpPr txBox="1"/>
      </xdr:nvSpPr>
      <xdr:spPr>
        <a:xfrm>
          <a:off x="3582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353" name="n_2aveValue【市民会館】&#10;有形固定資産減価償却率"/>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354" name="n_3ave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355" name="n_4aveValue【市民会館】&#10;有形固定資産減価償却率"/>
        <xdr:cNvSpPr txBox="1"/>
      </xdr:nvSpPr>
      <xdr:spPr>
        <a:xfrm>
          <a:off x="927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51452</xdr:rowOff>
    </xdr:from>
    <xdr:ext cx="405111" cy="259045"/>
    <xdr:sp macro="" textlink="">
      <xdr:nvSpPr>
        <xdr:cNvPr id="356" name="n_4mainValue【市民会館】&#10;有形固定資産減価償却率"/>
        <xdr:cNvSpPr txBox="1"/>
      </xdr:nvSpPr>
      <xdr:spPr>
        <a:xfrm>
          <a:off x="927744"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7" name="直線コネクタ 36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68" name="テキスト ボックス 36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9" name="直線コネクタ 36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0" name="テキスト ボックス 36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1" name="直線コネクタ 37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2" name="テキスト ボックス 37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3" name="直線コネクタ 37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4" name="テキスト ボックス 37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5" name="直線コネクタ 37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6" name="テキスト ボックス 37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378" name="直線コネクタ 377"/>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79"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80" name="直線コネクタ 379"/>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381"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382" name="直線コネクタ 381"/>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383" name="【市民会館】&#10;一人当たり面積平均値テキスト"/>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384" name="フローチャート: 判断 383"/>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85" name="フローチャート: 判断 384"/>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386" name="フローチャート: 判断 385"/>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387" name="フローチャート: 判断 386"/>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388" name="フローチャート: 判断 387"/>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59689</xdr:rowOff>
    </xdr:from>
    <xdr:to>
      <xdr:col>36</xdr:col>
      <xdr:colOff>165100</xdr:colOff>
      <xdr:row>105</xdr:row>
      <xdr:rowOff>161289</xdr:rowOff>
    </xdr:to>
    <xdr:sp macro="" textlink="">
      <xdr:nvSpPr>
        <xdr:cNvPr id="394" name="楕円 393"/>
        <xdr:cNvSpPr/>
      </xdr:nvSpPr>
      <xdr:spPr>
        <a:xfrm>
          <a:off x="6921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10940</xdr:rowOff>
    </xdr:from>
    <xdr:ext cx="469744" cy="259045"/>
    <xdr:sp macro="" textlink="">
      <xdr:nvSpPr>
        <xdr:cNvPr id="395"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396"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397" name="n_3aveValue【市民会館】&#10;一人当たり面積"/>
        <xdr:cNvSpPr txBox="1"/>
      </xdr:nvSpPr>
      <xdr:spPr>
        <a:xfrm>
          <a:off x="7626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398" name="n_4aveValue【市民会館】&#10;一人当たり面積"/>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152416</xdr:rowOff>
    </xdr:from>
    <xdr:ext cx="469744" cy="259045"/>
    <xdr:sp macro="" textlink="">
      <xdr:nvSpPr>
        <xdr:cNvPr id="399" name="n_4mainValue【市民会館】&#10;一人当たり面積"/>
        <xdr:cNvSpPr txBox="1"/>
      </xdr:nvSpPr>
      <xdr:spPr>
        <a:xfrm>
          <a:off x="6737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1" name="直線コネクタ 4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2" name="テキスト ボックス 4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3" name="直線コネクタ 4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4" name="テキスト ボックス 4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5" name="直線コネクタ 4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6" name="テキスト ボックス 4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7" name="直線コネクタ 4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8" name="テキスト ボックス 4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9" name="直線コネクタ 4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0" name="テキスト ボックス 4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1" name="直線コネクタ 4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2" name="テキスト ボックス 4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425" name="直線コネクタ 424"/>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426"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427" name="直線コネクタ 426"/>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428"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429" name="直線コネクタ 428"/>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106697</xdr:rowOff>
    </xdr:from>
    <xdr:ext cx="405111" cy="259045"/>
    <xdr:sp macro="" textlink="">
      <xdr:nvSpPr>
        <xdr:cNvPr id="430" name="【一般廃棄物処理施設】&#10;有形固定資産減価償却率平均値テキスト"/>
        <xdr:cNvSpPr txBox="1"/>
      </xdr:nvSpPr>
      <xdr:spPr>
        <a:xfrm>
          <a:off x="16357600" y="662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31" name="フローチャート: 判断 430"/>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432" name="フローチャート: 判断 431"/>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33" name="フローチャート: 判断 432"/>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434" name="フローチャート: 判断 433"/>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435" name="フローチャート: 判断 434"/>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107043</xdr:rowOff>
    </xdr:from>
    <xdr:to>
      <xdr:col>67</xdr:col>
      <xdr:colOff>101600</xdr:colOff>
      <xdr:row>38</xdr:row>
      <xdr:rowOff>37193</xdr:rowOff>
    </xdr:to>
    <xdr:sp macro="" textlink="">
      <xdr:nvSpPr>
        <xdr:cNvPr id="441" name="楕円 440"/>
        <xdr:cNvSpPr/>
      </xdr:nvSpPr>
      <xdr:spPr>
        <a:xfrm>
          <a:off x="12763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92908</xdr:rowOff>
    </xdr:from>
    <xdr:ext cx="405111" cy="259045"/>
    <xdr:sp macro="" textlink="">
      <xdr:nvSpPr>
        <xdr:cNvPr id="442" name="n_1aveValue【一般廃棄物処理施設】&#10;有形固定資産減価償却率"/>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443"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444" name="n_3aveValue【一般廃棄物処理施設】&#10;有形固定資産減価償却率"/>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121393</xdr:rowOff>
    </xdr:from>
    <xdr:ext cx="405111" cy="259045"/>
    <xdr:sp macro="" textlink="">
      <xdr:nvSpPr>
        <xdr:cNvPr id="445" name="n_4aveValue【一般廃棄物処理施設】&#10;有形固定資産減価償却率"/>
        <xdr:cNvSpPr txBox="1"/>
      </xdr:nvSpPr>
      <xdr:spPr>
        <a:xfrm>
          <a:off x="12611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46" name="n_4mainValue【一般廃棄物処理施設】&#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0" name="テキスト ボックス 4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2" name="テキスト ボックス 4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4" name="テキスト ボックス 4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468" name="直線コネクタ 467"/>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469"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470" name="直線コネクタ 469"/>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471"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472" name="直線コネクタ 471"/>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11503</xdr:rowOff>
    </xdr:from>
    <xdr:ext cx="534377" cy="259045"/>
    <xdr:sp macro="" textlink="">
      <xdr:nvSpPr>
        <xdr:cNvPr id="473" name="【一般廃棄物処理施設】&#10;一人当たり有形固定資産（償却資産）額平均値テキスト"/>
        <xdr:cNvSpPr txBox="1"/>
      </xdr:nvSpPr>
      <xdr:spPr>
        <a:xfrm>
          <a:off x="22199600" y="669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474" name="フローチャート: 判断 473"/>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475" name="フローチャート: 判断 474"/>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476" name="フローチャート: 判断 475"/>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477" name="フローチャート: 判断 476"/>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478" name="フローチャート: 判断 477"/>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113434</xdr:rowOff>
    </xdr:from>
    <xdr:to>
      <xdr:col>98</xdr:col>
      <xdr:colOff>38100</xdr:colOff>
      <xdr:row>41</xdr:row>
      <xdr:rowOff>43584</xdr:rowOff>
    </xdr:to>
    <xdr:sp macro="" textlink="">
      <xdr:nvSpPr>
        <xdr:cNvPr id="484" name="楕円 483"/>
        <xdr:cNvSpPr/>
      </xdr:nvSpPr>
      <xdr:spPr>
        <a:xfrm>
          <a:off x="18605500" y="69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154870</xdr:rowOff>
    </xdr:from>
    <xdr:ext cx="534377" cy="259045"/>
    <xdr:sp macro="" textlink="">
      <xdr:nvSpPr>
        <xdr:cNvPr id="485" name="n_1aveValue【一般廃棄物処理施設】&#10;一人当たり有形固定資産（償却資産）額"/>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486" name="n_2aveValue【一般廃棄物処理施設】&#10;一人当たり有形固定資産（償却資産）額"/>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487" name="n_3aveValue【一般廃棄物処理施設】&#10;一人当たり有形固定資産（償却資産）額"/>
        <xdr:cNvSpPr txBox="1"/>
      </xdr:nvSpPr>
      <xdr:spPr>
        <a:xfrm>
          <a:off x="19278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488" name="n_4aveValue【一般廃棄物処理施設】&#10;一人当たり有形固定資産（償却資産）額"/>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34711</xdr:rowOff>
    </xdr:from>
    <xdr:ext cx="534377" cy="259045"/>
    <xdr:sp macro="" textlink="">
      <xdr:nvSpPr>
        <xdr:cNvPr id="489" name="n_4mainValue【一般廃棄物処理施設】&#10;一人当たり有形固定資産（償却資産）額"/>
        <xdr:cNvSpPr txBox="1"/>
      </xdr:nvSpPr>
      <xdr:spPr>
        <a:xfrm>
          <a:off x="18389111" y="706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8" name="テキスト ボックス 4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9" name="直線コネクタ 4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0" name="テキスト ボックス 49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1" name="直線コネクタ 50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2" name="テキスト ボックス 50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3" name="直線コネクタ 50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4" name="テキスト ボックス 50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5" name="直線コネクタ 50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6" name="テキスト ボックス 50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7" name="直線コネクタ 50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8" name="テキスト ボックス 50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9" name="直線コネクタ 50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0" name="テキスト ボックス 50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1" name="直線コネクタ 51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2" name="テキスト ボックス 51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3" name="直線コネクタ 5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53884</xdr:rowOff>
    </xdr:to>
    <xdr:cxnSp macro="">
      <xdr:nvCxnSpPr>
        <xdr:cNvPr id="515" name="直線コネクタ 514"/>
        <xdr:cNvCxnSpPr/>
      </xdr:nvCxnSpPr>
      <xdr:spPr>
        <a:xfrm flipV="1">
          <a:off x="16318864" y="960120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57711</xdr:rowOff>
    </xdr:from>
    <xdr:ext cx="405111" cy="259045"/>
    <xdr:sp macro="" textlink="">
      <xdr:nvSpPr>
        <xdr:cNvPr id="516" name="【保健センター・保健所】&#10;有形固定資産減価償却率最小値テキスト"/>
        <xdr:cNvSpPr txBox="1"/>
      </xdr:nvSpPr>
      <xdr:spPr>
        <a:xfrm>
          <a:off x="16357600" y="1085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53884</xdr:rowOff>
    </xdr:from>
    <xdr:to>
      <xdr:col>86</xdr:col>
      <xdr:colOff>25400</xdr:colOff>
      <xdr:row>63</xdr:row>
      <xdr:rowOff>53884</xdr:rowOff>
    </xdr:to>
    <xdr:cxnSp macro="">
      <xdr:nvCxnSpPr>
        <xdr:cNvPr id="517" name="直線コネクタ 516"/>
        <xdr:cNvCxnSpPr/>
      </xdr:nvCxnSpPr>
      <xdr:spPr>
        <a:xfrm>
          <a:off x="16230600" y="10855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18"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19" name="直線コネクタ 518"/>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520" name="【保健センター・保健所】&#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21" name="フローチャート: 判断 520"/>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522" name="フローチャート: 判断 521"/>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66766</xdr:rowOff>
    </xdr:from>
    <xdr:to>
      <xdr:col>76</xdr:col>
      <xdr:colOff>165100</xdr:colOff>
      <xdr:row>59</xdr:row>
      <xdr:rowOff>168366</xdr:rowOff>
    </xdr:to>
    <xdr:sp macro="" textlink="">
      <xdr:nvSpPr>
        <xdr:cNvPr id="523" name="フローチャート: 判断 522"/>
        <xdr:cNvSpPr/>
      </xdr:nvSpPr>
      <xdr:spPr>
        <a:xfrm>
          <a:off x="14541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524" name="フローチャート: 判断 523"/>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30843</xdr:rowOff>
    </xdr:from>
    <xdr:to>
      <xdr:col>67</xdr:col>
      <xdr:colOff>101600</xdr:colOff>
      <xdr:row>59</xdr:row>
      <xdr:rowOff>132443</xdr:rowOff>
    </xdr:to>
    <xdr:sp macro="" textlink="">
      <xdr:nvSpPr>
        <xdr:cNvPr id="525" name="フローチャート: 判断 524"/>
        <xdr:cNvSpPr/>
      </xdr:nvSpPr>
      <xdr:spPr>
        <a:xfrm>
          <a:off x="12763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63</xdr:row>
      <xdr:rowOff>55335</xdr:rowOff>
    </xdr:from>
    <xdr:to>
      <xdr:col>67</xdr:col>
      <xdr:colOff>101600</xdr:colOff>
      <xdr:row>63</xdr:row>
      <xdr:rowOff>156935</xdr:rowOff>
    </xdr:to>
    <xdr:sp macro="" textlink="">
      <xdr:nvSpPr>
        <xdr:cNvPr id="531" name="楕円 530"/>
        <xdr:cNvSpPr/>
      </xdr:nvSpPr>
      <xdr:spPr>
        <a:xfrm>
          <a:off x="12763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44467</xdr:rowOff>
    </xdr:from>
    <xdr:ext cx="405111" cy="259045"/>
    <xdr:sp macro="" textlink="">
      <xdr:nvSpPr>
        <xdr:cNvPr id="532" name="n_1aveValue【保健センター・保健所】&#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13443</xdr:rowOff>
    </xdr:from>
    <xdr:ext cx="405111" cy="259045"/>
    <xdr:sp macro="" textlink="">
      <xdr:nvSpPr>
        <xdr:cNvPr id="533" name="n_2aveValue【保健センター・保健所】&#10;有形固定資産減価償却率"/>
        <xdr:cNvSpPr txBox="1"/>
      </xdr:nvSpPr>
      <xdr:spPr>
        <a:xfrm>
          <a:off x="14389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534" name="n_3aveValue【保健センター・保健所】&#10;有形固定資産減価償却率"/>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148970</xdr:rowOff>
    </xdr:from>
    <xdr:ext cx="405111" cy="259045"/>
    <xdr:sp macro="" textlink="">
      <xdr:nvSpPr>
        <xdr:cNvPr id="535" name="n_4aveValue【保健センター・保健所】&#10;有形固定資産減価償却率"/>
        <xdr:cNvSpPr txBox="1"/>
      </xdr:nvSpPr>
      <xdr:spPr>
        <a:xfrm>
          <a:off x="12611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148062</xdr:rowOff>
    </xdr:from>
    <xdr:ext cx="405111" cy="259045"/>
    <xdr:sp macro="" textlink="">
      <xdr:nvSpPr>
        <xdr:cNvPr id="536" name="n_4mainValue【保健センター・保健所】&#10;有形固定資産減価償却率"/>
        <xdr:cNvSpPr txBox="1"/>
      </xdr:nvSpPr>
      <xdr:spPr>
        <a:xfrm>
          <a:off x="12611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7" name="直線コネクタ 54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8" name="テキスト ボックス 54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9" name="直線コネクタ 54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0" name="テキスト ボックス 54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2" name="テキスト ボックス 55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3" name="直線コネクタ 55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4" name="テキスト ボックス 55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5" name="直線コネクタ 55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6" name="テキスト ボックス 55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60" name="直線コネクタ 559"/>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61"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62" name="直線コネクタ 56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63"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64" name="直線コネクタ 563"/>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65"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66" name="フローチャート: 判断 565"/>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67" name="フローチャート: 判断 56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68" name="フローチャート: 判断 567"/>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69" name="フローチャート: 判断 568"/>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570" name="フローチャート: 判断 569"/>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44450</xdr:rowOff>
    </xdr:from>
    <xdr:to>
      <xdr:col>98</xdr:col>
      <xdr:colOff>38100</xdr:colOff>
      <xdr:row>62</xdr:row>
      <xdr:rowOff>146050</xdr:rowOff>
    </xdr:to>
    <xdr:sp macro="" textlink="">
      <xdr:nvSpPr>
        <xdr:cNvPr id="576" name="楕円 575"/>
        <xdr:cNvSpPr/>
      </xdr:nvSpPr>
      <xdr:spPr>
        <a:xfrm>
          <a:off x="18605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124477</xdr:rowOff>
    </xdr:from>
    <xdr:ext cx="469744" cy="259045"/>
    <xdr:sp macro="" textlink="">
      <xdr:nvSpPr>
        <xdr:cNvPr id="577"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578"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579"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580"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581" name="n_4mainValue【保健センター・保健所】&#10;一人当たり面積"/>
        <xdr:cNvSpPr txBox="1"/>
      </xdr:nvSpPr>
      <xdr:spPr>
        <a:xfrm>
          <a:off x="18421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2" name="正方形/長方形 5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3" name="正方形/長方形 5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4" name="正方形/長方形 5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5" name="正方形/長方形 5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6" name="正方形/長方形 5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7" name="正方形/長方形 5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8" name="正方形/長方形 5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9" name="正方形/長方形 5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0" name="テキスト ボックス 5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1" name="直線コネクタ 5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2" name="テキスト ボックス 5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3" name="直線コネクタ 5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4" name="テキスト ボックス 59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5" name="直線コネクタ 5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6" name="テキスト ボックス 5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7" name="直線コネクタ 5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8" name="テキスト ボックス 5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9" name="直線コネクタ 5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0" name="テキスト ボックス 5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1" name="直線コネクタ 6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2" name="テキスト ボックス 60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3" name="直線コネクタ 6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4" name="テキスト ボックス 60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606" name="直線コネクタ 605"/>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607"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608" name="直線コネクタ 607"/>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609"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610" name="直線コネクタ 609"/>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611" name="【消防施設】&#10;有形固定資産減価償却率平均値テキスト"/>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612" name="フローチャート: 判断 611"/>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613" name="フローチャート: 判断 612"/>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14" name="フローチャート: 判断 613"/>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615" name="フローチャート: 判断 614"/>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616" name="フローチャート: 判断 615"/>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7" name="テキスト ボックス 6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8" name="テキスト ボックス 6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9" name="テキスト ボックス 6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0" name="テキスト ボックス 6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1" name="テキスト ボックス 6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168275</xdr:rowOff>
    </xdr:from>
    <xdr:to>
      <xdr:col>67</xdr:col>
      <xdr:colOff>101600</xdr:colOff>
      <xdr:row>79</xdr:row>
      <xdr:rowOff>98425</xdr:rowOff>
    </xdr:to>
    <xdr:sp macro="" textlink="">
      <xdr:nvSpPr>
        <xdr:cNvPr id="622" name="楕円 621"/>
        <xdr:cNvSpPr/>
      </xdr:nvSpPr>
      <xdr:spPr>
        <a:xfrm>
          <a:off x="127635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170197</xdr:rowOff>
    </xdr:from>
    <xdr:ext cx="405111" cy="259045"/>
    <xdr:sp macro="" textlink="">
      <xdr:nvSpPr>
        <xdr:cNvPr id="623" name="n_1aveValue【消防施設】&#10;有形固定資産減価償却率"/>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24"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137813</xdr:rowOff>
    </xdr:from>
    <xdr:ext cx="405111" cy="259045"/>
    <xdr:sp macro="" textlink="">
      <xdr:nvSpPr>
        <xdr:cNvPr id="625" name="n_3aveValue【消防施設】&#10;有形固定資産減価償却率"/>
        <xdr:cNvSpPr txBox="1"/>
      </xdr:nvSpPr>
      <xdr:spPr>
        <a:xfrm>
          <a:off x="13500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626" name="n_4aveValue【消防施設】&#10;有形固定資産減価償却率"/>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114952</xdr:rowOff>
    </xdr:from>
    <xdr:ext cx="405111" cy="259045"/>
    <xdr:sp macro="" textlink="">
      <xdr:nvSpPr>
        <xdr:cNvPr id="627" name="n_4mainValue【消防施設】&#10;有形固定資産減価償却率"/>
        <xdr:cNvSpPr txBox="1"/>
      </xdr:nvSpPr>
      <xdr:spPr>
        <a:xfrm>
          <a:off x="12611744" y="1331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8" name="直線コネクタ 6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9" name="テキスト ボックス 6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0" name="直線コネクタ 6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1" name="テキスト ボックス 6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2" name="直線コネクタ 6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3" name="テキスト ボックス 6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4" name="直線コネクタ 6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5" name="テキスト ボックス 6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6" name="直線コネクタ 6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7" name="テキスト ボックス 6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651" name="直線コネクタ 650"/>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2"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3" name="直線コネクタ 652"/>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54"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55" name="直線コネクタ 65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656"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657" name="フローチャート: 判断 656"/>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658" name="フローチャート: 判断 657"/>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59" name="フローチャート: 判断 658"/>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60" name="フローチャート: 判断 659"/>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661" name="フローチャート: 判断 660"/>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82</xdr:row>
      <xdr:rowOff>113030</xdr:rowOff>
    </xdr:from>
    <xdr:to>
      <xdr:col>98</xdr:col>
      <xdr:colOff>38100</xdr:colOff>
      <xdr:row>83</xdr:row>
      <xdr:rowOff>43180</xdr:rowOff>
    </xdr:to>
    <xdr:sp macro="" textlink="">
      <xdr:nvSpPr>
        <xdr:cNvPr id="667" name="楕円 666"/>
        <xdr:cNvSpPr/>
      </xdr:nvSpPr>
      <xdr:spPr>
        <a:xfrm>
          <a:off x="18605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124477</xdr:rowOff>
    </xdr:from>
    <xdr:ext cx="469744" cy="259045"/>
    <xdr:sp macro="" textlink="">
      <xdr:nvSpPr>
        <xdr:cNvPr id="668" name="n_1ave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669"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70"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671" name="n_4aveValue【消防施設】&#10;一人当たり面積"/>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59707</xdr:rowOff>
    </xdr:from>
    <xdr:ext cx="469744" cy="259045"/>
    <xdr:sp macro="" textlink="">
      <xdr:nvSpPr>
        <xdr:cNvPr id="672" name="n_4mainValue【消防施設】&#10;一人当たり面積"/>
        <xdr:cNvSpPr txBox="1"/>
      </xdr:nvSpPr>
      <xdr:spPr>
        <a:xfrm>
          <a:off x="184214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3" name="テキスト ボックス 68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5" name="テキスト ボックス 68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5" name="テキスト ボックス 69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698" name="直線コネクタ 697"/>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9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0" name="直線コネクタ 69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01"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02" name="直線コネクタ 701"/>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170378</xdr:rowOff>
    </xdr:from>
    <xdr:ext cx="405111" cy="259045"/>
    <xdr:sp macro="" textlink="">
      <xdr:nvSpPr>
        <xdr:cNvPr id="703" name="【庁舎】&#10;有形固定資産減価償却率平均値テキスト"/>
        <xdr:cNvSpPr txBox="1"/>
      </xdr:nvSpPr>
      <xdr:spPr>
        <a:xfrm>
          <a:off x="16357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704" name="フローチャート: 判断 703"/>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705" name="フローチャート: 判断 704"/>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06" name="フローチャート: 判断 705"/>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707" name="フローチャート: 判断 706"/>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708" name="フローチャート: 判断 707"/>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106</xdr:row>
      <xdr:rowOff>13970</xdr:rowOff>
    </xdr:from>
    <xdr:to>
      <xdr:col>67</xdr:col>
      <xdr:colOff>101600</xdr:colOff>
      <xdr:row>106</xdr:row>
      <xdr:rowOff>115570</xdr:rowOff>
    </xdr:to>
    <xdr:sp macro="" textlink="">
      <xdr:nvSpPr>
        <xdr:cNvPr id="714" name="楕円 713"/>
        <xdr:cNvSpPr/>
      </xdr:nvSpPr>
      <xdr:spPr>
        <a:xfrm>
          <a:off x="1276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117401</xdr:rowOff>
    </xdr:from>
    <xdr:ext cx="405111" cy="259045"/>
    <xdr:sp macro="" textlink="">
      <xdr:nvSpPr>
        <xdr:cNvPr id="715" name="n_1aveValue【庁舎】&#10;有形固定資産減価償却率"/>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716"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717" name="n_3aveValue【庁舎】&#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718" name="n_4aveValue【庁舎】&#10;有形固定資産減価償却率"/>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106697</xdr:rowOff>
    </xdr:from>
    <xdr:ext cx="405111" cy="259045"/>
    <xdr:sp macro="" textlink="">
      <xdr:nvSpPr>
        <xdr:cNvPr id="719" name="n_4mainValue【庁舎】&#10;有形固定資産減価償却率"/>
        <xdr:cNvSpPr txBox="1"/>
      </xdr:nvSpPr>
      <xdr:spPr>
        <a:xfrm>
          <a:off x="12611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0" name="正方形/長方形 7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1" name="正方形/長方形 7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2" name="正方形/長方形 7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3" name="正方形/長方形 7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4" name="正方形/長方形 7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5" name="正方形/長方形 7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6" name="正方形/長方形 7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7" name="正方形/長方形 7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8" name="テキスト ボックス 7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9" name="直線コネクタ 7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0" name="直線コネクタ 7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1" name="テキスト ボックス 7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2" name="直線コネクタ 7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3" name="テキスト ボックス 7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4" name="直線コネクタ 7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5" name="テキスト ボックス 7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6" name="直線コネクタ 7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7" name="テキスト ボックス 7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8" name="直線コネクタ 7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9" name="テキスト ボックス 7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0" name="直線コネクタ 7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1" name="テキスト ボックス 7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745" name="直線コネクタ 744"/>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746"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747" name="直線コネクタ 746"/>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748"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749" name="直線コネクタ 748"/>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109963</xdr:rowOff>
    </xdr:from>
    <xdr:ext cx="469744" cy="259045"/>
    <xdr:sp macro="" textlink="">
      <xdr:nvSpPr>
        <xdr:cNvPr id="750" name="【庁舎】&#10;一人当たり面積平均値テキスト"/>
        <xdr:cNvSpPr txBox="1"/>
      </xdr:nvSpPr>
      <xdr:spPr>
        <a:xfrm>
          <a:off x="22199600" y="1845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751" name="フローチャート: 判断 750"/>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752" name="フローチャート: 判断 751"/>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753" name="フローチャート: 判断 752"/>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754" name="フローチャート: 判断 753"/>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755" name="フローチャート: 判断 754"/>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153307</xdr:rowOff>
    </xdr:from>
    <xdr:to>
      <xdr:col>98</xdr:col>
      <xdr:colOff>38100</xdr:colOff>
      <xdr:row>108</xdr:row>
      <xdr:rowOff>83457</xdr:rowOff>
    </xdr:to>
    <xdr:sp macro="" textlink="">
      <xdr:nvSpPr>
        <xdr:cNvPr id="761" name="楕円 760"/>
        <xdr:cNvSpPr/>
      </xdr:nvSpPr>
      <xdr:spPr>
        <a:xfrm>
          <a:off x="186055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104339</xdr:rowOff>
    </xdr:from>
    <xdr:ext cx="469744" cy="259045"/>
    <xdr:sp macro="" textlink="">
      <xdr:nvSpPr>
        <xdr:cNvPr id="762" name="n_1aveValue【庁舎】&#10;一人当たり面積"/>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763" name="n_2aveValue【庁舎】&#10;一人当たり面積"/>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107604</xdr:rowOff>
    </xdr:from>
    <xdr:ext cx="469744" cy="259045"/>
    <xdr:sp macro="" textlink="">
      <xdr:nvSpPr>
        <xdr:cNvPr id="764" name="n_3aveValue【庁舎】&#10;一人当たり面積"/>
        <xdr:cNvSpPr txBox="1"/>
      </xdr:nvSpPr>
      <xdr:spPr>
        <a:xfrm>
          <a:off x="19310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765" name="n_4aveValue【庁舎】&#10;一人当たり面積"/>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99984</xdr:rowOff>
    </xdr:from>
    <xdr:ext cx="469744" cy="259045"/>
    <xdr:sp macro="" textlink="">
      <xdr:nvSpPr>
        <xdr:cNvPr id="766" name="n_4mainValue【庁舎】&#10;一人当たり面積"/>
        <xdr:cNvSpPr txBox="1"/>
      </xdr:nvSpPr>
      <xdr:spPr>
        <a:xfrm>
          <a:off x="18421427" y="1827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類似団体と比較して有形固定資産減価償却率が高くなっている施設は、「図書館」、「福祉施設」、「保健センター・保健所」、「庁舎」であり、低くなっている施設は、「消防施設」である。</a:t>
          </a:r>
        </a:p>
        <a:p>
          <a:r>
            <a:rPr kumimoji="1" lang="ja-JP" altLang="en-US" sz="1300">
              <a:latin typeface="ＭＳ Ｐゴシック" panose="020B0600070205080204" pitchFamily="50" charset="-128"/>
              <a:ea typeface="ＭＳ Ｐゴシック" panose="020B0600070205080204" pitchFamily="50" charset="-128"/>
            </a:rPr>
            <a:t>「図書館」、「福祉施設」については、令和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年度に策定した個別施設計画に基づき、今後、老朽化した施設の改修等を計画的に行う予定である。</a:t>
          </a:r>
        </a:p>
        <a:p>
          <a:r>
            <a:rPr kumimoji="1" lang="ja-JP" altLang="en-US" sz="1300">
              <a:latin typeface="ＭＳ Ｐゴシック" panose="020B0600070205080204" pitchFamily="50" charset="-128"/>
              <a:ea typeface="ＭＳ Ｐゴシック" panose="020B0600070205080204" pitchFamily="50" charset="-128"/>
            </a:rPr>
            <a:t>「保健センター・保健所」、「庁舎」については、令和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年度末までに個別施設計画を策定予定であり、当該計画策定後は、老朽化した施設の集約化・複合化を計画的に行う予定である。</a:t>
          </a:r>
        </a:p>
        <a:p>
          <a:r>
            <a:rPr kumimoji="1" lang="ja-JP" altLang="en-US" sz="1300">
              <a:latin typeface="ＭＳ Ｐゴシック" panose="020B0600070205080204" pitchFamily="50" charset="-128"/>
              <a:ea typeface="ＭＳ Ｐゴシック" panose="020B0600070205080204" pitchFamily="50" charset="-128"/>
            </a:rPr>
            <a:t>「消防施設」については、平成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年度に老朽化した施設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か所を建替え、平成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年度に老朽化した</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施設に集約化を行ったことから有形固定資産減価償却率が低くなっている。また、更に令和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年度において、老朽化した</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施設に集約化を行った。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北海道小樽市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112,450
111,768
243.83
72,355,928
72,124,848
212,128
31,703,283
48,015,301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本市人口は、昭和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年代には増加から減少に転じ、平成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年度に過疎地域に指定されるなど、現在も急激な人口減少が進んでおり、経済規模の縮小による市税収入の伸び悩みが続いている。</a:t>
          </a:r>
        </a:p>
        <a:p>
          <a:r>
            <a:rPr kumimoji="1" lang="ja-JP" altLang="en-US" sz="1300">
              <a:latin typeface="ＭＳ Ｐゴシック" panose="020B0600070205080204" pitchFamily="50" charset="-128"/>
              <a:ea typeface="ＭＳ Ｐゴシック" panose="020B0600070205080204" pitchFamily="50" charset="-128"/>
            </a:rPr>
            <a:t>　一方で、高齢化に伴う社会保障費の増加や北海道日本海側の多雪地域に位置することによる多額の除雪費、港湾管理、保健所設置などによる本市特有の行政需要も多く、地方交付税への依存度が高い財政構造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165100</xdr:rowOff>
    </xdr:to>
    <xdr:cxnSp macro="">
      <xdr:nvCxnSpPr>
        <xdr:cNvPr id="69" name="直線コネクタ 68"/>
        <xdr:cNvCxnSpPr/>
      </xdr:nvCxnSpPr>
      <xdr:spPr>
        <a:xfrm flipV="1">
          <a:off x="4114800" y="76686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112835</xdr:rowOff>
    </xdr:from>
    <xdr:ext cx="762000" cy="259045"/>
    <xdr:sp macro="" textlink="">
      <xdr:nvSpPr>
        <xdr:cNvPr id="70" name="財政力平均値テキスト"/>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2" name="直線コネクタ 71"/>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13758</xdr:rowOff>
    </xdr:to>
    <xdr:cxnSp macro="">
      <xdr:nvCxnSpPr>
        <xdr:cNvPr id="78" name="直線コネクタ 77"/>
        <xdr:cNvCxnSpPr/>
      </xdr:nvCxnSpPr>
      <xdr:spPr>
        <a:xfrm flipV="1">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9"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地方交付税や地方特例交付金などの歳入は減少したが、補助費等などの歳出の減少幅が上回ったことにより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本市の財政構造は、政策的な事業に使える財源が少ない非常に硬直した状況が続いている。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64</xdr:row>
      <xdr:rowOff>34544</xdr:rowOff>
    </xdr:to>
    <xdr:cxnSp macro="">
      <xdr:nvCxnSpPr>
        <xdr:cNvPr id="130" name="直線コネクタ 129"/>
        <xdr:cNvCxnSpPr/>
      </xdr:nvCxnSpPr>
      <xdr:spPr>
        <a:xfrm flipV="1">
          <a:off x="4114800" y="1088669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64</xdr:row>
      <xdr:rowOff>34544</xdr:rowOff>
    </xdr:to>
    <xdr:cxnSp macro="">
      <xdr:nvCxnSpPr>
        <xdr:cNvPr id="133" name="直線コネクタ 132"/>
        <xdr:cNvCxnSpPr/>
      </xdr:nvCxnSpPr>
      <xdr:spPr>
        <a:xfrm>
          <a:off x="3225800" y="1092530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64</xdr:row>
      <xdr:rowOff>39370</xdr:rowOff>
    </xdr:to>
    <xdr:cxnSp macro="">
      <xdr:nvCxnSpPr>
        <xdr:cNvPr id="136" name="直線コネクタ 135"/>
        <xdr:cNvCxnSpPr/>
      </xdr:nvCxnSpPr>
      <xdr:spPr>
        <a:xfrm flipV="1">
          <a:off x="2336800" y="109253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29718</xdr:rowOff>
    </xdr:from>
    <xdr:to>
      <xdr:col>11</xdr:col>
      <xdr:colOff>31750</xdr:colOff>
      <xdr:row>64</xdr:row>
      <xdr:rowOff>39370</xdr:rowOff>
    </xdr:to>
    <xdr:cxnSp macro="">
      <xdr:nvCxnSpPr>
        <xdr:cNvPr id="139" name="直線コネクタ 138"/>
        <xdr:cNvCxnSpPr/>
      </xdr:nvCxnSpPr>
      <xdr:spPr>
        <a:xfrm>
          <a:off x="1447800" y="110025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49" name="楕円 148"/>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6621</xdr:rowOff>
    </xdr:from>
    <xdr:ext cx="762000" cy="259045"/>
    <xdr:sp macro="" textlink="">
      <xdr:nvSpPr>
        <xdr:cNvPr id="150" name="財政構造の弾力性該当値テキスト"/>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1" name="楕円 150"/>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2" name="テキスト ボックス 151"/>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3" name="楕円 152"/>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54" name="テキスト ボックス 153"/>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5" name="楕円 154"/>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6" name="テキスト ボックス 155"/>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57" name="楕円 156"/>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65295</xdr:rowOff>
    </xdr:from>
    <xdr:ext cx="762000" cy="259045"/>
    <xdr:sp macro="" textlink="">
      <xdr:nvSpPr>
        <xdr:cNvPr id="158" name="テキスト ボックス 157"/>
        <xdr:cNvSpPr txBox="1"/>
      </xdr:nvSpPr>
      <xdr:spPr>
        <a:xfrm>
          <a:off x="1066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進んでいる中でも、冬期の道路除排雪の費用がかさむことなどにより、類似団体の中でも高い水準となっている。今後も事業の質と量に応じた人員配置の適正化による人件費の抑制及び事務事業の見直しや管理経費の削減による物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66873</xdr:rowOff>
    </xdr:from>
    <xdr:to>
      <xdr:col>23</xdr:col>
      <xdr:colOff>133350</xdr:colOff>
      <xdr:row>88</xdr:row>
      <xdr:rowOff>11320</xdr:rowOff>
    </xdr:to>
    <xdr:cxnSp macro="">
      <xdr:nvCxnSpPr>
        <xdr:cNvPr id="193" name="直線コネクタ 192"/>
        <xdr:cNvCxnSpPr/>
      </xdr:nvCxnSpPr>
      <xdr:spPr>
        <a:xfrm>
          <a:off x="4114800" y="14811573"/>
          <a:ext cx="838200" cy="28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28547</xdr:rowOff>
    </xdr:from>
    <xdr:to>
      <xdr:col>19</xdr:col>
      <xdr:colOff>133350</xdr:colOff>
      <xdr:row>86</xdr:row>
      <xdr:rowOff>66873</xdr:rowOff>
    </xdr:to>
    <xdr:cxnSp macro="">
      <xdr:nvCxnSpPr>
        <xdr:cNvPr id="196" name="直線コネクタ 195"/>
        <xdr:cNvCxnSpPr/>
      </xdr:nvCxnSpPr>
      <xdr:spPr>
        <a:xfrm>
          <a:off x="3225800" y="14773247"/>
          <a:ext cx="889000" cy="3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164444</xdr:rowOff>
    </xdr:from>
    <xdr:to>
      <xdr:col>15</xdr:col>
      <xdr:colOff>82550</xdr:colOff>
      <xdr:row>86</xdr:row>
      <xdr:rowOff>28547</xdr:rowOff>
    </xdr:to>
    <xdr:cxnSp macro="">
      <xdr:nvCxnSpPr>
        <xdr:cNvPr id="199" name="直線コネクタ 198"/>
        <xdr:cNvCxnSpPr/>
      </xdr:nvCxnSpPr>
      <xdr:spPr>
        <a:xfrm>
          <a:off x="2336800" y="14737694"/>
          <a:ext cx="889000" cy="3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80291</xdr:rowOff>
    </xdr:from>
    <xdr:to>
      <xdr:col>11</xdr:col>
      <xdr:colOff>31750</xdr:colOff>
      <xdr:row>85</xdr:row>
      <xdr:rowOff>164444</xdr:rowOff>
    </xdr:to>
    <xdr:cxnSp macro="">
      <xdr:nvCxnSpPr>
        <xdr:cNvPr id="202" name="直線コネクタ 201"/>
        <xdr:cNvCxnSpPr/>
      </xdr:nvCxnSpPr>
      <xdr:spPr>
        <a:xfrm>
          <a:off x="1447800" y="14653541"/>
          <a:ext cx="889000" cy="8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131970</xdr:rowOff>
    </xdr:from>
    <xdr:to>
      <xdr:col>23</xdr:col>
      <xdr:colOff>184150</xdr:colOff>
      <xdr:row>88</xdr:row>
      <xdr:rowOff>62120</xdr:rowOff>
    </xdr:to>
    <xdr:sp macro="" textlink="">
      <xdr:nvSpPr>
        <xdr:cNvPr id="212" name="楕円 211"/>
        <xdr:cNvSpPr/>
      </xdr:nvSpPr>
      <xdr:spPr>
        <a:xfrm>
          <a:off x="4902200" y="150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104047</xdr:rowOff>
    </xdr:from>
    <xdr:ext cx="762000" cy="259045"/>
    <xdr:sp macro="" textlink="">
      <xdr:nvSpPr>
        <xdr:cNvPr id="213" name="人件費・物件費等の状況該当値テキスト"/>
        <xdr:cNvSpPr txBox="1"/>
      </xdr:nvSpPr>
      <xdr:spPr>
        <a:xfrm>
          <a:off x="5041900" y="1502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16073</xdr:rowOff>
    </xdr:from>
    <xdr:to>
      <xdr:col>19</xdr:col>
      <xdr:colOff>184150</xdr:colOff>
      <xdr:row>86</xdr:row>
      <xdr:rowOff>117673</xdr:rowOff>
    </xdr:to>
    <xdr:sp macro="" textlink="">
      <xdr:nvSpPr>
        <xdr:cNvPr id="214" name="楕円 213"/>
        <xdr:cNvSpPr/>
      </xdr:nvSpPr>
      <xdr:spPr>
        <a:xfrm>
          <a:off x="4064000" y="1476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102450</xdr:rowOff>
    </xdr:from>
    <xdr:ext cx="736600" cy="259045"/>
    <xdr:sp macro="" textlink="">
      <xdr:nvSpPr>
        <xdr:cNvPr id="215" name="テキスト ボックス 214"/>
        <xdr:cNvSpPr txBox="1"/>
      </xdr:nvSpPr>
      <xdr:spPr>
        <a:xfrm>
          <a:off x="3733800" y="1484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149197</xdr:rowOff>
    </xdr:from>
    <xdr:to>
      <xdr:col>15</xdr:col>
      <xdr:colOff>133350</xdr:colOff>
      <xdr:row>86</xdr:row>
      <xdr:rowOff>79347</xdr:rowOff>
    </xdr:to>
    <xdr:sp macro="" textlink="">
      <xdr:nvSpPr>
        <xdr:cNvPr id="216" name="楕円 215"/>
        <xdr:cNvSpPr/>
      </xdr:nvSpPr>
      <xdr:spPr>
        <a:xfrm>
          <a:off x="3175000" y="147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64124</xdr:rowOff>
    </xdr:from>
    <xdr:ext cx="762000" cy="259045"/>
    <xdr:sp macro="" textlink="">
      <xdr:nvSpPr>
        <xdr:cNvPr id="217" name="テキスト ボックス 216"/>
        <xdr:cNvSpPr txBox="1"/>
      </xdr:nvSpPr>
      <xdr:spPr>
        <a:xfrm>
          <a:off x="2844800" y="1480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113644</xdr:rowOff>
    </xdr:from>
    <xdr:to>
      <xdr:col>11</xdr:col>
      <xdr:colOff>82550</xdr:colOff>
      <xdr:row>86</xdr:row>
      <xdr:rowOff>43794</xdr:rowOff>
    </xdr:to>
    <xdr:sp macro="" textlink="">
      <xdr:nvSpPr>
        <xdr:cNvPr id="218" name="楕円 217"/>
        <xdr:cNvSpPr/>
      </xdr:nvSpPr>
      <xdr:spPr>
        <a:xfrm>
          <a:off x="2286000" y="1468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28571</xdr:rowOff>
    </xdr:from>
    <xdr:ext cx="762000" cy="259045"/>
    <xdr:sp macro="" textlink="">
      <xdr:nvSpPr>
        <xdr:cNvPr id="219" name="テキスト ボックス 218"/>
        <xdr:cNvSpPr txBox="1"/>
      </xdr:nvSpPr>
      <xdr:spPr>
        <a:xfrm>
          <a:off x="1955800" y="1477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29491</xdr:rowOff>
    </xdr:from>
    <xdr:to>
      <xdr:col>7</xdr:col>
      <xdr:colOff>31750</xdr:colOff>
      <xdr:row>85</xdr:row>
      <xdr:rowOff>131091</xdr:rowOff>
    </xdr:to>
    <xdr:sp macro="" textlink="">
      <xdr:nvSpPr>
        <xdr:cNvPr id="220" name="楕円 219"/>
        <xdr:cNvSpPr/>
      </xdr:nvSpPr>
      <xdr:spPr>
        <a:xfrm>
          <a:off x="1397000" y="1460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115868</xdr:rowOff>
    </xdr:from>
    <xdr:ext cx="762000" cy="259045"/>
    <xdr:sp macro="" textlink="">
      <xdr:nvSpPr>
        <xdr:cNvPr id="221" name="テキスト ボックス 220"/>
        <xdr:cNvSpPr txBox="1"/>
      </xdr:nvSpPr>
      <xdr:spPr>
        <a:xfrm>
          <a:off x="1066800" y="1468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人事評価の給与反映未実施等により、国を下回る給与水準となっている。今後においても、国や他団体の給与水準や民間賃金等の状況を踏まえながら、給与水準の適正化に努める。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80736</xdr:rowOff>
    </xdr:from>
    <xdr:to>
      <xdr:col>81</xdr:col>
      <xdr:colOff>44450</xdr:colOff>
      <xdr:row>82</xdr:row>
      <xdr:rowOff>97971</xdr:rowOff>
    </xdr:to>
    <xdr:cxnSp macro="">
      <xdr:nvCxnSpPr>
        <xdr:cNvPr id="257" name="直線コネクタ 256"/>
        <xdr:cNvCxnSpPr/>
      </xdr:nvCxnSpPr>
      <xdr:spPr>
        <a:xfrm flipV="1">
          <a:off x="16179800" y="141396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82</xdr:row>
      <xdr:rowOff>97971</xdr:rowOff>
    </xdr:to>
    <xdr:cxnSp macro="">
      <xdr:nvCxnSpPr>
        <xdr:cNvPr id="260" name="直線コネクタ 259"/>
        <xdr:cNvCxnSpPr/>
      </xdr:nvCxnSpPr>
      <xdr:spPr>
        <a:xfrm>
          <a:off x="15290800" y="141396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80736</xdr:rowOff>
    </xdr:to>
    <xdr:cxnSp macro="">
      <xdr:nvCxnSpPr>
        <xdr:cNvPr id="263" name="直線コネクタ 262"/>
        <xdr:cNvCxnSpPr/>
      </xdr:nvCxnSpPr>
      <xdr:spPr>
        <a:xfrm>
          <a:off x="14401800" y="141224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65" name="テキスト ボックス 264"/>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63500</xdr:rowOff>
    </xdr:to>
    <xdr:cxnSp macro="">
      <xdr:nvCxnSpPr>
        <xdr:cNvPr id="266" name="直線コネクタ 265"/>
        <xdr:cNvCxnSpPr/>
      </xdr:nvCxnSpPr>
      <xdr:spPr>
        <a:xfrm>
          <a:off x="135128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0" name="テキスト ボックス 269"/>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29936</xdr:rowOff>
    </xdr:from>
    <xdr:to>
      <xdr:col>81</xdr:col>
      <xdr:colOff>95250</xdr:colOff>
      <xdr:row>82</xdr:row>
      <xdr:rowOff>131536</xdr:rowOff>
    </xdr:to>
    <xdr:sp macro="" textlink="">
      <xdr:nvSpPr>
        <xdr:cNvPr id="276" name="楕円 275"/>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46463</xdr:rowOff>
    </xdr:from>
    <xdr:ext cx="762000" cy="259045"/>
    <xdr:sp macro="" textlink="">
      <xdr:nvSpPr>
        <xdr:cNvPr id="277" name="給与水準   （国との比較）該当値テキスト"/>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78" name="楕円 277"/>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79" name="テキスト ボックス 278"/>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80" name="楕円 279"/>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81" name="テキスト ボックス 280"/>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2" name="楕円 281"/>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3" name="テキスト ボックス 282"/>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4" name="楕円 283"/>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5" name="テキスト ボックス 284"/>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東西に細長い地勢的要因により消防職員を多く配置する必要があること、保健所を設置していること及び港湾事務を行っていることにより、類似団体と比較して人口千人当たりの職員数が多くなっている。これまでも指定管理者制度の活用や民間への業務委託の推進により職員数の削減を実施してきたが、今後も事務事業見直しにより適正な職員定数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114723</xdr:rowOff>
    </xdr:from>
    <xdr:to>
      <xdr:col>81</xdr:col>
      <xdr:colOff>44450</xdr:colOff>
      <xdr:row>66</xdr:row>
      <xdr:rowOff>128799</xdr:rowOff>
    </xdr:to>
    <xdr:cxnSp macro="">
      <xdr:nvCxnSpPr>
        <xdr:cNvPr id="320" name="直線コネクタ 319"/>
        <xdr:cNvCxnSpPr/>
      </xdr:nvCxnSpPr>
      <xdr:spPr>
        <a:xfrm>
          <a:off x="16179800" y="11430423"/>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66463</xdr:rowOff>
    </xdr:from>
    <xdr:to>
      <xdr:col>77</xdr:col>
      <xdr:colOff>44450</xdr:colOff>
      <xdr:row>66</xdr:row>
      <xdr:rowOff>114723</xdr:rowOff>
    </xdr:to>
    <xdr:cxnSp macro="">
      <xdr:nvCxnSpPr>
        <xdr:cNvPr id="323" name="直線コネクタ 322"/>
        <xdr:cNvCxnSpPr/>
      </xdr:nvCxnSpPr>
      <xdr:spPr>
        <a:xfrm>
          <a:off x="15290800" y="113821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64681</xdr:rowOff>
    </xdr:from>
    <xdr:ext cx="736600" cy="259045"/>
    <xdr:sp macro="" textlink="">
      <xdr:nvSpPr>
        <xdr:cNvPr id="325" name="テキスト ボックス 324"/>
        <xdr:cNvSpPr txBox="1"/>
      </xdr:nvSpPr>
      <xdr:spPr>
        <a:xfrm>
          <a:off x="15798800" y="105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66463</xdr:rowOff>
    </xdr:from>
    <xdr:to>
      <xdr:col>72</xdr:col>
      <xdr:colOff>203200</xdr:colOff>
      <xdr:row>66</xdr:row>
      <xdr:rowOff>72496</xdr:rowOff>
    </xdr:to>
    <xdr:cxnSp macro="">
      <xdr:nvCxnSpPr>
        <xdr:cNvPr id="326" name="直線コネクタ 325"/>
        <xdr:cNvCxnSpPr/>
      </xdr:nvCxnSpPr>
      <xdr:spPr>
        <a:xfrm flipV="1">
          <a:off x="14401800" y="1138216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28" name="テキスト ボックス 327"/>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32279</xdr:rowOff>
    </xdr:from>
    <xdr:to>
      <xdr:col>68</xdr:col>
      <xdr:colOff>152400</xdr:colOff>
      <xdr:row>66</xdr:row>
      <xdr:rowOff>72496</xdr:rowOff>
    </xdr:to>
    <xdr:cxnSp macro="">
      <xdr:nvCxnSpPr>
        <xdr:cNvPr id="329" name="直線コネクタ 328"/>
        <xdr:cNvCxnSpPr/>
      </xdr:nvCxnSpPr>
      <xdr:spPr>
        <a:xfrm>
          <a:off x="13512800" y="1134797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1" name="テキスト ボックス 330"/>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3" name="テキスト ボックス 332"/>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77999</xdr:rowOff>
    </xdr:from>
    <xdr:to>
      <xdr:col>81</xdr:col>
      <xdr:colOff>95250</xdr:colOff>
      <xdr:row>67</xdr:row>
      <xdr:rowOff>8149</xdr:rowOff>
    </xdr:to>
    <xdr:sp macro="" textlink="">
      <xdr:nvSpPr>
        <xdr:cNvPr id="339" name="楕円 338"/>
        <xdr:cNvSpPr/>
      </xdr:nvSpPr>
      <xdr:spPr>
        <a:xfrm>
          <a:off x="16967200" y="113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145326</xdr:rowOff>
    </xdr:from>
    <xdr:ext cx="762000" cy="259045"/>
    <xdr:sp macro="" textlink="">
      <xdr:nvSpPr>
        <xdr:cNvPr id="340" name="定員管理の状況該当値テキスト"/>
        <xdr:cNvSpPr txBox="1"/>
      </xdr:nvSpPr>
      <xdr:spPr>
        <a:xfrm>
          <a:off x="17106900" y="1128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63923</xdr:rowOff>
    </xdr:from>
    <xdr:to>
      <xdr:col>77</xdr:col>
      <xdr:colOff>95250</xdr:colOff>
      <xdr:row>66</xdr:row>
      <xdr:rowOff>165523</xdr:rowOff>
    </xdr:to>
    <xdr:sp macro="" textlink="">
      <xdr:nvSpPr>
        <xdr:cNvPr id="341" name="楕円 340"/>
        <xdr:cNvSpPr/>
      </xdr:nvSpPr>
      <xdr:spPr>
        <a:xfrm>
          <a:off x="16129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150300</xdr:rowOff>
    </xdr:from>
    <xdr:ext cx="736600" cy="259045"/>
    <xdr:sp macro="" textlink="">
      <xdr:nvSpPr>
        <xdr:cNvPr id="342" name="テキスト ボックス 341"/>
        <xdr:cNvSpPr txBox="1"/>
      </xdr:nvSpPr>
      <xdr:spPr>
        <a:xfrm>
          <a:off x="15798800" y="1146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15663</xdr:rowOff>
    </xdr:from>
    <xdr:to>
      <xdr:col>73</xdr:col>
      <xdr:colOff>44450</xdr:colOff>
      <xdr:row>66</xdr:row>
      <xdr:rowOff>117263</xdr:rowOff>
    </xdr:to>
    <xdr:sp macro="" textlink="">
      <xdr:nvSpPr>
        <xdr:cNvPr id="343" name="楕円 342"/>
        <xdr:cNvSpPr/>
      </xdr:nvSpPr>
      <xdr:spPr>
        <a:xfrm>
          <a:off x="15240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102040</xdr:rowOff>
    </xdr:from>
    <xdr:ext cx="762000" cy="259045"/>
    <xdr:sp macro="" textlink="">
      <xdr:nvSpPr>
        <xdr:cNvPr id="344" name="テキスト ボックス 343"/>
        <xdr:cNvSpPr txBox="1"/>
      </xdr:nvSpPr>
      <xdr:spPr>
        <a:xfrm>
          <a:off x="14909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21696</xdr:rowOff>
    </xdr:from>
    <xdr:to>
      <xdr:col>68</xdr:col>
      <xdr:colOff>203200</xdr:colOff>
      <xdr:row>66</xdr:row>
      <xdr:rowOff>123296</xdr:rowOff>
    </xdr:to>
    <xdr:sp macro="" textlink="">
      <xdr:nvSpPr>
        <xdr:cNvPr id="345" name="楕円 344"/>
        <xdr:cNvSpPr/>
      </xdr:nvSpPr>
      <xdr:spPr>
        <a:xfrm>
          <a:off x="14351000" y="1133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108073</xdr:rowOff>
    </xdr:from>
    <xdr:ext cx="762000" cy="259045"/>
    <xdr:sp macro="" textlink="">
      <xdr:nvSpPr>
        <xdr:cNvPr id="346" name="テキスト ボックス 345"/>
        <xdr:cNvSpPr txBox="1"/>
      </xdr:nvSpPr>
      <xdr:spPr>
        <a:xfrm>
          <a:off x="14020800" y="1142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152929</xdr:rowOff>
    </xdr:from>
    <xdr:to>
      <xdr:col>64</xdr:col>
      <xdr:colOff>152400</xdr:colOff>
      <xdr:row>66</xdr:row>
      <xdr:rowOff>83079</xdr:rowOff>
    </xdr:to>
    <xdr:sp macro="" textlink="">
      <xdr:nvSpPr>
        <xdr:cNvPr id="347" name="楕円 346"/>
        <xdr:cNvSpPr/>
      </xdr:nvSpPr>
      <xdr:spPr>
        <a:xfrm>
          <a:off x="13462000" y="112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67856</xdr:rowOff>
    </xdr:from>
    <xdr:ext cx="762000" cy="259045"/>
    <xdr:sp macro="" textlink="">
      <xdr:nvSpPr>
        <xdr:cNvPr id="348" name="テキスト ボックス 347"/>
        <xdr:cNvSpPr txBox="1"/>
      </xdr:nvSpPr>
      <xdr:spPr>
        <a:xfrm>
          <a:off x="13131800" y="1138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抑制に努めてきた結果、公債費負担が減少したため実質公債比率は改善傾向にあるが、類似団体の中では依然として高い水準となっている。今後も、建設事業の厳選等により、新規の起債発行を抑制し、公債費負担の減少に努めることで、実質公債費比率の改善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156633</xdr:rowOff>
    </xdr:to>
    <xdr:cxnSp macro="">
      <xdr:nvCxnSpPr>
        <xdr:cNvPr id="381" name="直線コネクタ 380"/>
        <xdr:cNvCxnSpPr/>
      </xdr:nvCxnSpPr>
      <xdr:spPr>
        <a:xfrm flipV="1">
          <a:off x="16179800" y="712978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17356</xdr:rowOff>
    </xdr:to>
    <xdr:cxnSp macro="">
      <xdr:nvCxnSpPr>
        <xdr:cNvPr id="384" name="直線コネクタ 383"/>
        <xdr:cNvCxnSpPr/>
      </xdr:nvCxnSpPr>
      <xdr:spPr>
        <a:xfrm flipV="1">
          <a:off x="15290800" y="71860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6" name="テキスト ボックス 385"/>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17356</xdr:rowOff>
    </xdr:to>
    <xdr:cxnSp macro="">
      <xdr:nvCxnSpPr>
        <xdr:cNvPr id="387" name="直線コネクタ 386"/>
        <xdr:cNvCxnSpPr/>
      </xdr:nvCxnSpPr>
      <xdr:spPr>
        <a:xfrm>
          <a:off x="14401800" y="7218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9" name="テキスト ボックス 388"/>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49530</xdr:rowOff>
    </xdr:to>
    <xdr:cxnSp macro="">
      <xdr:nvCxnSpPr>
        <xdr:cNvPr id="390" name="直線コネクタ 389"/>
        <xdr:cNvCxnSpPr/>
      </xdr:nvCxnSpPr>
      <xdr:spPr>
        <a:xfrm flipV="1">
          <a:off x="13512800" y="72182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392" name="テキスト ボックス 391"/>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4" name="テキスト ボックス 393"/>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1"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2" name="楕円 401"/>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3" name="テキスト ボックス 402"/>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4" name="楕円 403"/>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5" name="テキスト ボックス 404"/>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6" name="楕円 405"/>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7" name="テキスト ボックス 406"/>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8" name="楕円 407"/>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9" name="テキスト ボックス 408"/>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地方債の現在高が減少したことにより、将来的負担比率は前年度から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ポイント改善したが、類似団体との比較においては依然として高い水準となっている。今後も公債費等義務的経費の削減を中心とする行財政改革を進め、財政の健全化に努める。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149754</xdr:rowOff>
    </xdr:from>
    <xdr:to>
      <xdr:col>81</xdr:col>
      <xdr:colOff>44450</xdr:colOff>
      <xdr:row>18</xdr:row>
      <xdr:rowOff>24553</xdr:rowOff>
    </xdr:to>
    <xdr:cxnSp macro="">
      <xdr:nvCxnSpPr>
        <xdr:cNvPr id="443" name="直線コネクタ 442"/>
        <xdr:cNvCxnSpPr/>
      </xdr:nvCxnSpPr>
      <xdr:spPr>
        <a:xfrm flipV="1">
          <a:off x="16179800" y="3064404"/>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14516</xdr:rowOff>
    </xdr:from>
    <xdr:ext cx="762000" cy="259045"/>
    <xdr:sp macro="" textlink="">
      <xdr:nvSpPr>
        <xdr:cNvPr id="444" name="将来負担の状況平均値テキスト"/>
        <xdr:cNvSpPr txBox="1"/>
      </xdr:nvSpPr>
      <xdr:spPr>
        <a:xfrm>
          <a:off x="17106900" y="2243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5" name="フローチャート: 判断 444"/>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24553</xdr:rowOff>
    </xdr:from>
    <xdr:to>
      <xdr:col>77</xdr:col>
      <xdr:colOff>44450</xdr:colOff>
      <xdr:row>18</xdr:row>
      <xdr:rowOff>151236</xdr:rowOff>
    </xdr:to>
    <xdr:cxnSp macro="">
      <xdr:nvCxnSpPr>
        <xdr:cNvPr id="446" name="直線コネクタ 445"/>
        <xdr:cNvCxnSpPr/>
      </xdr:nvCxnSpPr>
      <xdr:spPr>
        <a:xfrm flipV="1">
          <a:off x="15290800" y="3110653"/>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7" name="フローチャート: 判断 446"/>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8" name="テキスト ボックス 447"/>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151236</xdr:rowOff>
    </xdr:from>
    <xdr:to>
      <xdr:col>72</xdr:col>
      <xdr:colOff>203200</xdr:colOff>
      <xdr:row>19</xdr:row>
      <xdr:rowOff>88371</xdr:rowOff>
    </xdr:to>
    <xdr:cxnSp macro="">
      <xdr:nvCxnSpPr>
        <xdr:cNvPr id="449" name="直線コネクタ 448"/>
        <xdr:cNvCxnSpPr/>
      </xdr:nvCxnSpPr>
      <xdr:spPr>
        <a:xfrm flipV="1">
          <a:off x="14401800" y="3237336"/>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20108</xdr:rowOff>
    </xdr:from>
    <xdr:to>
      <xdr:col>73</xdr:col>
      <xdr:colOff>44450</xdr:colOff>
      <xdr:row>14</xdr:row>
      <xdr:rowOff>121708</xdr:rowOff>
    </xdr:to>
    <xdr:sp macro="" textlink="">
      <xdr:nvSpPr>
        <xdr:cNvPr id="450" name="フローチャート: 判断 449"/>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51" name="テキスト ボックス 450"/>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88371</xdr:rowOff>
    </xdr:from>
    <xdr:to>
      <xdr:col>68</xdr:col>
      <xdr:colOff>152400</xdr:colOff>
      <xdr:row>21</xdr:row>
      <xdr:rowOff>10901</xdr:rowOff>
    </xdr:to>
    <xdr:cxnSp macro="">
      <xdr:nvCxnSpPr>
        <xdr:cNvPr id="452" name="直線コネクタ 451"/>
        <xdr:cNvCxnSpPr/>
      </xdr:nvCxnSpPr>
      <xdr:spPr>
        <a:xfrm flipV="1">
          <a:off x="13512800" y="3345921"/>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3" name="フローチャート: 判断 452"/>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4" name="テキスト ボックス 453"/>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5" name="フローチャート: 判断 454"/>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6" name="テキスト ボックス 455"/>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98954</xdr:rowOff>
    </xdr:from>
    <xdr:to>
      <xdr:col>81</xdr:col>
      <xdr:colOff>95250</xdr:colOff>
      <xdr:row>18</xdr:row>
      <xdr:rowOff>29104</xdr:rowOff>
    </xdr:to>
    <xdr:sp macro="" textlink="">
      <xdr:nvSpPr>
        <xdr:cNvPr id="462" name="楕円 461"/>
        <xdr:cNvSpPr/>
      </xdr:nvSpPr>
      <xdr:spPr>
        <a:xfrm>
          <a:off x="16967200" y="301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71031</xdr:rowOff>
    </xdr:from>
    <xdr:ext cx="762000" cy="259045"/>
    <xdr:sp macro="" textlink="">
      <xdr:nvSpPr>
        <xdr:cNvPr id="463" name="将来負担の状況該当値テキスト"/>
        <xdr:cNvSpPr txBox="1"/>
      </xdr:nvSpPr>
      <xdr:spPr>
        <a:xfrm>
          <a:off x="17106900" y="298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145203</xdr:rowOff>
    </xdr:from>
    <xdr:to>
      <xdr:col>77</xdr:col>
      <xdr:colOff>95250</xdr:colOff>
      <xdr:row>18</xdr:row>
      <xdr:rowOff>75353</xdr:rowOff>
    </xdr:to>
    <xdr:sp macro="" textlink="">
      <xdr:nvSpPr>
        <xdr:cNvPr id="464" name="楕円 463"/>
        <xdr:cNvSpPr/>
      </xdr:nvSpPr>
      <xdr:spPr>
        <a:xfrm>
          <a:off x="16129000" y="30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60130</xdr:rowOff>
    </xdr:from>
    <xdr:ext cx="736600" cy="259045"/>
    <xdr:sp macro="" textlink="">
      <xdr:nvSpPr>
        <xdr:cNvPr id="465" name="テキスト ボックス 464"/>
        <xdr:cNvSpPr txBox="1"/>
      </xdr:nvSpPr>
      <xdr:spPr>
        <a:xfrm>
          <a:off x="15798800" y="3146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100436</xdr:rowOff>
    </xdr:from>
    <xdr:to>
      <xdr:col>73</xdr:col>
      <xdr:colOff>44450</xdr:colOff>
      <xdr:row>19</xdr:row>
      <xdr:rowOff>30586</xdr:rowOff>
    </xdr:to>
    <xdr:sp macro="" textlink="">
      <xdr:nvSpPr>
        <xdr:cNvPr id="466" name="楕円 465"/>
        <xdr:cNvSpPr/>
      </xdr:nvSpPr>
      <xdr:spPr>
        <a:xfrm>
          <a:off x="15240000" y="318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15363</xdr:rowOff>
    </xdr:from>
    <xdr:ext cx="762000" cy="259045"/>
    <xdr:sp macro="" textlink="">
      <xdr:nvSpPr>
        <xdr:cNvPr id="467" name="テキスト ボックス 466"/>
        <xdr:cNvSpPr txBox="1"/>
      </xdr:nvSpPr>
      <xdr:spPr>
        <a:xfrm>
          <a:off x="14909800" y="327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37571</xdr:rowOff>
    </xdr:from>
    <xdr:to>
      <xdr:col>68</xdr:col>
      <xdr:colOff>203200</xdr:colOff>
      <xdr:row>19</xdr:row>
      <xdr:rowOff>139171</xdr:rowOff>
    </xdr:to>
    <xdr:sp macro="" textlink="">
      <xdr:nvSpPr>
        <xdr:cNvPr id="468" name="楕円 467"/>
        <xdr:cNvSpPr/>
      </xdr:nvSpPr>
      <xdr:spPr>
        <a:xfrm>
          <a:off x="14351000" y="32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123948</xdr:rowOff>
    </xdr:from>
    <xdr:ext cx="762000" cy="259045"/>
    <xdr:sp macro="" textlink="">
      <xdr:nvSpPr>
        <xdr:cNvPr id="469" name="テキスト ボックス 468"/>
        <xdr:cNvSpPr txBox="1"/>
      </xdr:nvSpPr>
      <xdr:spPr>
        <a:xfrm>
          <a:off x="14020800" y="338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131551</xdr:rowOff>
    </xdr:from>
    <xdr:to>
      <xdr:col>64</xdr:col>
      <xdr:colOff>152400</xdr:colOff>
      <xdr:row>21</xdr:row>
      <xdr:rowOff>61701</xdr:rowOff>
    </xdr:to>
    <xdr:sp macro="" textlink="">
      <xdr:nvSpPr>
        <xdr:cNvPr id="470" name="楕円 469"/>
        <xdr:cNvSpPr/>
      </xdr:nvSpPr>
      <xdr:spPr>
        <a:xfrm>
          <a:off x="13462000" y="356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46478</xdr:rowOff>
    </xdr:from>
    <xdr:ext cx="762000" cy="259045"/>
    <xdr:sp macro="" textlink="">
      <xdr:nvSpPr>
        <xdr:cNvPr id="471" name="テキスト ボックス 470"/>
        <xdr:cNvSpPr txBox="1"/>
      </xdr:nvSpPr>
      <xdr:spPr>
        <a:xfrm>
          <a:off x="13131800" y="364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北海道小樽市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112,450
111,768
243.83
72,355,928
72,124,848
212,128
31,703,283
48,015,301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地勢的要因から消防職員を多く抱えるほか、港湾事務や保健所設置により人口当たりの職員数が多くなっているが、引き続き指定管理者制度の活用等による職員数の適正管理に努める。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81280</xdr:rowOff>
    </xdr:to>
    <xdr:cxnSp macro="">
      <xdr:nvCxnSpPr>
        <xdr:cNvPr id="66" name="直線コネクタ 65"/>
        <xdr:cNvCxnSpPr/>
      </xdr:nvCxnSpPr>
      <xdr:spPr>
        <a:xfrm>
          <a:off x="3987800" y="6535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20320</xdr:rowOff>
    </xdr:to>
    <xdr:cxnSp macro="">
      <xdr:nvCxnSpPr>
        <xdr:cNvPr id="69" name="直線コネクタ 68"/>
        <xdr:cNvCxnSpPr/>
      </xdr:nvCxnSpPr>
      <xdr:spPr>
        <a:xfrm>
          <a:off x="3098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38</xdr:row>
      <xdr:rowOff>5080</xdr:rowOff>
    </xdr:to>
    <xdr:cxnSp macro="">
      <xdr:nvCxnSpPr>
        <xdr:cNvPr id="72" name="直線コネクタ 71"/>
        <xdr:cNvCxnSpPr/>
      </xdr:nvCxnSpPr>
      <xdr:spPr>
        <a:xfrm>
          <a:off x="2209800" y="647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37</xdr:row>
      <xdr:rowOff>130810</xdr:rowOff>
    </xdr:to>
    <xdr:cxnSp macro="">
      <xdr:nvCxnSpPr>
        <xdr:cNvPr id="75" name="直線コネクタ 74"/>
        <xdr:cNvCxnSpPr/>
      </xdr:nvCxnSpPr>
      <xdr:spPr>
        <a:xfrm>
          <a:off x="1320800" y="645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事務事業の見直しや管理経費等の削減により、物件費の経常収支比率は類似団体の中で最も低くなっている。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4536</xdr:rowOff>
    </xdr:from>
    <xdr:to>
      <xdr:col>82</xdr:col>
      <xdr:colOff>107950</xdr:colOff>
      <xdr:row>13</xdr:row>
      <xdr:rowOff>37193</xdr:rowOff>
    </xdr:to>
    <xdr:cxnSp macro="">
      <xdr:nvCxnSpPr>
        <xdr:cNvPr id="129" name="直線コネクタ 128"/>
        <xdr:cNvCxnSpPr/>
      </xdr:nvCxnSpPr>
      <xdr:spPr>
        <a:xfrm flipV="1">
          <a:off x="15671800" y="22333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4536</xdr:rowOff>
    </xdr:from>
    <xdr:to>
      <xdr:col>78</xdr:col>
      <xdr:colOff>69850</xdr:colOff>
      <xdr:row>13</xdr:row>
      <xdr:rowOff>37193</xdr:rowOff>
    </xdr:to>
    <xdr:cxnSp macro="">
      <xdr:nvCxnSpPr>
        <xdr:cNvPr id="132" name="直線コネクタ 131"/>
        <xdr:cNvCxnSpPr/>
      </xdr:nvCxnSpPr>
      <xdr:spPr>
        <a:xfrm>
          <a:off x="14782800" y="2233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4536</xdr:rowOff>
    </xdr:from>
    <xdr:to>
      <xdr:col>73</xdr:col>
      <xdr:colOff>180975</xdr:colOff>
      <xdr:row>13</xdr:row>
      <xdr:rowOff>58964</xdr:rowOff>
    </xdr:to>
    <xdr:cxnSp macro="">
      <xdr:nvCxnSpPr>
        <xdr:cNvPr id="135" name="直線コネクタ 134"/>
        <xdr:cNvCxnSpPr/>
      </xdr:nvCxnSpPr>
      <xdr:spPr>
        <a:xfrm flipV="1">
          <a:off x="13893800" y="2233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58964</xdr:rowOff>
    </xdr:from>
    <xdr:to>
      <xdr:col>69</xdr:col>
      <xdr:colOff>92075</xdr:colOff>
      <xdr:row>13</xdr:row>
      <xdr:rowOff>58964</xdr:rowOff>
    </xdr:to>
    <xdr:cxnSp macro="">
      <xdr:nvCxnSpPr>
        <xdr:cNvPr id="138" name="直線コネクタ 137"/>
        <xdr:cNvCxnSpPr/>
      </xdr:nvCxnSpPr>
      <xdr:spPr>
        <a:xfrm>
          <a:off x="13004800" y="2287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2" name="テキスト ボックス 141"/>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125186</xdr:rowOff>
    </xdr:from>
    <xdr:to>
      <xdr:col>82</xdr:col>
      <xdr:colOff>158750</xdr:colOff>
      <xdr:row>13</xdr:row>
      <xdr:rowOff>55336</xdr:rowOff>
    </xdr:to>
    <xdr:sp macro="" textlink="">
      <xdr:nvSpPr>
        <xdr:cNvPr id="148" name="楕円 147"/>
        <xdr:cNvSpPr/>
      </xdr:nvSpPr>
      <xdr:spPr>
        <a:xfrm>
          <a:off x="164592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33763</xdr:rowOff>
    </xdr:from>
    <xdr:ext cx="762000" cy="259045"/>
    <xdr:sp macro="" textlink="">
      <xdr:nvSpPr>
        <xdr:cNvPr id="149" name="物件費該当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157843</xdr:rowOff>
    </xdr:from>
    <xdr:to>
      <xdr:col>78</xdr:col>
      <xdr:colOff>120650</xdr:colOff>
      <xdr:row>13</xdr:row>
      <xdr:rowOff>87993</xdr:rowOff>
    </xdr:to>
    <xdr:sp macro="" textlink="">
      <xdr:nvSpPr>
        <xdr:cNvPr id="150" name="楕円 149"/>
        <xdr:cNvSpPr/>
      </xdr:nvSpPr>
      <xdr:spPr>
        <a:xfrm>
          <a:off x="15621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98170</xdr:rowOff>
    </xdr:from>
    <xdr:ext cx="736600" cy="259045"/>
    <xdr:sp macro="" textlink="">
      <xdr:nvSpPr>
        <xdr:cNvPr id="151" name="テキスト ボックス 150"/>
        <xdr:cNvSpPr txBox="1"/>
      </xdr:nvSpPr>
      <xdr:spPr>
        <a:xfrm>
          <a:off x="15290800" y="198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125186</xdr:rowOff>
    </xdr:from>
    <xdr:to>
      <xdr:col>74</xdr:col>
      <xdr:colOff>31750</xdr:colOff>
      <xdr:row>13</xdr:row>
      <xdr:rowOff>55336</xdr:rowOff>
    </xdr:to>
    <xdr:sp macro="" textlink="">
      <xdr:nvSpPr>
        <xdr:cNvPr id="152" name="楕円 151"/>
        <xdr:cNvSpPr/>
      </xdr:nvSpPr>
      <xdr:spPr>
        <a:xfrm>
          <a:off x="14732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65513</xdr:rowOff>
    </xdr:from>
    <xdr:ext cx="762000" cy="259045"/>
    <xdr:sp macro="" textlink="">
      <xdr:nvSpPr>
        <xdr:cNvPr id="153" name="テキスト ボックス 152"/>
        <xdr:cNvSpPr txBox="1"/>
      </xdr:nvSpPr>
      <xdr:spPr>
        <a:xfrm>
          <a:off x="14401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8164</xdr:rowOff>
    </xdr:from>
    <xdr:to>
      <xdr:col>69</xdr:col>
      <xdr:colOff>142875</xdr:colOff>
      <xdr:row>13</xdr:row>
      <xdr:rowOff>109764</xdr:rowOff>
    </xdr:to>
    <xdr:sp macro="" textlink="">
      <xdr:nvSpPr>
        <xdr:cNvPr id="154" name="楕円 153"/>
        <xdr:cNvSpPr/>
      </xdr:nvSpPr>
      <xdr:spPr>
        <a:xfrm>
          <a:off x="13843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119941</xdr:rowOff>
    </xdr:from>
    <xdr:ext cx="762000" cy="259045"/>
    <xdr:sp macro="" textlink="">
      <xdr:nvSpPr>
        <xdr:cNvPr id="155" name="テキスト ボックス 154"/>
        <xdr:cNvSpPr txBox="1"/>
      </xdr:nvSpPr>
      <xdr:spPr>
        <a:xfrm>
          <a:off x="13512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8164</xdr:rowOff>
    </xdr:from>
    <xdr:to>
      <xdr:col>65</xdr:col>
      <xdr:colOff>53975</xdr:colOff>
      <xdr:row>13</xdr:row>
      <xdr:rowOff>109764</xdr:rowOff>
    </xdr:to>
    <xdr:sp macro="" textlink="">
      <xdr:nvSpPr>
        <xdr:cNvPr id="156" name="楕円 155"/>
        <xdr:cNvSpPr/>
      </xdr:nvSpPr>
      <xdr:spPr>
        <a:xfrm>
          <a:off x="12954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119941</xdr:rowOff>
    </xdr:from>
    <xdr:ext cx="762000" cy="259045"/>
    <xdr:sp macro="" textlink="">
      <xdr:nvSpPr>
        <xdr:cNvPr id="157" name="テキスト ボックス 156"/>
        <xdr:cNvSpPr txBox="1"/>
      </xdr:nvSpPr>
      <xdr:spPr>
        <a:xfrm>
          <a:off x="12623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ポイント改善しており、依然として社会保障給付費が増加傾向にあることなどから、自立支援や予防対策の推進により、社会保障給付の増加傾向に歯止めをかけるよう努める。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45357</xdr:rowOff>
    </xdr:to>
    <xdr:cxnSp macro="">
      <xdr:nvCxnSpPr>
        <xdr:cNvPr id="192" name="直線コネクタ 191"/>
        <xdr:cNvCxnSpPr/>
      </xdr:nvCxnSpPr>
      <xdr:spPr>
        <a:xfrm flipV="1">
          <a:off x="3987800" y="95485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93"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56</xdr:row>
      <xdr:rowOff>45357</xdr:rowOff>
    </xdr:to>
    <xdr:cxnSp macro="">
      <xdr:nvCxnSpPr>
        <xdr:cNvPr id="195" name="直線コネクタ 194"/>
        <xdr:cNvCxnSpPr/>
      </xdr:nvCxnSpPr>
      <xdr:spPr>
        <a:xfrm>
          <a:off x="3098800" y="94941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197" name="テキスト ボックス 196"/>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56</xdr:row>
      <xdr:rowOff>56243</xdr:rowOff>
    </xdr:to>
    <xdr:cxnSp macro="">
      <xdr:nvCxnSpPr>
        <xdr:cNvPr id="198" name="直線コネクタ 197"/>
        <xdr:cNvCxnSpPr/>
      </xdr:nvCxnSpPr>
      <xdr:spPr>
        <a:xfrm flipV="1">
          <a:off x="2209800" y="9494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56243</xdr:rowOff>
    </xdr:to>
    <xdr:cxnSp macro="">
      <xdr:nvCxnSpPr>
        <xdr:cNvPr id="201" name="直線コネクタ 200"/>
        <xdr:cNvCxnSpPr/>
      </xdr:nvCxnSpPr>
      <xdr:spPr>
        <a:xfrm>
          <a:off x="1320800" y="9603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05" name="テキスト ボックス 204"/>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1" name="楕円 210"/>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40112</xdr:rowOff>
    </xdr:from>
    <xdr:ext cx="762000" cy="259045"/>
    <xdr:sp macro="" textlink="">
      <xdr:nvSpPr>
        <xdr:cNvPr id="212"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14" name="テキスト ボックス 213"/>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5" name="楕円 214"/>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6" name="テキスト ボックス 215"/>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7" name="楕円 216"/>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18" name="テキスト ボックス 217"/>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9" name="楕円 218"/>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20" name="テキスト ボックス 219"/>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病院事業等の公営事業会計への繰出金のほか、冬期間の道路除排雪等の維持補修費の支出は大きく、その他の経常収支比率は類似団体の中で高い水準となっている。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80735</xdr:rowOff>
    </xdr:from>
    <xdr:to>
      <xdr:col>82</xdr:col>
      <xdr:colOff>107950</xdr:colOff>
      <xdr:row>61</xdr:row>
      <xdr:rowOff>135165</xdr:rowOff>
    </xdr:to>
    <xdr:cxnSp macro="">
      <xdr:nvCxnSpPr>
        <xdr:cNvPr id="255" name="直線コネクタ 254"/>
        <xdr:cNvCxnSpPr/>
      </xdr:nvCxnSpPr>
      <xdr:spPr>
        <a:xfrm flipV="1">
          <a:off x="15671800" y="105391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37193</xdr:rowOff>
    </xdr:from>
    <xdr:to>
      <xdr:col>78</xdr:col>
      <xdr:colOff>69850</xdr:colOff>
      <xdr:row>61</xdr:row>
      <xdr:rowOff>135165</xdr:rowOff>
    </xdr:to>
    <xdr:cxnSp macro="">
      <xdr:nvCxnSpPr>
        <xdr:cNvPr id="258" name="直線コネクタ 257"/>
        <xdr:cNvCxnSpPr/>
      </xdr:nvCxnSpPr>
      <xdr:spPr>
        <a:xfrm>
          <a:off x="14782800" y="10495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0" name="テキスト ボックス 259"/>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4535</xdr:rowOff>
    </xdr:from>
    <xdr:to>
      <xdr:col>73</xdr:col>
      <xdr:colOff>180975</xdr:colOff>
      <xdr:row>61</xdr:row>
      <xdr:rowOff>37193</xdr:rowOff>
    </xdr:to>
    <xdr:cxnSp macro="">
      <xdr:nvCxnSpPr>
        <xdr:cNvPr id="261" name="直線コネクタ 260"/>
        <xdr:cNvCxnSpPr/>
      </xdr:nvCxnSpPr>
      <xdr:spPr>
        <a:xfrm>
          <a:off x="13893800" y="10462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4535</xdr:rowOff>
    </xdr:from>
    <xdr:to>
      <xdr:col>69</xdr:col>
      <xdr:colOff>92075</xdr:colOff>
      <xdr:row>61</xdr:row>
      <xdr:rowOff>80735</xdr:rowOff>
    </xdr:to>
    <xdr:cxnSp macro="">
      <xdr:nvCxnSpPr>
        <xdr:cNvPr id="264" name="直線コネクタ 263"/>
        <xdr:cNvCxnSpPr/>
      </xdr:nvCxnSpPr>
      <xdr:spPr>
        <a:xfrm flipV="1">
          <a:off x="13004800" y="10462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29935</xdr:rowOff>
    </xdr:from>
    <xdr:to>
      <xdr:col>82</xdr:col>
      <xdr:colOff>158750</xdr:colOff>
      <xdr:row>61</xdr:row>
      <xdr:rowOff>131535</xdr:rowOff>
    </xdr:to>
    <xdr:sp macro="" textlink="">
      <xdr:nvSpPr>
        <xdr:cNvPr id="274" name="楕円 273"/>
        <xdr:cNvSpPr/>
      </xdr:nvSpPr>
      <xdr:spPr>
        <a:xfrm>
          <a:off x="164592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109962</xdr:rowOff>
    </xdr:from>
    <xdr:ext cx="762000" cy="259045"/>
    <xdr:sp macro="" textlink="">
      <xdr:nvSpPr>
        <xdr:cNvPr id="275" name="その他該当値テキスト"/>
        <xdr:cNvSpPr txBox="1"/>
      </xdr:nvSpPr>
      <xdr:spPr>
        <a:xfrm>
          <a:off x="16598900" y="1039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84365</xdr:rowOff>
    </xdr:from>
    <xdr:to>
      <xdr:col>78</xdr:col>
      <xdr:colOff>120650</xdr:colOff>
      <xdr:row>62</xdr:row>
      <xdr:rowOff>14515</xdr:rowOff>
    </xdr:to>
    <xdr:sp macro="" textlink="">
      <xdr:nvSpPr>
        <xdr:cNvPr id="276" name="楕円 275"/>
        <xdr:cNvSpPr/>
      </xdr:nvSpPr>
      <xdr:spPr>
        <a:xfrm>
          <a:off x="15621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170742</xdr:rowOff>
    </xdr:from>
    <xdr:ext cx="736600" cy="259045"/>
    <xdr:sp macro="" textlink="">
      <xdr:nvSpPr>
        <xdr:cNvPr id="277" name="テキスト ボックス 276"/>
        <xdr:cNvSpPr txBox="1"/>
      </xdr:nvSpPr>
      <xdr:spPr>
        <a:xfrm>
          <a:off x="15290800" y="106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157843</xdr:rowOff>
    </xdr:from>
    <xdr:to>
      <xdr:col>74</xdr:col>
      <xdr:colOff>31750</xdr:colOff>
      <xdr:row>61</xdr:row>
      <xdr:rowOff>87993</xdr:rowOff>
    </xdr:to>
    <xdr:sp macro="" textlink="">
      <xdr:nvSpPr>
        <xdr:cNvPr id="278" name="楕円 277"/>
        <xdr:cNvSpPr/>
      </xdr:nvSpPr>
      <xdr:spPr>
        <a:xfrm>
          <a:off x="14732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72770</xdr:rowOff>
    </xdr:from>
    <xdr:ext cx="762000" cy="259045"/>
    <xdr:sp macro="" textlink="">
      <xdr:nvSpPr>
        <xdr:cNvPr id="279" name="テキスト ボックス 278"/>
        <xdr:cNvSpPr txBox="1"/>
      </xdr:nvSpPr>
      <xdr:spPr>
        <a:xfrm>
          <a:off x="14401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125185</xdr:rowOff>
    </xdr:from>
    <xdr:to>
      <xdr:col>69</xdr:col>
      <xdr:colOff>142875</xdr:colOff>
      <xdr:row>61</xdr:row>
      <xdr:rowOff>55335</xdr:rowOff>
    </xdr:to>
    <xdr:sp macro="" textlink="">
      <xdr:nvSpPr>
        <xdr:cNvPr id="280" name="楕円 279"/>
        <xdr:cNvSpPr/>
      </xdr:nvSpPr>
      <xdr:spPr>
        <a:xfrm>
          <a:off x="13843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40112</xdr:rowOff>
    </xdr:from>
    <xdr:ext cx="762000" cy="259045"/>
    <xdr:sp macro="" textlink="">
      <xdr:nvSpPr>
        <xdr:cNvPr id="281" name="テキスト ボックス 280"/>
        <xdr:cNvSpPr txBox="1"/>
      </xdr:nvSpPr>
      <xdr:spPr>
        <a:xfrm>
          <a:off x="13512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29935</xdr:rowOff>
    </xdr:from>
    <xdr:to>
      <xdr:col>65</xdr:col>
      <xdr:colOff>53975</xdr:colOff>
      <xdr:row>61</xdr:row>
      <xdr:rowOff>131535</xdr:rowOff>
    </xdr:to>
    <xdr:sp macro="" textlink="">
      <xdr:nvSpPr>
        <xdr:cNvPr id="282" name="楕円 281"/>
        <xdr:cNvSpPr/>
      </xdr:nvSpPr>
      <xdr:spPr>
        <a:xfrm>
          <a:off x="12954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116312</xdr:rowOff>
    </xdr:from>
    <xdr:ext cx="762000" cy="259045"/>
    <xdr:sp macro="" textlink="">
      <xdr:nvSpPr>
        <xdr:cNvPr id="283" name="テキスト ボックス 282"/>
        <xdr:cNvSpPr txBox="1"/>
      </xdr:nvSpPr>
      <xdr:spPr>
        <a:xfrm>
          <a:off x="12623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下水道事業会計への繰出金の減少</a:t>
          </a:r>
          <a:r>
            <a:rPr kumimoji="1" lang="ja-JP" altLang="en-US" sz="1300">
              <a:latin typeface="ＭＳ Ｐゴシック" panose="020B0600070205080204" pitchFamily="50" charset="-128"/>
              <a:ea typeface="ＭＳ Ｐゴシック" panose="020B0600070205080204" pitchFamily="50" charset="-128"/>
            </a:rPr>
            <a:t>などにより、補助費等の経常収支比率は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ポイント改善しているが、類似団体の平均を上回る状況は続いている。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33274</xdr:rowOff>
    </xdr:to>
    <xdr:cxnSp macro="">
      <xdr:nvCxnSpPr>
        <xdr:cNvPr id="314" name="直線コネクタ 313"/>
        <xdr:cNvCxnSpPr/>
      </xdr:nvCxnSpPr>
      <xdr:spPr>
        <a:xfrm flipV="1">
          <a:off x="15671800" y="627634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60706</xdr:rowOff>
    </xdr:to>
    <xdr:cxnSp macro="">
      <xdr:nvCxnSpPr>
        <xdr:cNvPr id="317" name="直線コネクタ 316"/>
        <xdr:cNvCxnSpPr/>
      </xdr:nvCxnSpPr>
      <xdr:spPr>
        <a:xfrm flipV="1">
          <a:off x="14782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60706</xdr:rowOff>
    </xdr:to>
    <xdr:cxnSp macro="">
      <xdr:nvCxnSpPr>
        <xdr:cNvPr id="320" name="直線コネクタ 319"/>
        <xdr:cNvCxnSpPr/>
      </xdr:nvCxnSpPr>
      <xdr:spPr>
        <a:xfrm>
          <a:off x="13893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124714</xdr:rowOff>
    </xdr:to>
    <xdr:cxnSp macro="">
      <xdr:nvCxnSpPr>
        <xdr:cNvPr id="323" name="直線コネクタ 322"/>
        <xdr:cNvCxnSpPr/>
      </xdr:nvCxnSpPr>
      <xdr:spPr>
        <a:xfrm flipV="1">
          <a:off x="13004800" y="64043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3" name="楕円 332"/>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25417</xdr:rowOff>
    </xdr:from>
    <xdr:ext cx="762000" cy="259045"/>
    <xdr:sp macro="" textlink="">
      <xdr:nvSpPr>
        <xdr:cNvPr id="334"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5" name="楕円 334"/>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36" name="テキスト ボックス 335"/>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7" name="楕円 336"/>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8" name="テキスト ボックス 337"/>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9" name="楕円 338"/>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40" name="テキスト ボックス 339"/>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41" name="楕円 340"/>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42" name="テキスト ボックス 341"/>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過去に借入れした市債の元利償還金は平成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年度をピークに減少傾向にある。類似団体と比較しても平均を上回っている状態だが、建設事業の厳選や着手時期の再検討などにより将来的な財政負担を考慮しながら起債発行抑制に努める。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83457</xdr:rowOff>
    </xdr:from>
    <xdr:to>
      <xdr:col>24</xdr:col>
      <xdr:colOff>25400</xdr:colOff>
      <xdr:row>78</xdr:row>
      <xdr:rowOff>137886</xdr:rowOff>
    </xdr:to>
    <xdr:cxnSp macro="">
      <xdr:nvCxnSpPr>
        <xdr:cNvPr id="377" name="直線コネクタ 376"/>
        <xdr:cNvCxnSpPr/>
      </xdr:nvCxnSpPr>
      <xdr:spPr>
        <a:xfrm flipV="1">
          <a:off x="3987800" y="134565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8" name="公債費平均値テキスト"/>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137886</xdr:rowOff>
    </xdr:from>
    <xdr:to>
      <xdr:col>19</xdr:col>
      <xdr:colOff>187325</xdr:colOff>
      <xdr:row>79</xdr:row>
      <xdr:rowOff>53521</xdr:rowOff>
    </xdr:to>
    <xdr:cxnSp macro="">
      <xdr:nvCxnSpPr>
        <xdr:cNvPr id="380" name="直線コネクタ 379"/>
        <xdr:cNvCxnSpPr/>
      </xdr:nvCxnSpPr>
      <xdr:spPr>
        <a:xfrm flipV="1">
          <a:off x="3098800" y="135109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2" name="テキスト ボックス 381"/>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53521</xdr:rowOff>
    </xdr:from>
    <xdr:to>
      <xdr:col>15</xdr:col>
      <xdr:colOff>98425</xdr:colOff>
      <xdr:row>79</xdr:row>
      <xdr:rowOff>129721</xdr:rowOff>
    </xdr:to>
    <xdr:cxnSp macro="">
      <xdr:nvCxnSpPr>
        <xdr:cNvPr id="383" name="直線コネクタ 382"/>
        <xdr:cNvCxnSpPr/>
      </xdr:nvCxnSpPr>
      <xdr:spPr>
        <a:xfrm flipV="1">
          <a:off x="2209800" y="13598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68234</xdr:rowOff>
    </xdr:from>
    <xdr:ext cx="762000" cy="259045"/>
    <xdr:sp macro="" textlink="">
      <xdr:nvSpPr>
        <xdr:cNvPr id="385" name="テキスト ボックス 384"/>
        <xdr:cNvSpPr txBox="1"/>
      </xdr:nvSpPr>
      <xdr:spPr>
        <a:xfrm>
          <a:off x="2717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42636</xdr:rowOff>
    </xdr:from>
    <xdr:to>
      <xdr:col>11</xdr:col>
      <xdr:colOff>9525</xdr:colOff>
      <xdr:row>79</xdr:row>
      <xdr:rowOff>129721</xdr:rowOff>
    </xdr:to>
    <xdr:cxnSp macro="">
      <xdr:nvCxnSpPr>
        <xdr:cNvPr id="386" name="直線コネクタ 385"/>
        <xdr:cNvCxnSpPr/>
      </xdr:nvCxnSpPr>
      <xdr:spPr>
        <a:xfrm>
          <a:off x="1320800" y="13587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388" name="テキスト ボックス 387"/>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90" name="テキスト ボックス 389"/>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32657</xdr:rowOff>
    </xdr:from>
    <xdr:to>
      <xdr:col>24</xdr:col>
      <xdr:colOff>76200</xdr:colOff>
      <xdr:row>78</xdr:row>
      <xdr:rowOff>134257</xdr:rowOff>
    </xdr:to>
    <xdr:sp macro="" textlink="">
      <xdr:nvSpPr>
        <xdr:cNvPr id="396" name="楕円 395"/>
        <xdr:cNvSpPr/>
      </xdr:nvSpPr>
      <xdr:spPr>
        <a:xfrm>
          <a:off x="47752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4734</xdr:rowOff>
    </xdr:from>
    <xdr:ext cx="762000" cy="259045"/>
    <xdr:sp macro="" textlink="">
      <xdr:nvSpPr>
        <xdr:cNvPr id="397" name="公債費該当値テキスト"/>
        <xdr:cNvSpPr txBox="1"/>
      </xdr:nvSpPr>
      <xdr:spPr>
        <a:xfrm>
          <a:off x="4914900" y="1337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87086</xdr:rowOff>
    </xdr:from>
    <xdr:to>
      <xdr:col>20</xdr:col>
      <xdr:colOff>38100</xdr:colOff>
      <xdr:row>79</xdr:row>
      <xdr:rowOff>17236</xdr:rowOff>
    </xdr:to>
    <xdr:sp macro="" textlink="">
      <xdr:nvSpPr>
        <xdr:cNvPr id="398" name="楕円 397"/>
        <xdr:cNvSpPr/>
      </xdr:nvSpPr>
      <xdr:spPr>
        <a:xfrm>
          <a:off x="3937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2013</xdr:rowOff>
    </xdr:from>
    <xdr:ext cx="736600" cy="259045"/>
    <xdr:sp macro="" textlink="">
      <xdr:nvSpPr>
        <xdr:cNvPr id="399" name="テキスト ボックス 398"/>
        <xdr:cNvSpPr txBox="1"/>
      </xdr:nvSpPr>
      <xdr:spPr>
        <a:xfrm>
          <a:off x="3606800" y="1354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2721</xdr:rowOff>
    </xdr:from>
    <xdr:to>
      <xdr:col>15</xdr:col>
      <xdr:colOff>149225</xdr:colOff>
      <xdr:row>79</xdr:row>
      <xdr:rowOff>104321</xdr:rowOff>
    </xdr:to>
    <xdr:sp macro="" textlink="">
      <xdr:nvSpPr>
        <xdr:cNvPr id="400" name="楕円 399"/>
        <xdr:cNvSpPr/>
      </xdr:nvSpPr>
      <xdr:spPr>
        <a:xfrm>
          <a:off x="3048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89098</xdr:rowOff>
    </xdr:from>
    <xdr:ext cx="762000" cy="259045"/>
    <xdr:sp macro="" textlink="">
      <xdr:nvSpPr>
        <xdr:cNvPr id="401" name="テキスト ボックス 400"/>
        <xdr:cNvSpPr txBox="1"/>
      </xdr:nvSpPr>
      <xdr:spPr>
        <a:xfrm>
          <a:off x="2717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78921</xdr:rowOff>
    </xdr:from>
    <xdr:to>
      <xdr:col>11</xdr:col>
      <xdr:colOff>60325</xdr:colOff>
      <xdr:row>80</xdr:row>
      <xdr:rowOff>9071</xdr:rowOff>
    </xdr:to>
    <xdr:sp macro="" textlink="">
      <xdr:nvSpPr>
        <xdr:cNvPr id="402" name="楕円 401"/>
        <xdr:cNvSpPr/>
      </xdr:nvSpPr>
      <xdr:spPr>
        <a:xfrm>
          <a:off x="2159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165298</xdr:rowOff>
    </xdr:from>
    <xdr:ext cx="762000" cy="259045"/>
    <xdr:sp macro="" textlink="">
      <xdr:nvSpPr>
        <xdr:cNvPr id="403" name="テキスト ボックス 402"/>
        <xdr:cNvSpPr txBox="1"/>
      </xdr:nvSpPr>
      <xdr:spPr>
        <a:xfrm>
          <a:off x="1828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404" name="楕円 403"/>
        <xdr:cNvSpPr/>
      </xdr:nvSpPr>
      <xdr:spPr>
        <a:xfrm>
          <a:off x="1270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405" name="テキスト ボックス 404"/>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市税等の自主財源の割合が小さく、依存財源に大きく頼らざるを得ない収入状況にある一方で、歳出においては地域の経済状況や高い高齢化率等を反映し、扶助費が多額となっている等、歳出に占める義務的経費が大きな割合を占める財政構造となっている。</a:t>
          </a:r>
        </a:p>
        <a:p>
          <a:r>
            <a:rPr kumimoji="1" lang="ja-JP" altLang="en-US" sz="1300">
              <a:latin typeface="ＭＳ Ｐゴシック" panose="020B0600070205080204" pitchFamily="50" charset="-128"/>
              <a:ea typeface="ＭＳ Ｐゴシック" panose="020B0600070205080204" pitchFamily="50" charset="-128"/>
            </a:rPr>
            <a:t>　今後も市税の収納率向上による自主財源の確保や経常経費の抑制に努め、経常収支比率の改善を図る。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27939</xdr:rowOff>
    </xdr:from>
    <xdr:to>
      <xdr:col>82</xdr:col>
      <xdr:colOff>107950</xdr:colOff>
      <xdr:row>79</xdr:row>
      <xdr:rowOff>8889</xdr:rowOff>
    </xdr:to>
    <xdr:cxnSp macro="">
      <xdr:nvCxnSpPr>
        <xdr:cNvPr id="438" name="直線コネクタ 437"/>
        <xdr:cNvCxnSpPr/>
      </xdr:nvCxnSpPr>
      <xdr:spPr>
        <a:xfrm flipV="1">
          <a:off x="15671800" y="1340103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79</xdr:row>
      <xdr:rowOff>8889</xdr:rowOff>
    </xdr:to>
    <xdr:cxnSp macro="">
      <xdr:nvCxnSpPr>
        <xdr:cNvPr id="441" name="直線コネクタ 440"/>
        <xdr:cNvCxnSpPr/>
      </xdr:nvCxnSpPr>
      <xdr:spPr>
        <a:xfrm>
          <a:off x="14782800" y="133629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73661</xdr:rowOff>
    </xdr:to>
    <xdr:cxnSp macro="">
      <xdr:nvCxnSpPr>
        <xdr:cNvPr id="444" name="直線コネクタ 443"/>
        <xdr:cNvCxnSpPr/>
      </xdr:nvCxnSpPr>
      <xdr:spPr>
        <a:xfrm flipV="1">
          <a:off x="13893800" y="133629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73661</xdr:rowOff>
    </xdr:from>
    <xdr:to>
      <xdr:col>69</xdr:col>
      <xdr:colOff>92075</xdr:colOff>
      <xdr:row>78</xdr:row>
      <xdr:rowOff>119380</xdr:rowOff>
    </xdr:to>
    <xdr:cxnSp macro="">
      <xdr:nvCxnSpPr>
        <xdr:cNvPr id="447" name="直線コネクタ 446"/>
        <xdr:cNvCxnSpPr/>
      </xdr:nvCxnSpPr>
      <xdr:spPr>
        <a:xfrm flipV="1">
          <a:off x="13004800" y="13446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57" name="楕円 456"/>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120666</xdr:rowOff>
    </xdr:from>
    <xdr:ext cx="762000" cy="259045"/>
    <xdr:sp macro="" textlink="">
      <xdr:nvSpPr>
        <xdr:cNvPr id="458"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129539</xdr:rowOff>
    </xdr:from>
    <xdr:to>
      <xdr:col>78</xdr:col>
      <xdr:colOff>120650</xdr:colOff>
      <xdr:row>79</xdr:row>
      <xdr:rowOff>59689</xdr:rowOff>
    </xdr:to>
    <xdr:sp macro="" textlink="">
      <xdr:nvSpPr>
        <xdr:cNvPr id="459" name="楕円 458"/>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44466</xdr:rowOff>
    </xdr:from>
    <xdr:ext cx="736600" cy="259045"/>
    <xdr:sp macro="" textlink="">
      <xdr:nvSpPr>
        <xdr:cNvPr id="460" name="テキスト ボックス 459"/>
        <xdr:cNvSpPr txBox="1"/>
      </xdr:nvSpPr>
      <xdr:spPr>
        <a:xfrm>
          <a:off x="15290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61" name="楕円 460"/>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62" name="テキスト ボックス 461"/>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63" name="楕円 462"/>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109238</xdr:rowOff>
    </xdr:from>
    <xdr:ext cx="762000" cy="259045"/>
    <xdr:sp macro="" textlink="">
      <xdr:nvSpPr>
        <xdr:cNvPr id="464" name="テキスト ボックス 463"/>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68580</xdr:rowOff>
    </xdr:from>
    <xdr:to>
      <xdr:col>65</xdr:col>
      <xdr:colOff>53975</xdr:colOff>
      <xdr:row>78</xdr:row>
      <xdr:rowOff>170180</xdr:rowOff>
    </xdr:to>
    <xdr:sp macro="" textlink="">
      <xdr:nvSpPr>
        <xdr:cNvPr id="465" name="楕円 464"/>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154957</xdr:rowOff>
    </xdr:from>
    <xdr:ext cx="762000" cy="259045"/>
    <xdr:sp macro="" textlink="">
      <xdr:nvSpPr>
        <xdr:cNvPr id="466" name="テキスト ボックス 465"/>
        <xdr:cNvSpPr txBox="1"/>
      </xdr:nvSpPr>
      <xdr:spPr>
        <a:xfrm>
          <a:off x="12623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北海道小樽市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78678</xdr:rowOff>
    </xdr:from>
    <xdr:to>
      <xdr:col>29</xdr:col>
      <xdr:colOff>127000</xdr:colOff>
      <xdr:row>11</xdr:row>
      <xdr:rowOff>164142</xdr:rowOff>
    </xdr:to>
    <xdr:cxnSp macro="">
      <xdr:nvCxnSpPr>
        <xdr:cNvPr id="52" name="直線コネクタ 51"/>
        <xdr:cNvCxnSpPr/>
      </xdr:nvCxnSpPr>
      <xdr:spPr bwMode="auto">
        <a:xfrm flipV="1">
          <a:off x="5003800" y="2012253"/>
          <a:ext cx="647700" cy="85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82774</xdr:rowOff>
    </xdr:from>
    <xdr:ext cx="762000" cy="259045"/>
    <xdr:sp macro="" textlink="">
      <xdr:nvSpPr>
        <xdr:cNvPr id="53" name="人口1人当たり決算額の推移平均値テキスト130"/>
        <xdr:cNvSpPr txBox="1"/>
      </xdr:nvSpPr>
      <xdr:spPr>
        <a:xfrm>
          <a:off x="5740400" y="270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164142</xdr:rowOff>
    </xdr:from>
    <xdr:to>
      <xdr:col>26</xdr:col>
      <xdr:colOff>50800</xdr:colOff>
      <xdr:row>12</xdr:row>
      <xdr:rowOff>42298</xdr:rowOff>
    </xdr:to>
    <xdr:cxnSp macro="">
      <xdr:nvCxnSpPr>
        <xdr:cNvPr id="55" name="直線コネクタ 54"/>
        <xdr:cNvCxnSpPr/>
      </xdr:nvCxnSpPr>
      <xdr:spPr bwMode="auto">
        <a:xfrm flipV="1">
          <a:off x="4305300" y="2097717"/>
          <a:ext cx="698500" cy="49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81076</xdr:rowOff>
    </xdr:from>
    <xdr:ext cx="736600" cy="259045"/>
    <xdr:sp macro="" textlink="">
      <xdr:nvSpPr>
        <xdr:cNvPr id="57" name="テキスト ボックス 56"/>
        <xdr:cNvSpPr txBox="1"/>
      </xdr:nvSpPr>
      <xdr:spPr>
        <a:xfrm>
          <a:off x="4622800" y="287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42298</xdr:rowOff>
    </xdr:from>
    <xdr:to>
      <xdr:col>22</xdr:col>
      <xdr:colOff>114300</xdr:colOff>
      <xdr:row>12</xdr:row>
      <xdr:rowOff>101571</xdr:rowOff>
    </xdr:to>
    <xdr:cxnSp macro="">
      <xdr:nvCxnSpPr>
        <xdr:cNvPr id="58" name="直線コネクタ 57"/>
        <xdr:cNvCxnSpPr/>
      </xdr:nvCxnSpPr>
      <xdr:spPr bwMode="auto">
        <a:xfrm flipV="1">
          <a:off x="3606800" y="2147323"/>
          <a:ext cx="698500" cy="59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99462</xdr:rowOff>
    </xdr:from>
    <xdr:ext cx="762000" cy="259045"/>
    <xdr:sp macro="" textlink="">
      <xdr:nvSpPr>
        <xdr:cNvPr id="60" name="テキスト ボックス 59"/>
        <xdr:cNvSpPr txBox="1"/>
      </xdr:nvSpPr>
      <xdr:spPr>
        <a:xfrm>
          <a:off x="3924300" y="28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101571</xdr:rowOff>
    </xdr:from>
    <xdr:to>
      <xdr:col>18</xdr:col>
      <xdr:colOff>177800</xdr:colOff>
      <xdr:row>13</xdr:row>
      <xdr:rowOff>13593</xdr:rowOff>
    </xdr:to>
    <xdr:cxnSp macro="">
      <xdr:nvCxnSpPr>
        <xdr:cNvPr id="61" name="直線コネクタ 60"/>
        <xdr:cNvCxnSpPr/>
      </xdr:nvCxnSpPr>
      <xdr:spPr bwMode="auto">
        <a:xfrm flipV="1">
          <a:off x="2908300" y="2206596"/>
          <a:ext cx="698500" cy="83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27878</xdr:rowOff>
    </xdr:from>
    <xdr:to>
      <xdr:col>29</xdr:col>
      <xdr:colOff>177800</xdr:colOff>
      <xdr:row>11</xdr:row>
      <xdr:rowOff>129478</xdr:rowOff>
    </xdr:to>
    <xdr:sp macro="" textlink="">
      <xdr:nvSpPr>
        <xdr:cNvPr id="71" name="楕円 70"/>
        <xdr:cNvSpPr/>
      </xdr:nvSpPr>
      <xdr:spPr bwMode="auto">
        <a:xfrm>
          <a:off x="5600700" y="1961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107905</xdr:rowOff>
    </xdr:from>
    <xdr:ext cx="762000" cy="259045"/>
    <xdr:sp macro="" textlink="">
      <xdr:nvSpPr>
        <xdr:cNvPr id="72" name="人口1人当たり決算額の推移該当値テキスト130"/>
        <xdr:cNvSpPr txBox="1"/>
      </xdr:nvSpPr>
      <xdr:spPr>
        <a:xfrm>
          <a:off x="5740400" y="187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113342</xdr:rowOff>
    </xdr:from>
    <xdr:to>
      <xdr:col>26</xdr:col>
      <xdr:colOff>101600</xdr:colOff>
      <xdr:row>12</xdr:row>
      <xdr:rowOff>43492</xdr:rowOff>
    </xdr:to>
    <xdr:sp macro="" textlink="">
      <xdr:nvSpPr>
        <xdr:cNvPr id="73" name="楕円 72"/>
        <xdr:cNvSpPr/>
      </xdr:nvSpPr>
      <xdr:spPr bwMode="auto">
        <a:xfrm>
          <a:off x="4953000" y="2046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53669</xdr:rowOff>
    </xdr:from>
    <xdr:ext cx="736600" cy="259045"/>
    <xdr:sp macro="" textlink="">
      <xdr:nvSpPr>
        <xdr:cNvPr id="74" name="テキスト ボックス 73"/>
        <xdr:cNvSpPr txBox="1"/>
      </xdr:nvSpPr>
      <xdr:spPr>
        <a:xfrm>
          <a:off x="4622800" y="1815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162948</xdr:rowOff>
    </xdr:from>
    <xdr:to>
      <xdr:col>22</xdr:col>
      <xdr:colOff>165100</xdr:colOff>
      <xdr:row>12</xdr:row>
      <xdr:rowOff>93098</xdr:rowOff>
    </xdr:to>
    <xdr:sp macro="" textlink="">
      <xdr:nvSpPr>
        <xdr:cNvPr id="75" name="楕円 74"/>
        <xdr:cNvSpPr/>
      </xdr:nvSpPr>
      <xdr:spPr bwMode="auto">
        <a:xfrm>
          <a:off x="4254500" y="2096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103275</xdr:rowOff>
    </xdr:from>
    <xdr:ext cx="762000" cy="259045"/>
    <xdr:sp macro="" textlink="">
      <xdr:nvSpPr>
        <xdr:cNvPr id="76" name="テキスト ボックス 75"/>
        <xdr:cNvSpPr txBox="1"/>
      </xdr:nvSpPr>
      <xdr:spPr>
        <a:xfrm>
          <a:off x="3924300" y="186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50771</xdr:rowOff>
    </xdr:from>
    <xdr:to>
      <xdr:col>19</xdr:col>
      <xdr:colOff>38100</xdr:colOff>
      <xdr:row>12</xdr:row>
      <xdr:rowOff>152371</xdr:rowOff>
    </xdr:to>
    <xdr:sp macro="" textlink="">
      <xdr:nvSpPr>
        <xdr:cNvPr id="77" name="楕円 76"/>
        <xdr:cNvSpPr/>
      </xdr:nvSpPr>
      <xdr:spPr bwMode="auto">
        <a:xfrm>
          <a:off x="3556000" y="2155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162548</xdr:rowOff>
    </xdr:from>
    <xdr:ext cx="762000" cy="259045"/>
    <xdr:sp macro="" textlink="">
      <xdr:nvSpPr>
        <xdr:cNvPr id="78" name="テキスト ボックス 77"/>
        <xdr:cNvSpPr txBox="1"/>
      </xdr:nvSpPr>
      <xdr:spPr>
        <a:xfrm>
          <a:off x="3225800" y="19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134243</xdr:rowOff>
    </xdr:from>
    <xdr:to>
      <xdr:col>15</xdr:col>
      <xdr:colOff>101600</xdr:colOff>
      <xdr:row>13</xdr:row>
      <xdr:rowOff>64393</xdr:rowOff>
    </xdr:to>
    <xdr:sp macro="" textlink="">
      <xdr:nvSpPr>
        <xdr:cNvPr id="79" name="楕円 78"/>
        <xdr:cNvSpPr/>
      </xdr:nvSpPr>
      <xdr:spPr bwMode="auto">
        <a:xfrm>
          <a:off x="2857500" y="223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74570</xdr:rowOff>
    </xdr:from>
    <xdr:ext cx="762000" cy="259045"/>
    <xdr:sp macro="" textlink="">
      <xdr:nvSpPr>
        <xdr:cNvPr id="80" name="テキスト ボックス 79"/>
        <xdr:cNvSpPr txBox="1"/>
      </xdr:nvSpPr>
      <xdr:spPr>
        <a:xfrm>
          <a:off x="2527300" y="200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47904</xdr:rowOff>
    </xdr:from>
    <xdr:to>
      <xdr:col>29</xdr:col>
      <xdr:colOff>127000</xdr:colOff>
      <xdr:row>34</xdr:row>
      <xdr:rowOff>118451</xdr:rowOff>
    </xdr:to>
    <xdr:cxnSp macro="">
      <xdr:nvCxnSpPr>
        <xdr:cNvPr id="111" name="直線コネクタ 110"/>
        <xdr:cNvCxnSpPr/>
      </xdr:nvCxnSpPr>
      <xdr:spPr bwMode="auto">
        <a:xfrm>
          <a:off x="5003800" y="6315354"/>
          <a:ext cx="647700" cy="70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325523</xdr:rowOff>
    </xdr:from>
    <xdr:ext cx="762000" cy="259045"/>
    <xdr:sp macro="" textlink="">
      <xdr:nvSpPr>
        <xdr:cNvPr id="112" name="人口1人当たり決算額の推移平均値テキスト445"/>
        <xdr:cNvSpPr txBox="1"/>
      </xdr:nvSpPr>
      <xdr:spPr>
        <a:xfrm>
          <a:off x="5740400" y="65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260091</xdr:rowOff>
    </xdr:from>
    <xdr:to>
      <xdr:col>26</xdr:col>
      <xdr:colOff>50800</xdr:colOff>
      <xdr:row>34</xdr:row>
      <xdr:rowOff>47904</xdr:rowOff>
    </xdr:to>
    <xdr:cxnSp macro="">
      <xdr:nvCxnSpPr>
        <xdr:cNvPr id="114" name="直線コネクタ 113"/>
        <xdr:cNvCxnSpPr/>
      </xdr:nvCxnSpPr>
      <xdr:spPr bwMode="auto">
        <a:xfrm>
          <a:off x="4305300" y="6184641"/>
          <a:ext cx="698500" cy="130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106387</xdr:rowOff>
    </xdr:from>
    <xdr:ext cx="736600" cy="259045"/>
    <xdr:sp macro="" textlink="">
      <xdr:nvSpPr>
        <xdr:cNvPr id="116" name="テキスト ボックス 115"/>
        <xdr:cNvSpPr txBox="1"/>
      </xdr:nvSpPr>
      <xdr:spPr>
        <a:xfrm>
          <a:off x="4622800" y="67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260091</xdr:rowOff>
    </xdr:from>
    <xdr:to>
      <xdr:col>22</xdr:col>
      <xdr:colOff>114300</xdr:colOff>
      <xdr:row>33</xdr:row>
      <xdr:rowOff>269921</xdr:rowOff>
    </xdr:to>
    <xdr:cxnSp macro="">
      <xdr:nvCxnSpPr>
        <xdr:cNvPr id="117" name="直線コネクタ 116"/>
        <xdr:cNvCxnSpPr/>
      </xdr:nvCxnSpPr>
      <xdr:spPr bwMode="auto">
        <a:xfrm flipV="1">
          <a:off x="3606800" y="6184641"/>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85722</xdr:rowOff>
    </xdr:from>
    <xdr:ext cx="762000" cy="259045"/>
    <xdr:sp macro="" textlink="">
      <xdr:nvSpPr>
        <xdr:cNvPr id="119" name="テキスト ボックス 118"/>
        <xdr:cNvSpPr txBox="1"/>
      </xdr:nvSpPr>
      <xdr:spPr>
        <a:xfrm>
          <a:off x="3924300" y="669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269921</xdr:rowOff>
    </xdr:from>
    <xdr:to>
      <xdr:col>18</xdr:col>
      <xdr:colOff>177800</xdr:colOff>
      <xdr:row>33</xdr:row>
      <xdr:rowOff>308280</xdr:rowOff>
    </xdr:to>
    <xdr:cxnSp macro="">
      <xdr:nvCxnSpPr>
        <xdr:cNvPr id="120" name="直線コネクタ 119"/>
        <xdr:cNvCxnSpPr/>
      </xdr:nvCxnSpPr>
      <xdr:spPr bwMode="auto">
        <a:xfrm flipV="1">
          <a:off x="2908300" y="6194471"/>
          <a:ext cx="698500" cy="38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68394</xdr:rowOff>
    </xdr:from>
    <xdr:ext cx="762000" cy="259045"/>
    <xdr:sp macro="" textlink="">
      <xdr:nvSpPr>
        <xdr:cNvPr id="122" name="テキスト ボックス 121"/>
        <xdr:cNvSpPr txBox="1"/>
      </xdr:nvSpPr>
      <xdr:spPr>
        <a:xfrm>
          <a:off x="32258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48003</xdr:rowOff>
    </xdr:from>
    <xdr:ext cx="762000" cy="259045"/>
    <xdr:sp macro="" textlink="">
      <xdr:nvSpPr>
        <xdr:cNvPr id="124" name="テキスト ボックス 123"/>
        <xdr:cNvSpPr txBox="1"/>
      </xdr:nvSpPr>
      <xdr:spPr>
        <a:xfrm>
          <a:off x="25273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67651</xdr:rowOff>
    </xdr:from>
    <xdr:to>
      <xdr:col>29</xdr:col>
      <xdr:colOff>177800</xdr:colOff>
      <xdr:row>34</xdr:row>
      <xdr:rowOff>169251</xdr:rowOff>
    </xdr:to>
    <xdr:sp macro="" textlink="">
      <xdr:nvSpPr>
        <xdr:cNvPr id="130" name="楕円 129"/>
        <xdr:cNvSpPr/>
      </xdr:nvSpPr>
      <xdr:spPr bwMode="auto">
        <a:xfrm>
          <a:off x="5600700" y="6335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255628</xdr:rowOff>
    </xdr:from>
    <xdr:ext cx="762000" cy="259045"/>
    <xdr:sp macro="" textlink="">
      <xdr:nvSpPr>
        <xdr:cNvPr id="131" name="人口1人当たり決算額の推移該当値テキスト445"/>
        <xdr:cNvSpPr txBox="1"/>
      </xdr:nvSpPr>
      <xdr:spPr>
        <a:xfrm>
          <a:off x="5740400" y="618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340004</xdr:rowOff>
    </xdr:from>
    <xdr:to>
      <xdr:col>26</xdr:col>
      <xdr:colOff>101600</xdr:colOff>
      <xdr:row>34</xdr:row>
      <xdr:rowOff>98704</xdr:rowOff>
    </xdr:to>
    <xdr:sp macro="" textlink="">
      <xdr:nvSpPr>
        <xdr:cNvPr id="132" name="楕円 131"/>
        <xdr:cNvSpPr/>
      </xdr:nvSpPr>
      <xdr:spPr bwMode="auto">
        <a:xfrm>
          <a:off x="4953000" y="6264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108881</xdr:rowOff>
    </xdr:from>
    <xdr:ext cx="736600" cy="259045"/>
    <xdr:sp macro="" textlink="">
      <xdr:nvSpPr>
        <xdr:cNvPr id="133" name="テキスト ボックス 132"/>
        <xdr:cNvSpPr txBox="1"/>
      </xdr:nvSpPr>
      <xdr:spPr>
        <a:xfrm>
          <a:off x="4622800" y="6033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209291</xdr:rowOff>
    </xdr:from>
    <xdr:to>
      <xdr:col>22</xdr:col>
      <xdr:colOff>165100</xdr:colOff>
      <xdr:row>33</xdr:row>
      <xdr:rowOff>310891</xdr:rowOff>
    </xdr:to>
    <xdr:sp macro="" textlink="">
      <xdr:nvSpPr>
        <xdr:cNvPr id="134" name="楕円 133"/>
        <xdr:cNvSpPr/>
      </xdr:nvSpPr>
      <xdr:spPr bwMode="auto">
        <a:xfrm>
          <a:off x="4254500" y="613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149618</xdr:rowOff>
    </xdr:from>
    <xdr:ext cx="762000" cy="259045"/>
    <xdr:sp macro="" textlink="">
      <xdr:nvSpPr>
        <xdr:cNvPr id="135" name="テキスト ボックス 134"/>
        <xdr:cNvSpPr txBox="1"/>
      </xdr:nvSpPr>
      <xdr:spPr>
        <a:xfrm>
          <a:off x="3924300" y="590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219121</xdr:rowOff>
    </xdr:from>
    <xdr:to>
      <xdr:col>19</xdr:col>
      <xdr:colOff>38100</xdr:colOff>
      <xdr:row>33</xdr:row>
      <xdr:rowOff>320721</xdr:rowOff>
    </xdr:to>
    <xdr:sp macro="" textlink="">
      <xdr:nvSpPr>
        <xdr:cNvPr id="136" name="楕円 135"/>
        <xdr:cNvSpPr/>
      </xdr:nvSpPr>
      <xdr:spPr bwMode="auto">
        <a:xfrm>
          <a:off x="3556000" y="614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159448</xdr:rowOff>
    </xdr:from>
    <xdr:ext cx="762000" cy="259045"/>
    <xdr:sp macro="" textlink="">
      <xdr:nvSpPr>
        <xdr:cNvPr id="137" name="テキスト ボックス 136"/>
        <xdr:cNvSpPr txBox="1"/>
      </xdr:nvSpPr>
      <xdr:spPr>
        <a:xfrm>
          <a:off x="3225800" y="591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257480</xdr:rowOff>
    </xdr:from>
    <xdr:to>
      <xdr:col>15</xdr:col>
      <xdr:colOff>101600</xdr:colOff>
      <xdr:row>34</xdr:row>
      <xdr:rowOff>16180</xdr:rowOff>
    </xdr:to>
    <xdr:sp macro="" textlink="">
      <xdr:nvSpPr>
        <xdr:cNvPr id="138" name="楕円 137"/>
        <xdr:cNvSpPr/>
      </xdr:nvSpPr>
      <xdr:spPr bwMode="auto">
        <a:xfrm>
          <a:off x="2857500" y="618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26357</xdr:rowOff>
    </xdr:from>
    <xdr:ext cx="762000" cy="259045"/>
    <xdr:sp macro="" textlink="">
      <xdr:nvSpPr>
        <xdr:cNvPr id="139" name="テキスト ボックス 138"/>
        <xdr:cNvSpPr txBox="1"/>
      </xdr:nvSpPr>
      <xdr:spPr>
        <a:xfrm>
          <a:off x="2527300" y="595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北海道小樽市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112,450
111,768
243.83
72,355,928
72,124,848
212,128
31,703,283
48,015,301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106781</xdr:rowOff>
    </xdr:from>
    <xdr:to>
      <xdr:col>24</xdr:col>
      <xdr:colOff>63500</xdr:colOff>
      <xdr:row>31</xdr:row>
      <xdr:rowOff>73978</xdr:rowOff>
    </xdr:to>
    <xdr:cxnSp macro="">
      <xdr:nvCxnSpPr>
        <xdr:cNvPr id="65" name="直線コネクタ 64"/>
        <xdr:cNvCxnSpPr/>
      </xdr:nvCxnSpPr>
      <xdr:spPr>
        <a:xfrm flipV="1">
          <a:off x="3797300" y="5250281"/>
          <a:ext cx="838200" cy="13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73978</xdr:rowOff>
    </xdr:from>
    <xdr:to>
      <xdr:col>19</xdr:col>
      <xdr:colOff>177800</xdr:colOff>
      <xdr:row>31</xdr:row>
      <xdr:rowOff>92666</xdr:rowOff>
    </xdr:to>
    <xdr:cxnSp macro="">
      <xdr:nvCxnSpPr>
        <xdr:cNvPr id="68" name="直線コネクタ 67"/>
        <xdr:cNvCxnSpPr/>
      </xdr:nvCxnSpPr>
      <xdr:spPr>
        <a:xfrm flipV="1">
          <a:off x="2908300" y="5388928"/>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92666</xdr:rowOff>
    </xdr:from>
    <xdr:to>
      <xdr:col>15</xdr:col>
      <xdr:colOff>50800</xdr:colOff>
      <xdr:row>32</xdr:row>
      <xdr:rowOff>12541</xdr:rowOff>
    </xdr:to>
    <xdr:cxnSp macro="">
      <xdr:nvCxnSpPr>
        <xdr:cNvPr id="71" name="直線コネクタ 70"/>
        <xdr:cNvCxnSpPr/>
      </xdr:nvCxnSpPr>
      <xdr:spPr>
        <a:xfrm flipV="1">
          <a:off x="2019300" y="5407616"/>
          <a:ext cx="889000" cy="9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12541</xdr:rowOff>
    </xdr:from>
    <xdr:to>
      <xdr:col>10</xdr:col>
      <xdr:colOff>114300</xdr:colOff>
      <xdr:row>32</xdr:row>
      <xdr:rowOff>24286</xdr:rowOff>
    </xdr:to>
    <xdr:cxnSp macro="">
      <xdr:nvCxnSpPr>
        <xdr:cNvPr id="74" name="直線コネクタ 73"/>
        <xdr:cNvCxnSpPr/>
      </xdr:nvCxnSpPr>
      <xdr:spPr>
        <a:xfrm flipV="1">
          <a:off x="1130300" y="5498941"/>
          <a:ext cx="8890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114533</xdr:rowOff>
    </xdr:from>
    <xdr:ext cx="534377" cy="259045"/>
    <xdr:sp macro="" textlink="">
      <xdr:nvSpPr>
        <xdr:cNvPr id="76" name="テキスト ボックス 75"/>
        <xdr:cNvSpPr txBox="1"/>
      </xdr:nvSpPr>
      <xdr:spPr>
        <a:xfrm>
          <a:off x="1752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55981</xdr:rowOff>
    </xdr:from>
    <xdr:to>
      <xdr:col>24</xdr:col>
      <xdr:colOff>114300</xdr:colOff>
      <xdr:row>30</xdr:row>
      <xdr:rowOff>157581</xdr:rowOff>
    </xdr:to>
    <xdr:sp macro="" textlink="">
      <xdr:nvSpPr>
        <xdr:cNvPr id="84" name="楕円 83"/>
        <xdr:cNvSpPr/>
      </xdr:nvSpPr>
      <xdr:spPr>
        <a:xfrm>
          <a:off x="4584700" y="51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9008</xdr:rowOff>
    </xdr:from>
    <xdr:ext cx="534377" cy="259045"/>
    <xdr:sp macro="" textlink="">
      <xdr:nvSpPr>
        <xdr:cNvPr id="85" name="人件費該当値テキスト"/>
        <xdr:cNvSpPr txBox="1"/>
      </xdr:nvSpPr>
      <xdr:spPr>
        <a:xfrm>
          <a:off x="4686300" y="515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23178</xdr:rowOff>
    </xdr:from>
    <xdr:to>
      <xdr:col>20</xdr:col>
      <xdr:colOff>38100</xdr:colOff>
      <xdr:row>31</xdr:row>
      <xdr:rowOff>124778</xdr:rowOff>
    </xdr:to>
    <xdr:sp macro="" textlink="">
      <xdr:nvSpPr>
        <xdr:cNvPr id="86" name="楕円 85"/>
        <xdr:cNvSpPr/>
      </xdr:nvSpPr>
      <xdr:spPr>
        <a:xfrm>
          <a:off x="3746500" y="533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141305</xdr:rowOff>
    </xdr:from>
    <xdr:ext cx="534377" cy="259045"/>
    <xdr:sp macro="" textlink="">
      <xdr:nvSpPr>
        <xdr:cNvPr id="87" name="テキスト ボックス 86"/>
        <xdr:cNvSpPr txBox="1"/>
      </xdr:nvSpPr>
      <xdr:spPr>
        <a:xfrm>
          <a:off x="3530111" y="511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41866</xdr:rowOff>
    </xdr:from>
    <xdr:to>
      <xdr:col>15</xdr:col>
      <xdr:colOff>101600</xdr:colOff>
      <xdr:row>31</xdr:row>
      <xdr:rowOff>143466</xdr:rowOff>
    </xdr:to>
    <xdr:sp macro="" textlink="">
      <xdr:nvSpPr>
        <xdr:cNvPr id="88" name="楕円 87"/>
        <xdr:cNvSpPr/>
      </xdr:nvSpPr>
      <xdr:spPr>
        <a:xfrm>
          <a:off x="2857500" y="53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159993</xdr:rowOff>
    </xdr:from>
    <xdr:ext cx="534377" cy="259045"/>
    <xdr:sp macro="" textlink="">
      <xdr:nvSpPr>
        <xdr:cNvPr id="89" name="テキスト ボックス 88"/>
        <xdr:cNvSpPr txBox="1"/>
      </xdr:nvSpPr>
      <xdr:spPr>
        <a:xfrm>
          <a:off x="2641111" y="513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133191</xdr:rowOff>
    </xdr:from>
    <xdr:to>
      <xdr:col>10</xdr:col>
      <xdr:colOff>165100</xdr:colOff>
      <xdr:row>32</xdr:row>
      <xdr:rowOff>63341</xdr:rowOff>
    </xdr:to>
    <xdr:sp macro="" textlink="">
      <xdr:nvSpPr>
        <xdr:cNvPr id="90" name="楕円 89"/>
        <xdr:cNvSpPr/>
      </xdr:nvSpPr>
      <xdr:spPr>
        <a:xfrm>
          <a:off x="1968500" y="544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79868</xdr:rowOff>
    </xdr:from>
    <xdr:ext cx="534377" cy="259045"/>
    <xdr:sp macro="" textlink="">
      <xdr:nvSpPr>
        <xdr:cNvPr id="91" name="テキスト ボックス 90"/>
        <xdr:cNvSpPr txBox="1"/>
      </xdr:nvSpPr>
      <xdr:spPr>
        <a:xfrm>
          <a:off x="1752111" y="522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144936</xdr:rowOff>
    </xdr:from>
    <xdr:to>
      <xdr:col>6</xdr:col>
      <xdr:colOff>38100</xdr:colOff>
      <xdr:row>32</xdr:row>
      <xdr:rowOff>75086</xdr:rowOff>
    </xdr:to>
    <xdr:sp macro="" textlink="">
      <xdr:nvSpPr>
        <xdr:cNvPr id="92" name="楕円 91"/>
        <xdr:cNvSpPr/>
      </xdr:nvSpPr>
      <xdr:spPr>
        <a:xfrm>
          <a:off x="1079500" y="54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91613</xdr:rowOff>
    </xdr:from>
    <xdr:ext cx="534377" cy="259045"/>
    <xdr:sp macro="" textlink="">
      <xdr:nvSpPr>
        <xdr:cNvPr id="93" name="テキスト ボックス 92"/>
        <xdr:cNvSpPr txBox="1"/>
      </xdr:nvSpPr>
      <xdr:spPr>
        <a:xfrm>
          <a:off x="863111" y="523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7150</xdr:rowOff>
    </xdr:from>
    <xdr:to>
      <xdr:col>24</xdr:col>
      <xdr:colOff>63500</xdr:colOff>
      <xdr:row>58</xdr:row>
      <xdr:rowOff>149911</xdr:rowOff>
    </xdr:to>
    <xdr:cxnSp macro="">
      <xdr:nvCxnSpPr>
        <xdr:cNvPr id="123" name="直線コネクタ 122"/>
        <xdr:cNvCxnSpPr/>
      </xdr:nvCxnSpPr>
      <xdr:spPr>
        <a:xfrm flipV="1">
          <a:off x="3797300" y="9779800"/>
          <a:ext cx="838200" cy="3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149911</xdr:rowOff>
    </xdr:from>
    <xdr:to>
      <xdr:col>19</xdr:col>
      <xdr:colOff>177800</xdr:colOff>
      <xdr:row>59</xdr:row>
      <xdr:rowOff>89636</xdr:rowOff>
    </xdr:to>
    <xdr:cxnSp macro="">
      <xdr:nvCxnSpPr>
        <xdr:cNvPr id="126" name="直線コネクタ 125"/>
        <xdr:cNvCxnSpPr/>
      </xdr:nvCxnSpPr>
      <xdr:spPr>
        <a:xfrm flipV="1">
          <a:off x="2908300" y="10094011"/>
          <a:ext cx="889000" cy="11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xdr:rowOff>
    </xdr:from>
    <xdr:ext cx="534377" cy="259045"/>
    <xdr:sp macro="" textlink="">
      <xdr:nvSpPr>
        <xdr:cNvPr id="128" name="テキスト ボックス 127"/>
        <xdr:cNvSpPr txBox="1"/>
      </xdr:nvSpPr>
      <xdr:spPr>
        <a:xfrm>
          <a:off x="3530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158179</xdr:rowOff>
    </xdr:from>
    <xdr:to>
      <xdr:col>15</xdr:col>
      <xdr:colOff>50800</xdr:colOff>
      <xdr:row>59</xdr:row>
      <xdr:rowOff>89636</xdr:rowOff>
    </xdr:to>
    <xdr:cxnSp macro="">
      <xdr:nvCxnSpPr>
        <xdr:cNvPr id="129" name="直線コネクタ 128"/>
        <xdr:cNvCxnSpPr/>
      </xdr:nvCxnSpPr>
      <xdr:spPr>
        <a:xfrm>
          <a:off x="2019300" y="9930829"/>
          <a:ext cx="889000" cy="27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98365</xdr:rowOff>
    </xdr:from>
    <xdr:ext cx="534377" cy="259045"/>
    <xdr:sp macro="" textlink="">
      <xdr:nvSpPr>
        <xdr:cNvPr id="131" name="テキスト ボックス 130"/>
        <xdr:cNvSpPr txBox="1"/>
      </xdr:nvSpPr>
      <xdr:spPr>
        <a:xfrm>
          <a:off x="2641111" y="93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158179</xdr:rowOff>
    </xdr:from>
    <xdr:to>
      <xdr:col>10</xdr:col>
      <xdr:colOff>114300</xdr:colOff>
      <xdr:row>58</xdr:row>
      <xdr:rowOff>35192</xdr:rowOff>
    </xdr:to>
    <xdr:cxnSp macro="">
      <xdr:nvCxnSpPr>
        <xdr:cNvPr id="132" name="直線コネクタ 131"/>
        <xdr:cNvCxnSpPr/>
      </xdr:nvCxnSpPr>
      <xdr:spPr>
        <a:xfrm flipV="1">
          <a:off x="1130300" y="9930829"/>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166450</xdr:rowOff>
    </xdr:from>
    <xdr:ext cx="534377" cy="259045"/>
    <xdr:sp macro="" textlink="">
      <xdr:nvSpPr>
        <xdr:cNvPr id="134" name="テキスト ボックス 133"/>
        <xdr:cNvSpPr txBox="1"/>
      </xdr:nvSpPr>
      <xdr:spPr>
        <a:xfrm>
          <a:off x="1752111" y="94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25557</xdr:rowOff>
    </xdr:from>
    <xdr:ext cx="534377" cy="259045"/>
    <xdr:sp macro="" textlink="">
      <xdr:nvSpPr>
        <xdr:cNvPr id="136" name="テキスト ボックス 135"/>
        <xdr:cNvSpPr txBox="1"/>
      </xdr:nvSpPr>
      <xdr:spPr>
        <a:xfrm>
          <a:off x="863111" y="9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127800</xdr:rowOff>
    </xdr:from>
    <xdr:to>
      <xdr:col>24</xdr:col>
      <xdr:colOff>114300</xdr:colOff>
      <xdr:row>57</xdr:row>
      <xdr:rowOff>57950</xdr:rowOff>
    </xdr:to>
    <xdr:sp macro="" textlink="">
      <xdr:nvSpPr>
        <xdr:cNvPr id="142" name="楕円 141"/>
        <xdr:cNvSpPr/>
      </xdr:nvSpPr>
      <xdr:spPr>
        <a:xfrm>
          <a:off x="4584700" y="97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106227</xdr:rowOff>
    </xdr:from>
    <xdr:ext cx="534377" cy="259045"/>
    <xdr:sp macro="" textlink="">
      <xdr:nvSpPr>
        <xdr:cNvPr id="143" name="物件費該当値テキスト"/>
        <xdr:cNvSpPr txBox="1"/>
      </xdr:nvSpPr>
      <xdr:spPr>
        <a:xfrm>
          <a:off x="4686300" y="97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99111</xdr:rowOff>
    </xdr:from>
    <xdr:to>
      <xdr:col>20</xdr:col>
      <xdr:colOff>38100</xdr:colOff>
      <xdr:row>59</xdr:row>
      <xdr:rowOff>29261</xdr:rowOff>
    </xdr:to>
    <xdr:sp macro="" textlink="">
      <xdr:nvSpPr>
        <xdr:cNvPr id="144" name="楕円 143"/>
        <xdr:cNvSpPr/>
      </xdr:nvSpPr>
      <xdr:spPr>
        <a:xfrm>
          <a:off x="3746500" y="1004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20388</xdr:rowOff>
    </xdr:from>
    <xdr:ext cx="534377" cy="259045"/>
    <xdr:sp macro="" textlink="">
      <xdr:nvSpPr>
        <xdr:cNvPr id="145" name="テキスト ボックス 144"/>
        <xdr:cNvSpPr txBox="1"/>
      </xdr:nvSpPr>
      <xdr:spPr>
        <a:xfrm>
          <a:off x="3530111" y="101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38836</xdr:rowOff>
    </xdr:from>
    <xdr:to>
      <xdr:col>15</xdr:col>
      <xdr:colOff>101600</xdr:colOff>
      <xdr:row>59</xdr:row>
      <xdr:rowOff>140436</xdr:rowOff>
    </xdr:to>
    <xdr:sp macro="" textlink="">
      <xdr:nvSpPr>
        <xdr:cNvPr id="146" name="楕円 145"/>
        <xdr:cNvSpPr/>
      </xdr:nvSpPr>
      <xdr:spPr>
        <a:xfrm>
          <a:off x="2857500" y="101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131563</xdr:rowOff>
    </xdr:from>
    <xdr:ext cx="534377" cy="259045"/>
    <xdr:sp macro="" textlink="">
      <xdr:nvSpPr>
        <xdr:cNvPr id="147" name="テキスト ボックス 146"/>
        <xdr:cNvSpPr txBox="1"/>
      </xdr:nvSpPr>
      <xdr:spPr>
        <a:xfrm>
          <a:off x="2641111" y="102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107379</xdr:rowOff>
    </xdr:from>
    <xdr:to>
      <xdr:col>10</xdr:col>
      <xdr:colOff>165100</xdr:colOff>
      <xdr:row>58</xdr:row>
      <xdr:rowOff>37529</xdr:rowOff>
    </xdr:to>
    <xdr:sp macro="" textlink="">
      <xdr:nvSpPr>
        <xdr:cNvPr id="148" name="楕円 147"/>
        <xdr:cNvSpPr/>
      </xdr:nvSpPr>
      <xdr:spPr>
        <a:xfrm>
          <a:off x="1968500" y="98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28656</xdr:rowOff>
    </xdr:from>
    <xdr:ext cx="534377" cy="259045"/>
    <xdr:sp macro="" textlink="">
      <xdr:nvSpPr>
        <xdr:cNvPr id="149" name="テキスト ボックス 148"/>
        <xdr:cNvSpPr txBox="1"/>
      </xdr:nvSpPr>
      <xdr:spPr>
        <a:xfrm>
          <a:off x="1752111" y="997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155842</xdr:rowOff>
    </xdr:from>
    <xdr:to>
      <xdr:col>6</xdr:col>
      <xdr:colOff>38100</xdr:colOff>
      <xdr:row>58</xdr:row>
      <xdr:rowOff>85992</xdr:rowOff>
    </xdr:to>
    <xdr:sp macro="" textlink="">
      <xdr:nvSpPr>
        <xdr:cNvPr id="150" name="楕円 149"/>
        <xdr:cNvSpPr/>
      </xdr:nvSpPr>
      <xdr:spPr>
        <a:xfrm>
          <a:off x="1079500" y="99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77119</xdr:rowOff>
    </xdr:from>
    <xdr:ext cx="534377" cy="259045"/>
    <xdr:sp macro="" textlink="">
      <xdr:nvSpPr>
        <xdr:cNvPr id="151" name="テキスト ボックス 150"/>
        <xdr:cNvSpPr txBox="1"/>
      </xdr:nvSpPr>
      <xdr:spPr>
        <a:xfrm>
          <a:off x="863111" y="100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110516</xdr:rowOff>
    </xdr:from>
    <xdr:to>
      <xdr:col>24</xdr:col>
      <xdr:colOff>63500</xdr:colOff>
      <xdr:row>73</xdr:row>
      <xdr:rowOff>12903</xdr:rowOff>
    </xdr:to>
    <xdr:cxnSp macro="">
      <xdr:nvCxnSpPr>
        <xdr:cNvPr id="180" name="直線コネクタ 179"/>
        <xdr:cNvCxnSpPr/>
      </xdr:nvCxnSpPr>
      <xdr:spPr>
        <a:xfrm flipV="1">
          <a:off x="3797300" y="12283466"/>
          <a:ext cx="838200" cy="24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42181</xdr:rowOff>
    </xdr:from>
    <xdr:ext cx="469744" cy="259045"/>
    <xdr:sp macro="" textlink="">
      <xdr:nvSpPr>
        <xdr:cNvPr id="181" name="維持補修費平均値テキスト"/>
        <xdr:cNvSpPr txBox="1"/>
      </xdr:nvSpPr>
      <xdr:spPr>
        <a:xfrm>
          <a:off x="4686300" y="13243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1550</xdr:rowOff>
    </xdr:from>
    <xdr:to>
      <xdr:col>19</xdr:col>
      <xdr:colOff>177800</xdr:colOff>
      <xdr:row>73</xdr:row>
      <xdr:rowOff>12903</xdr:rowOff>
    </xdr:to>
    <xdr:cxnSp macro="">
      <xdr:nvCxnSpPr>
        <xdr:cNvPr id="183" name="直線コネクタ 182"/>
        <xdr:cNvCxnSpPr/>
      </xdr:nvCxnSpPr>
      <xdr:spPr>
        <a:xfrm>
          <a:off x="2908300" y="12345950"/>
          <a:ext cx="889000" cy="18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500</xdr:rowOff>
    </xdr:from>
    <xdr:ext cx="469744" cy="259045"/>
    <xdr:sp macro="" textlink="">
      <xdr:nvSpPr>
        <xdr:cNvPr id="185" name="テキスト ボックス 184"/>
        <xdr:cNvSpPr txBox="1"/>
      </xdr:nvSpPr>
      <xdr:spPr>
        <a:xfrm>
          <a:off x="3562428" y="1337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1550</xdr:rowOff>
    </xdr:from>
    <xdr:to>
      <xdr:col>15</xdr:col>
      <xdr:colOff>50800</xdr:colOff>
      <xdr:row>75</xdr:row>
      <xdr:rowOff>29134</xdr:rowOff>
    </xdr:to>
    <xdr:cxnSp macro="">
      <xdr:nvCxnSpPr>
        <xdr:cNvPr id="186" name="直線コネクタ 185"/>
        <xdr:cNvCxnSpPr/>
      </xdr:nvCxnSpPr>
      <xdr:spPr>
        <a:xfrm flipV="1">
          <a:off x="2019300" y="12345950"/>
          <a:ext cx="889000" cy="5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166006</xdr:rowOff>
    </xdr:from>
    <xdr:ext cx="469744" cy="259045"/>
    <xdr:sp macro="" textlink="">
      <xdr:nvSpPr>
        <xdr:cNvPr id="188" name="テキスト ボックス 187"/>
        <xdr:cNvSpPr txBox="1"/>
      </xdr:nvSpPr>
      <xdr:spPr>
        <a:xfrm>
          <a:off x="2673428" y="1336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29134</xdr:rowOff>
    </xdr:from>
    <xdr:to>
      <xdr:col>10</xdr:col>
      <xdr:colOff>114300</xdr:colOff>
      <xdr:row>75</xdr:row>
      <xdr:rowOff>62433</xdr:rowOff>
    </xdr:to>
    <xdr:cxnSp macro="">
      <xdr:nvCxnSpPr>
        <xdr:cNvPr id="189" name="直線コネクタ 188"/>
        <xdr:cNvCxnSpPr/>
      </xdr:nvCxnSpPr>
      <xdr:spPr>
        <a:xfrm flipV="1">
          <a:off x="1130300" y="12887884"/>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169282</xdr:rowOff>
    </xdr:from>
    <xdr:ext cx="469744" cy="259045"/>
    <xdr:sp macro="" textlink="">
      <xdr:nvSpPr>
        <xdr:cNvPr id="191" name="テキスト ボックス 190"/>
        <xdr:cNvSpPr txBox="1"/>
      </xdr:nvSpPr>
      <xdr:spPr>
        <a:xfrm>
          <a:off x="1784428" y="133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7129</xdr:rowOff>
    </xdr:from>
    <xdr:ext cx="469744" cy="259045"/>
    <xdr:sp macro="" textlink="">
      <xdr:nvSpPr>
        <xdr:cNvPr id="193" name="テキスト ボックス 192"/>
        <xdr:cNvSpPr txBox="1"/>
      </xdr:nvSpPr>
      <xdr:spPr>
        <a:xfrm>
          <a:off x="895428" y="1338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59716</xdr:rowOff>
    </xdr:from>
    <xdr:to>
      <xdr:col>24</xdr:col>
      <xdr:colOff>114300</xdr:colOff>
      <xdr:row>71</xdr:row>
      <xdr:rowOff>161316</xdr:rowOff>
    </xdr:to>
    <xdr:sp macro="" textlink="">
      <xdr:nvSpPr>
        <xdr:cNvPr id="199" name="楕円 198"/>
        <xdr:cNvSpPr/>
      </xdr:nvSpPr>
      <xdr:spPr>
        <a:xfrm>
          <a:off x="4584700" y="1223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12743</xdr:rowOff>
    </xdr:from>
    <xdr:ext cx="534377" cy="259045"/>
    <xdr:sp macro="" textlink="">
      <xdr:nvSpPr>
        <xdr:cNvPr id="200" name="維持補修費該当値テキスト"/>
        <xdr:cNvSpPr txBox="1"/>
      </xdr:nvSpPr>
      <xdr:spPr>
        <a:xfrm>
          <a:off x="4686300" y="1218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133553</xdr:rowOff>
    </xdr:from>
    <xdr:to>
      <xdr:col>20</xdr:col>
      <xdr:colOff>38100</xdr:colOff>
      <xdr:row>73</xdr:row>
      <xdr:rowOff>63703</xdr:rowOff>
    </xdr:to>
    <xdr:sp macro="" textlink="">
      <xdr:nvSpPr>
        <xdr:cNvPr id="201" name="楕円 200"/>
        <xdr:cNvSpPr/>
      </xdr:nvSpPr>
      <xdr:spPr>
        <a:xfrm>
          <a:off x="3746500" y="124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80230</xdr:rowOff>
    </xdr:from>
    <xdr:ext cx="534377" cy="259045"/>
    <xdr:sp macro="" textlink="">
      <xdr:nvSpPr>
        <xdr:cNvPr id="202" name="テキスト ボックス 201"/>
        <xdr:cNvSpPr txBox="1"/>
      </xdr:nvSpPr>
      <xdr:spPr>
        <a:xfrm>
          <a:off x="3530111" y="1225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122200</xdr:rowOff>
    </xdr:from>
    <xdr:to>
      <xdr:col>15</xdr:col>
      <xdr:colOff>101600</xdr:colOff>
      <xdr:row>72</xdr:row>
      <xdr:rowOff>52350</xdr:rowOff>
    </xdr:to>
    <xdr:sp macro="" textlink="">
      <xdr:nvSpPr>
        <xdr:cNvPr id="203" name="楕円 202"/>
        <xdr:cNvSpPr/>
      </xdr:nvSpPr>
      <xdr:spPr>
        <a:xfrm>
          <a:off x="2857500" y="122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68877</xdr:rowOff>
    </xdr:from>
    <xdr:ext cx="534377" cy="259045"/>
    <xdr:sp macro="" textlink="">
      <xdr:nvSpPr>
        <xdr:cNvPr id="204" name="テキスト ボックス 203"/>
        <xdr:cNvSpPr txBox="1"/>
      </xdr:nvSpPr>
      <xdr:spPr>
        <a:xfrm>
          <a:off x="2641111" y="120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149784</xdr:rowOff>
    </xdr:from>
    <xdr:to>
      <xdr:col>10</xdr:col>
      <xdr:colOff>165100</xdr:colOff>
      <xdr:row>75</xdr:row>
      <xdr:rowOff>79934</xdr:rowOff>
    </xdr:to>
    <xdr:sp macro="" textlink="">
      <xdr:nvSpPr>
        <xdr:cNvPr id="205" name="楕円 204"/>
        <xdr:cNvSpPr/>
      </xdr:nvSpPr>
      <xdr:spPr>
        <a:xfrm>
          <a:off x="1968500" y="128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96461</xdr:rowOff>
    </xdr:from>
    <xdr:ext cx="469744" cy="259045"/>
    <xdr:sp macro="" textlink="">
      <xdr:nvSpPr>
        <xdr:cNvPr id="206" name="テキスト ボックス 205"/>
        <xdr:cNvSpPr txBox="1"/>
      </xdr:nvSpPr>
      <xdr:spPr>
        <a:xfrm>
          <a:off x="1784428" y="1261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11633</xdr:rowOff>
    </xdr:from>
    <xdr:to>
      <xdr:col>6</xdr:col>
      <xdr:colOff>38100</xdr:colOff>
      <xdr:row>75</xdr:row>
      <xdr:rowOff>113233</xdr:rowOff>
    </xdr:to>
    <xdr:sp macro="" textlink="">
      <xdr:nvSpPr>
        <xdr:cNvPr id="207" name="楕円 206"/>
        <xdr:cNvSpPr/>
      </xdr:nvSpPr>
      <xdr:spPr>
        <a:xfrm>
          <a:off x="1079500" y="1287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129760</xdr:rowOff>
    </xdr:from>
    <xdr:ext cx="469744" cy="259045"/>
    <xdr:sp macro="" textlink="">
      <xdr:nvSpPr>
        <xdr:cNvPr id="208" name="テキスト ボックス 207"/>
        <xdr:cNvSpPr txBox="1"/>
      </xdr:nvSpPr>
      <xdr:spPr>
        <a:xfrm>
          <a:off x="895428" y="1264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78245</xdr:rowOff>
    </xdr:from>
    <xdr:to>
      <xdr:col>24</xdr:col>
      <xdr:colOff>63500</xdr:colOff>
      <xdr:row>92</xdr:row>
      <xdr:rowOff>81217</xdr:rowOff>
    </xdr:to>
    <xdr:cxnSp macro="">
      <xdr:nvCxnSpPr>
        <xdr:cNvPr id="238" name="直線コネクタ 237"/>
        <xdr:cNvCxnSpPr/>
      </xdr:nvCxnSpPr>
      <xdr:spPr>
        <a:xfrm>
          <a:off x="3797300" y="15851645"/>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34078</xdr:rowOff>
    </xdr:from>
    <xdr:ext cx="599010" cy="259045"/>
    <xdr:sp macro="" textlink="">
      <xdr:nvSpPr>
        <xdr:cNvPr id="239" name="扶助費平均値テキスト"/>
        <xdr:cNvSpPr txBox="1"/>
      </xdr:nvSpPr>
      <xdr:spPr>
        <a:xfrm>
          <a:off x="4686300" y="16321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78245</xdr:rowOff>
    </xdr:from>
    <xdr:to>
      <xdr:col>19</xdr:col>
      <xdr:colOff>177800</xdr:colOff>
      <xdr:row>92</xdr:row>
      <xdr:rowOff>125552</xdr:rowOff>
    </xdr:to>
    <xdr:cxnSp macro="">
      <xdr:nvCxnSpPr>
        <xdr:cNvPr id="241" name="直線コネクタ 240"/>
        <xdr:cNvCxnSpPr/>
      </xdr:nvCxnSpPr>
      <xdr:spPr>
        <a:xfrm flipV="1">
          <a:off x="2908300" y="15851645"/>
          <a:ext cx="889000" cy="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3345</xdr:rowOff>
    </xdr:from>
    <xdr:ext cx="599010" cy="259045"/>
    <xdr:sp macro="" textlink="">
      <xdr:nvSpPr>
        <xdr:cNvPr id="243" name="テキスト ボックス 242"/>
        <xdr:cNvSpPr txBox="1"/>
      </xdr:nvSpPr>
      <xdr:spPr>
        <a:xfrm>
          <a:off x="3497795" y="1646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125552</xdr:rowOff>
    </xdr:from>
    <xdr:to>
      <xdr:col>15</xdr:col>
      <xdr:colOff>50800</xdr:colOff>
      <xdr:row>92</xdr:row>
      <xdr:rowOff>143827</xdr:rowOff>
    </xdr:to>
    <xdr:cxnSp macro="">
      <xdr:nvCxnSpPr>
        <xdr:cNvPr id="244" name="直線コネクタ 243"/>
        <xdr:cNvCxnSpPr/>
      </xdr:nvCxnSpPr>
      <xdr:spPr>
        <a:xfrm flipV="1">
          <a:off x="2019300" y="15898952"/>
          <a:ext cx="8890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71201</xdr:rowOff>
    </xdr:from>
    <xdr:ext cx="599010" cy="259045"/>
    <xdr:sp macro="" textlink="">
      <xdr:nvSpPr>
        <xdr:cNvPr id="246" name="テキスト ボックス 245"/>
        <xdr:cNvSpPr txBox="1"/>
      </xdr:nvSpPr>
      <xdr:spPr>
        <a:xfrm>
          <a:off x="2608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108814</xdr:rowOff>
    </xdr:from>
    <xdr:to>
      <xdr:col>10</xdr:col>
      <xdr:colOff>114300</xdr:colOff>
      <xdr:row>92</xdr:row>
      <xdr:rowOff>143827</xdr:rowOff>
    </xdr:to>
    <xdr:cxnSp macro="">
      <xdr:nvCxnSpPr>
        <xdr:cNvPr id="247" name="直線コネクタ 246"/>
        <xdr:cNvCxnSpPr/>
      </xdr:nvCxnSpPr>
      <xdr:spPr>
        <a:xfrm>
          <a:off x="1130300" y="15882214"/>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74744</xdr:rowOff>
    </xdr:from>
    <xdr:ext cx="599010" cy="259045"/>
    <xdr:sp macro="" textlink="">
      <xdr:nvSpPr>
        <xdr:cNvPr id="249" name="テキスト ボックス 248"/>
        <xdr:cNvSpPr txBox="1"/>
      </xdr:nvSpPr>
      <xdr:spPr>
        <a:xfrm>
          <a:off x="1719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107193</xdr:rowOff>
    </xdr:from>
    <xdr:ext cx="534377" cy="259045"/>
    <xdr:sp macro="" textlink="">
      <xdr:nvSpPr>
        <xdr:cNvPr id="251" name="テキスト ボックス 250"/>
        <xdr:cNvSpPr txBox="1"/>
      </xdr:nvSpPr>
      <xdr:spPr>
        <a:xfrm>
          <a:off x="863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30417</xdr:rowOff>
    </xdr:from>
    <xdr:to>
      <xdr:col>24</xdr:col>
      <xdr:colOff>114300</xdr:colOff>
      <xdr:row>92</xdr:row>
      <xdr:rowOff>132017</xdr:rowOff>
    </xdr:to>
    <xdr:sp macro="" textlink="">
      <xdr:nvSpPr>
        <xdr:cNvPr id="257" name="楕円 256"/>
        <xdr:cNvSpPr/>
      </xdr:nvSpPr>
      <xdr:spPr>
        <a:xfrm>
          <a:off x="4584700" y="158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53294</xdr:rowOff>
    </xdr:from>
    <xdr:ext cx="599010" cy="259045"/>
    <xdr:sp macro="" textlink="">
      <xdr:nvSpPr>
        <xdr:cNvPr id="258" name="扶助費該当値テキスト"/>
        <xdr:cNvSpPr txBox="1"/>
      </xdr:nvSpPr>
      <xdr:spPr>
        <a:xfrm>
          <a:off x="4686300" y="1565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27445</xdr:rowOff>
    </xdr:from>
    <xdr:to>
      <xdr:col>20</xdr:col>
      <xdr:colOff>38100</xdr:colOff>
      <xdr:row>92</xdr:row>
      <xdr:rowOff>129045</xdr:rowOff>
    </xdr:to>
    <xdr:sp macro="" textlink="">
      <xdr:nvSpPr>
        <xdr:cNvPr id="259" name="楕円 258"/>
        <xdr:cNvSpPr/>
      </xdr:nvSpPr>
      <xdr:spPr>
        <a:xfrm>
          <a:off x="3746500" y="158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145572</xdr:rowOff>
    </xdr:from>
    <xdr:ext cx="599010" cy="259045"/>
    <xdr:sp macro="" textlink="">
      <xdr:nvSpPr>
        <xdr:cNvPr id="260" name="テキスト ボックス 259"/>
        <xdr:cNvSpPr txBox="1"/>
      </xdr:nvSpPr>
      <xdr:spPr>
        <a:xfrm>
          <a:off x="3497795" y="1557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74752</xdr:rowOff>
    </xdr:from>
    <xdr:to>
      <xdr:col>15</xdr:col>
      <xdr:colOff>101600</xdr:colOff>
      <xdr:row>93</xdr:row>
      <xdr:rowOff>4902</xdr:rowOff>
    </xdr:to>
    <xdr:sp macro="" textlink="">
      <xdr:nvSpPr>
        <xdr:cNvPr id="261" name="楕円 260"/>
        <xdr:cNvSpPr/>
      </xdr:nvSpPr>
      <xdr:spPr>
        <a:xfrm>
          <a:off x="2857500" y="1584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21429</xdr:rowOff>
    </xdr:from>
    <xdr:ext cx="599010" cy="259045"/>
    <xdr:sp macro="" textlink="">
      <xdr:nvSpPr>
        <xdr:cNvPr id="262" name="テキスト ボックス 261"/>
        <xdr:cNvSpPr txBox="1"/>
      </xdr:nvSpPr>
      <xdr:spPr>
        <a:xfrm>
          <a:off x="2608795" y="1562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93027</xdr:rowOff>
    </xdr:from>
    <xdr:to>
      <xdr:col>10</xdr:col>
      <xdr:colOff>165100</xdr:colOff>
      <xdr:row>93</xdr:row>
      <xdr:rowOff>23177</xdr:rowOff>
    </xdr:to>
    <xdr:sp macro="" textlink="">
      <xdr:nvSpPr>
        <xdr:cNvPr id="263" name="楕円 262"/>
        <xdr:cNvSpPr/>
      </xdr:nvSpPr>
      <xdr:spPr>
        <a:xfrm>
          <a:off x="1968500" y="1586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39704</xdr:rowOff>
    </xdr:from>
    <xdr:ext cx="599010" cy="259045"/>
    <xdr:sp macro="" textlink="">
      <xdr:nvSpPr>
        <xdr:cNvPr id="264" name="テキスト ボックス 263"/>
        <xdr:cNvSpPr txBox="1"/>
      </xdr:nvSpPr>
      <xdr:spPr>
        <a:xfrm>
          <a:off x="1719795" y="1564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58014</xdr:rowOff>
    </xdr:from>
    <xdr:to>
      <xdr:col>6</xdr:col>
      <xdr:colOff>38100</xdr:colOff>
      <xdr:row>92</xdr:row>
      <xdr:rowOff>159614</xdr:rowOff>
    </xdr:to>
    <xdr:sp macro="" textlink="">
      <xdr:nvSpPr>
        <xdr:cNvPr id="265" name="楕円 264"/>
        <xdr:cNvSpPr/>
      </xdr:nvSpPr>
      <xdr:spPr>
        <a:xfrm>
          <a:off x="1079500" y="158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4691</xdr:rowOff>
    </xdr:from>
    <xdr:ext cx="599010" cy="259045"/>
    <xdr:sp macro="" textlink="">
      <xdr:nvSpPr>
        <xdr:cNvPr id="266" name="テキスト ボックス 265"/>
        <xdr:cNvSpPr txBox="1"/>
      </xdr:nvSpPr>
      <xdr:spPr>
        <a:xfrm>
          <a:off x="830795" y="1560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169921</xdr:rowOff>
    </xdr:from>
    <xdr:to>
      <xdr:col>55</xdr:col>
      <xdr:colOff>0</xdr:colOff>
      <xdr:row>37</xdr:row>
      <xdr:rowOff>1275</xdr:rowOff>
    </xdr:to>
    <xdr:cxnSp macro="">
      <xdr:nvCxnSpPr>
        <xdr:cNvPr id="295" name="直線コネクタ 294"/>
        <xdr:cNvCxnSpPr/>
      </xdr:nvCxnSpPr>
      <xdr:spPr>
        <a:xfrm flipV="1">
          <a:off x="9639300" y="5484871"/>
          <a:ext cx="838200" cy="86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67906</xdr:rowOff>
    </xdr:from>
    <xdr:ext cx="599010" cy="259045"/>
    <xdr:sp macro="" textlink="">
      <xdr:nvSpPr>
        <xdr:cNvPr id="296" name="補助費等平均値テキスト"/>
        <xdr:cNvSpPr txBox="1"/>
      </xdr:nvSpPr>
      <xdr:spPr>
        <a:xfrm>
          <a:off x="10528300" y="5554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1275</xdr:rowOff>
    </xdr:from>
    <xdr:to>
      <xdr:col>50</xdr:col>
      <xdr:colOff>114300</xdr:colOff>
      <xdr:row>37</xdr:row>
      <xdr:rowOff>49693</xdr:rowOff>
    </xdr:to>
    <xdr:cxnSp macro="">
      <xdr:nvCxnSpPr>
        <xdr:cNvPr id="298" name="直線コネクタ 297"/>
        <xdr:cNvCxnSpPr/>
      </xdr:nvCxnSpPr>
      <xdr:spPr>
        <a:xfrm flipV="1">
          <a:off x="8750300" y="6344925"/>
          <a:ext cx="889000" cy="4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138878</xdr:rowOff>
    </xdr:from>
    <xdr:ext cx="534377" cy="259045"/>
    <xdr:sp macro="" textlink="">
      <xdr:nvSpPr>
        <xdr:cNvPr id="300" name="テキスト ボックス 299"/>
        <xdr:cNvSpPr txBox="1"/>
      </xdr:nvSpPr>
      <xdr:spPr>
        <a:xfrm>
          <a:off x="9372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49693</xdr:rowOff>
    </xdr:from>
    <xdr:to>
      <xdr:col>45</xdr:col>
      <xdr:colOff>177800</xdr:colOff>
      <xdr:row>37</xdr:row>
      <xdr:rowOff>50455</xdr:rowOff>
    </xdr:to>
    <xdr:cxnSp macro="">
      <xdr:nvCxnSpPr>
        <xdr:cNvPr id="301" name="直線コネクタ 300"/>
        <xdr:cNvCxnSpPr/>
      </xdr:nvCxnSpPr>
      <xdr:spPr>
        <a:xfrm flipV="1">
          <a:off x="7861300" y="639334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157890</xdr:rowOff>
    </xdr:from>
    <xdr:ext cx="534377" cy="259045"/>
    <xdr:sp macro="" textlink="">
      <xdr:nvSpPr>
        <xdr:cNvPr id="303" name="テキスト ボックス 302"/>
        <xdr:cNvSpPr txBox="1"/>
      </xdr:nvSpPr>
      <xdr:spPr>
        <a:xfrm>
          <a:off x="8483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20942</xdr:rowOff>
    </xdr:from>
    <xdr:to>
      <xdr:col>41</xdr:col>
      <xdr:colOff>50800</xdr:colOff>
      <xdr:row>37</xdr:row>
      <xdr:rowOff>50455</xdr:rowOff>
    </xdr:to>
    <xdr:cxnSp macro="">
      <xdr:nvCxnSpPr>
        <xdr:cNvPr id="304" name="直線コネクタ 303"/>
        <xdr:cNvCxnSpPr/>
      </xdr:nvCxnSpPr>
      <xdr:spPr>
        <a:xfrm>
          <a:off x="6972300" y="6364592"/>
          <a:ext cx="889000" cy="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7014</xdr:rowOff>
    </xdr:from>
    <xdr:ext cx="534377" cy="259045"/>
    <xdr:sp macro="" textlink="">
      <xdr:nvSpPr>
        <xdr:cNvPr id="306" name="テキスト ボックス 305"/>
        <xdr:cNvSpPr txBox="1"/>
      </xdr:nvSpPr>
      <xdr:spPr>
        <a:xfrm>
          <a:off x="7594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18407</xdr:rowOff>
    </xdr:from>
    <xdr:ext cx="534377" cy="259045"/>
    <xdr:sp macro="" textlink="">
      <xdr:nvSpPr>
        <xdr:cNvPr id="308" name="テキスト ボックス 307"/>
        <xdr:cNvSpPr txBox="1"/>
      </xdr:nvSpPr>
      <xdr:spPr>
        <a:xfrm>
          <a:off x="6705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119121</xdr:rowOff>
    </xdr:from>
    <xdr:to>
      <xdr:col>55</xdr:col>
      <xdr:colOff>50800</xdr:colOff>
      <xdr:row>32</xdr:row>
      <xdr:rowOff>49271</xdr:rowOff>
    </xdr:to>
    <xdr:sp macro="" textlink="">
      <xdr:nvSpPr>
        <xdr:cNvPr id="314" name="楕円 313"/>
        <xdr:cNvSpPr/>
      </xdr:nvSpPr>
      <xdr:spPr>
        <a:xfrm>
          <a:off x="10426700" y="543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141998</xdr:rowOff>
    </xdr:from>
    <xdr:ext cx="599010" cy="259045"/>
    <xdr:sp macro="" textlink="">
      <xdr:nvSpPr>
        <xdr:cNvPr id="315" name="補助費等該当値テキスト"/>
        <xdr:cNvSpPr txBox="1"/>
      </xdr:nvSpPr>
      <xdr:spPr>
        <a:xfrm>
          <a:off x="10528300" y="528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121925</xdr:rowOff>
    </xdr:from>
    <xdr:to>
      <xdr:col>50</xdr:col>
      <xdr:colOff>165100</xdr:colOff>
      <xdr:row>37</xdr:row>
      <xdr:rowOff>52075</xdr:rowOff>
    </xdr:to>
    <xdr:sp macro="" textlink="">
      <xdr:nvSpPr>
        <xdr:cNvPr id="316" name="楕円 315"/>
        <xdr:cNvSpPr/>
      </xdr:nvSpPr>
      <xdr:spPr>
        <a:xfrm>
          <a:off x="9588500" y="62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68602</xdr:rowOff>
    </xdr:from>
    <xdr:ext cx="534377" cy="259045"/>
    <xdr:sp macro="" textlink="">
      <xdr:nvSpPr>
        <xdr:cNvPr id="317" name="テキスト ボックス 316"/>
        <xdr:cNvSpPr txBox="1"/>
      </xdr:nvSpPr>
      <xdr:spPr>
        <a:xfrm>
          <a:off x="9372111" y="60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170343</xdr:rowOff>
    </xdr:from>
    <xdr:to>
      <xdr:col>46</xdr:col>
      <xdr:colOff>38100</xdr:colOff>
      <xdr:row>37</xdr:row>
      <xdr:rowOff>100493</xdr:rowOff>
    </xdr:to>
    <xdr:sp macro="" textlink="">
      <xdr:nvSpPr>
        <xdr:cNvPr id="318" name="楕円 317"/>
        <xdr:cNvSpPr/>
      </xdr:nvSpPr>
      <xdr:spPr>
        <a:xfrm>
          <a:off x="8699500" y="634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117020</xdr:rowOff>
    </xdr:from>
    <xdr:ext cx="534377" cy="259045"/>
    <xdr:sp macro="" textlink="">
      <xdr:nvSpPr>
        <xdr:cNvPr id="319" name="テキスト ボックス 318"/>
        <xdr:cNvSpPr txBox="1"/>
      </xdr:nvSpPr>
      <xdr:spPr>
        <a:xfrm>
          <a:off x="8483111" y="61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171105</xdr:rowOff>
    </xdr:from>
    <xdr:to>
      <xdr:col>41</xdr:col>
      <xdr:colOff>101600</xdr:colOff>
      <xdr:row>37</xdr:row>
      <xdr:rowOff>101255</xdr:rowOff>
    </xdr:to>
    <xdr:sp macro="" textlink="">
      <xdr:nvSpPr>
        <xdr:cNvPr id="320" name="楕円 319"/>
        <xdr:cNvSpPr/>
      </xdr:nvSpPr>
      <xdr:spPr>
        <a:xfrm>
          <a:off x="7810500" y="63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117782</xdr:rowOff>
    </xdr:from>
    <xdr:ext cx="534377" cy="259045"/>
    <xdr:sp macro="" textlink="">
      <xdr:nvSpPr>
        <xdr:cNvPr id="321" name="テキスト ボックス 320"/>
        <xdr:cNvSpPr txBox="1"/>
      </xdr:nvSpPr>
      <xdr:spPr>
        <a:xfrm>
          <a:off x="7594111" y="611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141592</xdr:rowOff>
    </xdr:from>
    <xdr:to>
      <xdr:col>36</xdr:col>
      <xdr:colOff>165100</xdr:colOff>
      <xdr:row>37</xdr:row>
      <xdr:rowOff>71742</xdr:rowOff>
    </xdr:to>
    <xdr:sp macro="" textlink="">
      <xdr:nvSpPr>
        <xdr:cNvPr id="322" name="楕円 321"/>
        <xdr:cNvSpPr/>
      </xdr:nvSpPr>
      <xdr:spPr>
        <a:xfrm>
          <a:off x="6921500" y="63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88269</xdr:rowOff>
    </xdr:from>
    <xdr:ext cx="534377" cy="259045"/>
    <xdr:sp macro="" textlink="">
      <xdr:nvSpPr>
        <xdr:cNvPr id="323" name="テキスト ボックス 322"/>
        <xdr:cNvSpPr txBox="1"/>
      </xdr:nvSpPr>
      <xdr:spPr>
        <a:xfrm>
          <a:off x="6705111" y="608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92974</xdr:rowOff>
    </xdr:from>
    <xdr:to>
      <xdr:col>55</xdr:col>
      <xdr:colOff>0</xdr:colOff>
      <xdr:row>58</xdr:row>
      <xdr:rowOff>28935</xdr:rowOff>
    </xdr:to>
    <xdr:cxnSp macro="">
      <xdr:nvCxnSpPr>
        <xdr:cNvPr id="352" name="直線コネクタ 351"/>
        <xdr:cNvCxnSpPr/>
      </xdr:nvCxnSpPr>
      <xdr:spPr>
        <a:xfrm flipV="1">
          <a:off x="9639300" y="9865624"/>
          <a:ext cx="838200" cy="10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28935</xdr:rowOff>
    </xdr:from>
    <xdr:to>
      <xdr:col>50</xdr:col>
      <xdr:colOff>114300</xdr:colOff>
      <xdr:row>58</xdr:row>
      <xdr:rowOff>62509</xdr:rowOff>
    </xdr:to>
    <xdr:cxnSp macro="">
      <xdr:nvCxnSpPr>
        <xdr:cNvPr id="355" name="直線コネクタ 354"/>
        <xdr:cNvCxnSpPr/>
      </xdr:nvCxnSpPr>
      <xdr:spPr>
        <a:xfrm flipV="1">
          <a:off x="8750300" y="9973035"/>
          <a:ext cx="889000" cy="3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460</xdr:rowOff>
    </xdr:from>
    <xdr:to>
      <xdr:col>45</xdr:col>
      <xdr:colOff>177800</xdr:colOff>
      <xdr:row>58</xdr:row>
      <xdr:rowOff>62509</xdr:rowOff>
    </xdr:to>
    <xdr:cxnSp macro="">
      <xdr:nvCxnSpPr>
        <xdr:cNvPr id="358" name="直線コネクタ 357"/>
        <xdr:cNvCxnSpPr/>
      </xdr:nvCxnSpPr>
      <xdr:spPr>
        <a:xfrm>
          <a:off x="7861300" y="994456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155641</xdr:rowOff>
    </xdr:from>
    <xdr:to>
      <xdr:col>41</xdr:col>
      <xdr:colOff>50800</xdr:colOff>
      <xdr:row>58</xdr:row>
      <xdr:rowOff>460</xdr:rowOff>
    </xdr:to>
    <xdr:cxnSp macro="">
      <xdr:nvCxnSpPr>
        <xdr:cNvPr id="361" name="直線コネクタ 360"/>
        <xdr:cNvCxnSpPr/>
      </xdr:nvCxnSpPr>
      <xdr:spPr>
        <a:xfrm>
          <a:off x="6972300" y="9928291"/>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42174</xdr:rowOff>
    </xdr:from>
    <xdr:to>
      <xdr:col>55</xdr:col>
      <xdr:colOff>50800</xdr:colOff>
      <xdr:row>57</xdr:row>
      <xdr:rowOff>143774</xdr:rowOff>
    </xdr:to>
    <xdr:sp macro="" textlink="">
      <xdr:nvSpPr>
        <xdr:cNvPr id="371" name="楕円 370"/>
        <xdr:cNvSpPr/>
      </xdr:nvSpPr>
      <xdr:spPr>
        <a:xfrm>
          <a:off x="10426700" y="981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20601</xdr:rowOff>
    </xdr:from>
    <xdr:ext cx="534377" cy="259045"/>
    <xdr:sp macro="" textlink="">
      <xdr:nvSpPr>
        <xdr:cNvPr id="372" name="普通建設事業費該当値テキスト"/>
        <xdr:cNvSpPr txBox="1"/>
      </xdr:nvSpPr>
      <xdr:spPr>
        <a:xfrm>
          <a:off x="10528300" y="979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149585</xdr:rowOff>
    </xdr:from>
    <xdr:to>
      <xdr:col>50</xdr:col>
      <xdr:colOff>165100</xdr:colOff>
      <xdr:row>58</xdr:row>
      <xdr:rowOff>79735</xdr:rowOff>
    </xdr:to>
    <xdr:sp macro="" textlink="">
      <xdr:nvSpPr>
        <xdr:cNvPr id="373" name="楕円 372"/>
        <xdr:cNvSpPr/>
      </xdr:nvSpPr>
      <xdr:spPr>
        <a:xfrm>
          <a:off x="9588500" y="992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70862</xdr:rowOff>
    </xdr:from>
    <xdr:ext cx="534377" cy="259045"/>
    <xdr:sp macro="" textlink="">
      <xdr:nvSpPr>
        <xdr:cNvPr id="374" name="テキスト ボックス 373"/>
        <xdr:cNvSpPr txBox="1"/>
      </xdr:nvSpPr>
      <xdr:spPr>
        <a:xfrm>
          <a:off x="9372111" y="100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11709</xdr:rowOff>
    </xdr:from>
    <xdr:to>
      <xdr:col>46</xdr:col>
      <xdr:colOff>38100</xdr:colOff>
      <xdr:row>58</xdr:row>
      <xdr:rowOff>113309</xdr:rowOff>
    </xdr:to>
    <xdr:sp macro="" textlink="">
      <xdr:nvSpPr>
        <xdr:cNvPr id="375" name="楕円 374"/>
        <xdr:cNvSpPr/>
      </xdr:nvSpPr>
      <xdr:spPr>
        <a:xfrm>
          <a:off x="8699500" y="995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104436</xdr:rowOff>
    </xdr:from>
    <xdr:ext cx="534377" cy="259045"/>
    <xdr:sp macro="" textlink="">
      <xdr:nvSpPr>
        <xdr:cNvPr id="376" name="テキスト ボックス 375"/>
        <xdr:cNvSpPr txBox="1"/>
      </xdr:nvSpPr>
      <xdr:spPr>
        <a:xfrm>
          <a:off x="8483111" y="100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121110</xdr:rowOff>
    </xdr:from>
    <xdr:to>
      <xdr:col>41</xdr:col>
      <xdr:colOff>101600</xdr:colOff>
      <xdr:row>58</xdr:row>
      <xdr:rowOff>51260</xdr:rowOff>
    </xdr:to>
    <xdr:sp macro="" textlink="">
      <xdr:nvSpPr>
        <xdr:cNvPr id="377" name="楕円 376"/>
        <xdr:cNvSpPr/>
      </xdr:nvSpPr>
      <xdr:spPr>
        <a:xfrm>
          <a:off x="7810500" y="989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42387</xdr:rowOff>
    </xdr:from>
    <xdr:ext cx="534377" cy="259045"/>
    <xdr:sp macro="" textlink="">
      <xdr:nvSpPr>
        <xdr:cNvPr id="378" name="テキスト ボックス 377"/>
        <xdr:cNvSpPr txBox="1"/>
      </xdr:nvSpPr>
      <xdr:spPr>
        <a:xfrm>
          <a:off x="7594111" y="998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104841</xdr:rowOff>
    </xdr:from>
    <xdr:to>
      <xdr:col>36</xdr:col>
      <xdr:colOff>165100</xdr:colOff>
      <xdr:row>58</xdr:row>
      <xdr:rowOff>34991</xdr:rowOff>
    </xdr:to>
    <xdr:sp macro="" textlink="">
      <xdr:nvSpPr>
        <xdr:cNvPr id="379" name="楕円 378"/>
        <xdr:cNvSpPr/>
      </xdr:nvSpPr>
      <xdr:spPr>
        <a:xfrm>
          <a:off x="6921500" y="987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26118</xdr:rowOff>
    </xdr:from>
    <xdr:ext cx="534377" cy="259045"/>
    <xdr:sp macro="" textlink="">
      <xdr:nvSpPr>
        <xdr:cNvPr id="380" name="テキスト ボックス 379"/>
        <xdr:cNvSpPr txBox="1"/>
      </xdr:nvSpPr>
      <xdr:spPr>
        <a:xfrm>
          <a:off x="6705111" y="997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38469</xdr:rowOff>
    </xdr:from>
    <xdr:to>
      <xdr:col>55</xdr:col>
      <xdr:colOff>0</xdr:colOff>
      <xdr:row>79</xdr:row>
      <xdr:rowOff>43828</xdr:rowOff>
    </xdr:to>
    <xdr:cxnSp macro="">
      <xdr:nvCxnSpPr>
        <xdr:cNvPr id="409" name="直線コネクタ 408"/>
        <xdr:cNvCxnSpPr/>
      </xdr:nvCxnSpPr>
      <xdr:spPr>
        <a:xfrm>
          <a:off x="9639300" y="13583019"/>
          <a:ext cx="8382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38469</xdr:rowOff>
    </xdr:from>
    <xdr:to>
      <xdr:col>50</xdr:col>
      <xdr:colOff>114300</xdr:colOff>
      <xdr:row>79</xdr:row>
      <xdr:rowOff>39776</xdr:rowOff>
    </xdr:to>
    <xdr:cxnSp macro="">
      <xdr:nvCxnSpPr>
        <xdr:cNvPr id="412" name="直線コネクタ 411"/>
        <xdr:cNvCxnSpPr/>
      </xdr:nvCxnSpPr>
      <xdr:spPr>
        <a:xfrm flipV="1">
          <a:off x="8750300" y="1358301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39739</xdr:rowOff>
    </xdr:from>
    <xdr:to>
      <xdr:col>45</xdr:col>
      <xdr:colOff>177800</xdr:colOff>
      <xdr:row>79</xdr:row>
      <xdr:rowOff>39776</xdr:rowOff>
    </xdr:to>
    <xdr:cxnSp macro="">
      <xdr:nvCxnSpPr>
        <xdr:cNvPr id="415" name="直線コネクタ 414"/>
        <xdr:cNvCxnSpPr/>
      </xdr:nvCxnSpPr>
      <xdr:spPr>
        <a:xfrm>
          <a:off x="7861300" y="13584289"/>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166129</xdr:rowOff>
    </xdr:from>
    <xdr:to>
      <xdr:col>41</xdr:col>
      <xdr:colOff>50800</xdr:colOff>
      <xdr:row>79</xdr:row>
      <xdr:rowOff>39739</xdr:rowOff>
    </xdr:to>
    <xdr:cxnSp macro="">
      <xdr:nvCxnSpPr>
        <xdr:cNvPr id="418" name="直線コネクタ 417"/>
        <xdr:cNvCxnSpPr/>
      </xdr:nvCxnSpPr>
      <xdr:spPr>
        <a:xfrm>
          <a:off x="6972300" y="13539229"/>
          <a:ext cx="889000" cy="4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164478</xdr:rowOff>
    </xdr:from>
    <xdr:to>
      <xdr:col>55</xdr:col>
      <xdr:colOff>50800</xdr:colOff>
      <xdr:row>79</xdr:row>
      <xdr:rowOff>94628</xdr:rowOff>
    </xdr:to>
    <xdr:sp macro="" textlink="">
      <xdr:nvSpPr>
        <xdr:cNvPr id="428" name="楕円 427"/>
        <xdr:cNvSpPr/>
      </xdr:nvSpPr>
      <xdr:spPr>
        <a:xfrm>
          <a:off x="10426700" y="135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79405</xdr:rowOff>
    </xdr:from>
    <xdr:ext cx="313932" cy="259045"/>
    <xdr:sp macro="" textlink="">
      <xdr:nvSpPr>
        <xdr:cNvPr id="429" name="普通建設事業費 （ うち新規整備　）該当値テキスト"/>
        <xdr:cNvSpPr txBox="1"/>
      </xdr:nvSpPr>
      <xdr:spPr>
        <a:xfrm>
          <a:off x="10528300" y="13452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159119</xdr:rowOff>
    </xdr:from>
    <xdr:to>
      <xdr:col>50</xdr:col>
      <xdr:colOff>165100</xdr:colOff>
      <xdr:row>79</xdr:row>
      <xdr:rowOff>89269</xdr:rowOff>
    </xdr:to>
    <xdr:sp macro="" textlink="">
      <xdr:nvSpPr>
        <xdr:cNvPr id="430" name="楕円 429"/>
        <xdr:cNvSpPr/>
      </xdr:nvSpPr>
      <xdr:spPr>
        <a:xfrm>
          <a:off x="9588500" y="135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80396</xdr:rowOff>
    </xdr:from>
    <xdr:ext cx="378565" cy="259045"/>
    <xdr:sp macro="" textlink="">
      <xdr:nvSpPr>
        <xdr:cNvPr id="431" name="テキスト ボックス 430"/>
        <xdr:cNvSpPr txBox="1"/>
      </xdr:nvSpPr>
      <xdr:spPr>
        <a:xfrm>
          <a:off x="9450017" y="1362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160426</xdr:rowOff>
    </xdr:from>
    <xdr:to>
      <xdr:col>46</xdr:col>
      <xdr:colOff>38100</xdr:colOff>
      <xdr:row>79</xdr:row>
      <xdr:rowOff>90576</xdr:rowOff>
    </xdr:to>
    <xdr:sp macro="" textlink="">
      <xdr:nvSpPr>
        <xdr:cNvPr id="432" name="楕円 431"/>
        <xdr:cNvSpPr/>
      </xdr:nvSpPr>
      <xdr:spPr>
        <a:xfrm>
          <a:off x="8699500" y="135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81703</xdr:rowOff>
    </xdr:from>
    <xdr:ext cx="378565" cy="259045"/>
    <xdr:sp macro="" textlink="">
      <xdr:nvSpPr>
        <xdr:cNvPr id="433" name="テキスト ボックス 432"/>
        <xdr:cNvSpPr txBox="1"/>
      </xdr:nvSpPr>
      <xdr:spPr>
        <a:xfrm>
          <a:off x="8561017" y="1362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160389</xdr:rowOff>
    </xdr:from>
    <xdr:to>
      <xdr:col>41</xdr:col>
      <xdr:colOff>101600</xdr:colOff>
      <xdr:row>79</xdr:row>
      <xdr:rowOff>90539</xdr:rowOff>
    </xdr:to>
    <xdr:sp macro="" textlink="">
      <xdr:nvSpPr>
        <xdr:cNvPr id="434" name="楕円 433"/>
        <xdr:cNvSpPr/>
      </xdr:nvSpPr>
      <xdr:spPr>
        <a:xfrm>
          <a:off x="7810500" y="1353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81666</xdr:rowOff>
    </xdr:from>
    <xdr:ext cx="378565" cy="259045"/>
    <xdr:sp macro="" textlink="">
      <xdr:nvSpPr>
        <xdr:cNvPr id="435" name="テキスト ボックス 434"/>
        <xdr:cNvSpPr txBox="1"/>
      </xdr:nvSpPr>
      <xdr:spPr>
        <a:xfrm>
          <a:off x="7672017" y="13626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115329</xdr:rowOff>
    </xdr:from>
    <xdr:to>
      <xdr:col>36</xdr:col>
      <xdr:colOff>165100</xdr:colOff>
      <xdr:row>79</xdr:row>
      <xdr:rowOff>45479</xdr:rowOff>
    </xdr:to>
    <xdr:sp macro="" textlink="">
      <xdr:nvSpPr>
        <xdr:cNvPr id="436" name="楕円 435"/>
        <xdr:cNvSpPr/>
      </xdr:nvSpPr>
      <xdr:spPr>
        <a:xfrm>
          <a:off x="6921500" y="134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36606</xdr:rowOff>
    </xdr:from>
    <xdr:ext cx="469744" cy="259045"/>
    <xdr:sp macro="" textlink="">
      <xdr:nvSpPr>
        <xdr:cNvPr id="437" name="テキスト ボックス 436"/>
        <xdr:cNvSpPr txBox="1"/>
      </xdr:nvSpPr>
      <xdr:spPr>
        <a:xfrm>
          <a:off x="6737428" y="1358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104572</xdr:rowOff>
    </xdr:from>
    <xdr:to>
      <xdr:col>55</xdr:col>
      <xdr:colOff>0</xdr:colOff>
      <xdr:row>96</xdr:row>
      <xdr:rowOff>136195</xdr:rowOff>
    </xdr:to>
    <xdr:cxnSp macro="">
      <xdr:nvCxnSpPr>
        <xdr:cNvPr id="466" name="直線コネクタ 465"/>
        <xdr:cNvCxnSpPr/>
      </xdr:nvCxnSpPr>
      <xdr:spPr>
        <a:xfrm flipV="1">
          <a:off x="9639300" y="16392322"/>
          <a:ext cx="8382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67" name="普通建設事業費 （ うち更新整備　）平均値テキスト"/>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136195</xdr:rowOff>
    </xdr:from>
    <xdr:to>
      <xdr:col>50</xdr:col>
      <xdr:colOff>114300</xdr:colOff>
      <xdr:row>97</xdr:row>
      <xdr:rowOff>75712</xdr:rowOff>
    </xdr:to>
    <xdr:cxnSp macro="">
      <xdr:nvCxnSpPr>
        <xdr:cNvPr id="469" name="直線コネクタ 468"/>
        <xdr:cNvCxnSpPr/>
      </xdr:nvCxnSpPr>
      <xdr:spPr>
        <a:xfrm flipV="1">
          <a:off x="8750300" y="16595395"/>
          <a:ext cx="889000" cy="1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25113</xdr:rowOff>
    </xdr:from>
    <xdr:ext cx="534377" cy="259045"/>
    <xdr:sp macro="" textlink="">
      <xdr:nvSpPr>
        <xdr:cNvPr id="471" name="テキスト ボックス 470"/>
        <xdr:cNvSpPr txBox="1"/>
      </xdr:nvSpPr>
      <xdr:spPr>
        <a:xfrm>
          <a:off x="9372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94514</xdr:rowOff>
    </xdr:from>
    <xdr:to>
      <xdr:col>45</xdr:col>
      <xdr:colOff>177800</xdr:colOff>
      <xdr:row>97</xdr:row>
      <xdr:rowOff>75712</xdr:rowOff>
    </xdr:to>
    <xdr:cxnSp macro="">
      <xdr:nvCxnSpPr>
        <xdr:cNvPr id="472" name="直線コネクタ 471"/>
        <xdr:cNvCxnSpPr/>
      </xdr:nvCxnSpPr>
      <xdr:spPr>
        <a:xfrm>
          <a:off x="7861300" y="16553714"/>
          <a:ext cx="889000" cy="15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94514</xdr:rowOff>
    </xdr:from>
    <xdr:to>
      <xdr:col>41</xdr:col>
      <xdr:colOff>50800</xdr:colOff>
      <xdr:row>96</xdr:row>
      <xdr:rowOff>117983</xdr:rowOff>
    </xdr:to>
    <xdr:cxnSp macro="">
      <xdr:nvCxnSpPr>
        <xdr:cNvPr id="475" name="直線コネクタ 474"/>
        <xdr:cNvCxnSpPr/>
      </xdr:nvCxnSpPr>
      <xdr:spPr>
        <a:xfrm flipV="1">
          <a:off x="6972300" y="16553714"/>
          <a:ext cx="889000" cy="2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xdr:rowOff>
    </xdr:from>
    <xdr:ext cx="534377" cy="259045"/>
    <xdr:sp macro="" textlink="">
      <xdr:nvSpPr>
        <xdr:cNvPr id="477" name="テキスト ボックス 476"/>
        <xdr:cNvSpPr txBox="1"/>
      </xdr:nvSpPr>
      <xdr:spPr>
        <a:xfrm>
          <a:off x="7594111" y="16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9701</xdr:rowOff>
    </xdr:from>
    <xdr:ext cx="534377" cy="259045"/>
    <xdr:sp macro="" textlink="">
      <xdr:nvSpPr>
        <xdr:cNvPr id="479" name="テキスト ボックス 478"/>
        <xdr:cNvSpPr txBox="1"/>
      </xdr:nvSpPr>
      <xdr:spPr>
        <a:xfrm>
          <a:off x="6705111" y="166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53772</xdr:rowOff>
    </xdr:from>
    <xdr:to>
      <xdr:col>55</xdr:col>
      <xdr:colOff>50800</xdr:colOff>
      <xdr:row>95</xdr:row>
      <xdr:rowOff>155372</xdr:rowOff>
    </xdr:to>
    <xdr:sp macro="" textlink="">
      <xdr:nvSpPr>
        <xdr:cNvPr id="485" name="楕円 484"/>
        <xdr:cNvSpPr/>
      </xdr:nvSpPr>
      <xdr:spPr>
        <a:xfrm>
          <a:off x="10426700" y="163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76649</xdr:rowOff>
    </xdr:from>
    <xdr:ext cx="534377" cy="259045"/>
    <xdr:sp macro="" textlink="">
      <xdr:nvSpPr>
        <xdr:cNvPr id="486" name="普通建設事業費 （ うち更新整備　）該当値テキスト"/>
        <xdr:cNvSpPr txBox="1"/>
      </xdr:nvSpPr>
      <xdr:spPr>
        <a:xfrm>
          <a:off x="10528300" y="161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85395</xdr:rowOff>
    </xdr:from>
    <xdr:to>
      <xdr:col>50</xdr:col>
      <xdr:colOff>165100</xdr:colOff>
      <xdr:row>97</xdr:row>
      <xdr:rowOff>15545</xdr:rowOff>
    </xdr:to>
    <xdr:sp macro="" textlink="">
      <xdr:nvSpPr>
        <xdr:cNvPr id="487" name="楕円 486"/>
        <xdr:cNvSpPr/>
      </xdr:nvSpPr>
      <xdr:spPr>
        <a:xfrm>
          <a:off x="9588500" y="165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32072</xdr:rowOff>
    </xdr:from>
    <xdr:ext cx="534377" cy="259045"/>
    <xdr:sp macro="" textlink="">
      <xdr:nvSpPr>
        <xdr:cNvPr id="488" name="テキスト ボックス 487"/>
        <xdr:cNvSpPr txBox="1"/>
      </xdr:nvSpPr>
      <xdr:spPr>
        <a:xfrm>
          <a:off x="9372111" y="163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24912</xdr:rowOff>
    </xdr:from>
    <xdr:to>
      <xdr:col>46</xdr:col>
      <xdr:colOff>38100</xdr:colOff>
      <xdr:row>97</xdr:row>
      <xdr:rowOff>126512</xdr:rowOff>
    </xdr:to>
    <xdr:sp macro="" textlink="">
      <xdr:nvSpPr>
        <xdr:cNvPr id="489" name="楕円 488"/>
        <xdr:cNvSpPr/>
      </xdr:nvSpPr>
      <xdr:spPr>
        <a:xfrm>
          <a:off x="8699500" y="1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117639</xdr:rowOff>
    </xdr:from>
    <xdr:ext cx="534377" cy="259045"/>
    <xdr:sp macro="" textlink="">
      <xdr:nvSpPr>
        <xdr:cNvPr id="490" name="テキスト ボックス 489"/>
        <xdr:cNvSpPr txBox="1"/>
      </xdr:nvSpPr>
      <xdr:spPr>
        <a:xfrm>
          <a:off x="8483111" y="1674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43714</xdr:rowOff>
    </xdr:from>
    <xdr:to>
      <xdr:col>41</xdr:col>
      <xdr:colOff>101600</xdr:colOff>
      <xdr:row>96</xdr:row>
      <xdr:rowOff>145314</xdr:rowOff>
    </xdr:to>
    <xdr:sp macro="" textlink="">
      <xdr:nvSpPr>
        <xdr:cNvPr id="491" name="楕円 490"/>
        <xdr:cNvSpPr/>
      </xdr:nvSpPr>
      <xdr:spPr>
        <a:xfrm>
          <a:off x="7810500" y="165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161841</xdr:rowOff>
    </xdr:from>
    <xdr:ext cx="534377" cy="259045"/>
    <xdr:sp macro="" textlink="">
      <xdr:nvSpPr>
        <xdr:cNvPr id="492" name="テキスト ボックス 491"/>
        <xdr:cNvSpPr txBox="1"/>
      </xdr:nvSpPr>
      <xdr:spPr>
        <a:xfrm>
          <a:off x="7594111" y="1627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67183</xdr:rowOff>
    </xdr:from>
    <xdr:to>
      <xdr:col>36</xdr:col>
      <xdr:colOff>165100</xdr:colOff>
      <xdr:row>96</xdr:row>
      <xdr:rowOff>168783</xdr:rowOff>
    </xdr:to>
    <xdr:sp macro="" textlink="">
      <xdr:nvSpPr>
        <xdr:cNvPr id="493" name="楕円 492"/>
        <xdr:cNvSpPr/>
      </xdr:nvSpPr>
      <xdr:spPr>
        <a:xfrm>
          <a:off x="6921500" y="165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13860</xdr:rowOff>
    </xdr:from>
    <xdr:ext cx="534377" cy="259045"/>
    <xdr:sp macro="" textlink="">
      <xdr:nvSpPr>
        <xdr:cNvPr id="494" name="テキスト ボックス 493"/>
        <xdr:cNvSpPr txBox="1"/>
      </xdr:nvSpPr>
      <xdr:spPr>
        <a:xfrm>
          <a:off x="6705111" y="1630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112399</xdr:rowOff>
    </xdr:from>
    <xdr:to>
      <xdr:col>85</xdr:col>
      <xdr:colOff>127000</xdr:colOff>
      <xdr:row>72</xdr:row>
      <xdr:rowOff>121118</xdr:rowOff>
    </xdr:to>
    <xdr:cxnSp macro="">
      <xdr:nvCxnSpPr>
        <xdr:cNvPr id="632" name="直線コネクタ 631"/>
        <xdr:cNvCxnSpPr/>
      </xdr:nvCxnSpPr>
      <xdr:spPr>
        <a:xfrm>
          <a:off x="15481300" y="12456799"/>
          <a:ext cx="8382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160824</xdr:rowOff>
    </xdr:from>
    <xdr:ext cx="534377" cy="259045"/>
    <xdr:sp macro="" textlink="">
      <xdr:nvSpPr>
        <xdr:cNvPr id="633" name="公債費平均値テキスト"/>
        <xdr:cNvSpPr txBox="1"/>
      </xdr:nvSpPr>
      <xdr:spPr>
        <a:xfrm>
          <a:off x="16370300" y="12848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64784</xdr:rowOff>
    </xdr:from>
    <xdr:to>
      <xdr:col>81</xdr:col>
      <xdr:colOff>50800</xdr:colOff>
      <xdr:row>72</xdr:row>
      <xdr:rowOff>112399</xdr:rowOff>
    </xdr:to>
    <xdr:cxnSp macro="">
      <xdr:nvCxnSpPr>
        <xdr:cNvPr id="635" name="直線コネクタ 634"/>
        <xdr:cNvCxnSpPr/>
      </xdr:nvCxnSpPr>
      <xdr:spPr>
        <a:xfrm>
          <a:off x="14592300" y="12409184"/>
          <a:ext cx="889000" cy="4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115791</xdr:rowOff>
    </xdr:from>
    <xdr:ext cx="534377" cy="259045"/>
    <xdr:sp macro="" textlink="">
      <xdr:nvSpPr>
        <xdr:cNvPr id="637" name="テキスト ボックス 636"/>
        <xdr:cNvSpPr txBox="1"/>
      </xdr:nvSpPr>
      <xdr:spPr>
        <a:xfrm>
          <a:off x="15214111" y="129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17105</xdr:rowOff>
    </xdr:from>
    <xdr:to>
      <xdr:col>76</xdr:col>
      <xdr:colOff>114300</xdr:colOff>
      <xdr:row>72</xdr:row>
      <xdr:rowOff>64784</xdr:rowOff>
    </xdr:to>
    <xdr:cxnSp macro="">
      <xdr:nvCxnSpPr>
        <xdr:cNvPr id="638" name="直線コネクタ 637"/>
        <xdr:cNvCxnSpPr/>
      </xdr:nvCxnSpPr>
      <xdr:spPr>
        <a:xfrm>
          <a:off x="13703300" y="12361505"/>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83590</xdr:rowOff>
    </xdr:from>
    <xdr:ext cx="534377" cy="259045"/>
    <xdr:sp macro="" textlink="">
      <xdr:nvSpPr>
        <xdr:cNvPr id="640" name="テキスト ボックス 639"/>
        <xdr:cNvSpPr txBox="1"/>
      </xdr:nvSpPr>
      <xdr:spPr>
        <a:xfrm>
          <a:off x="14325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17105</xdr:rowOff>
    </xdr:from>
    <xdr:to>
      <xdr:col>71</xdr:col>
      <xdr:colOff>177800</xdr:colOff>
      <xdr:row>72</xdr:row>
      <xdr:rowOff>112562</xdr:rowOff>
    </xdr:to>
    <xdr:cxnSp macro="">
      <xdr:nvCxnSpPr>
        <xdr:cNvPr id="641" name="直線コネクタ 640"/>
        <xdr:cNvCxnSpPr/>
      </xdr:nvCxnSpPr>
      <xdr:spPr>
        <a:xfrm flipV="1">
          <a:off x="12814300" y="12361505"/>
          <a:ext cx="889000" cy="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59326</xdr:rowOff>
    </xdr:from>
    <xdr:ext cx="534377" cy="259045"/>
    <xdr:sp macro="" textlink="">
      <xdr:nvSpPr>
        <xdr:cNvPr id="643" name="テキスト ボックス 642"/>
        <xdr:cNvSpPr txBox="1"/>
      </xdr:nvSpPr>
      <xdr:spPr>
        <a:xfrm>
          <a:off x="1343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15631</xdr:rowOff>
    </xdr:from>
    <xdr:ext cx="534377" cy="259045"/>
    <xdr:sp macro="" textlink="">
      <xdr:nvSpPr>
        <xdr:cNvPr id="645" name="テキスト ボックス 644"/>
        <xdr:cNvSpPr txBox="1"/>
      </xdr:nvSpPr>
      <xdr:spPr>
        <a:xfrm>
          <a:off x="12547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70318</xdr:rowOff>
    </xdr:from>
    <xdr:to>
      <xdr:col>85</xdr:col>
      <xdr:colOff>177800</xdr:colOff>
      <xdr:row>73</xdr:row>
      <xdr:rowOff>468</xdr:rowOff>
    </xdr:to>
    <xdr:sp macro="" textlink="">
      <xdr:nvSpPr>
        <xdr:cNvPr id="651" name="楕円 650"/>
        <xdr:cNvSpPr/>
      </xdr:nvSpPr>
      <xdr:spPr>
        <a:xfrm>
          <a:off x="16268700" y="124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93195</xdr:rowOff>
    </xdr:from>
    <xdr:ext cx="534377" cy="259045"/>
    <xdr:sp macro="" textlink="">
      <xdr:nvSpPr>
        <xdr:cNvPr id="652" name="公債費該当値テキスト"/>
        <xdr:cNvSpPr txBox="1"/>
      </xdr:nvSpPr>
      <xdr:spPr>
        <a:xfrm>
          <a:off x="16370300" y="1226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61599</xdr:rowOff>
    </xdr:from>
    <xdr:to>
      <xdr:col>81</xdr:col>
      <xdr:colOff>101600</xdr:colOff>
      <xdr:row>72</xdr:row>
      <xdr:rowOff>163199</xdr:rowOff>
    </xdr:to>
    <xdr:sp macro="" textlink="">
      <xdr:nvSpPr>
        <xdr:cNvPr id="653" name="楕円 652"/>
        <xdr:cNvSpPr/>
      </xdr:nvSpPr>
      <xdr:spPr>
        <a:xfrm>
          <a:off x="15430500" y="124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8276</xdr:rowOff>
    </xdr:from>
    <xdr:ext cx="534377" cy="259045"/>
    <xdr:sp macro="" textlink="">
      <xdr:nvSpPr>
        <xdr:cNvPr id="654" name="テキスト ボックス 653"/>
        <xdr:cNvSpPr txBox="1"/>
      </xdr:nvSpPr>
      <xdr:spPr>
        <a:xfrm>
          <a:off x="15214111" y="1218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13984</xdr:rowOff>
    </xdr:from>
    <xdr:to>
      <xdr:col>76</xdr:col>
      <xdr:colOff>165100</xdr:colOff>
      <xdr:row>72</xdr:row>
      <xdr:rowOff>115584</xdr:rowOff>
    </xdr:to>
    <xdr:sp macro="" textlink="">
      <xdr:nvSpPr>
        <xdr:cNvPr id="655" name="楕円 654"/>
        <xdr:cNvSpPr/>
      </xdr:nvSpPr>
      <xdr:spPr>
        <a:xfrm>
          <a:off x="14541500" y="1235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132111</xdr:rowOff>
    </xdr:from>
    <xdr:ext cx="534377" cy="259045"/>
    <xdr:sp macro="" textlink="">
      <xdr:nvSpPr>
        <xdr:cNvPr id="656" name="テキスト ボックス 655"/>
        <xdr:cNvSpPr txBox="1"/>
      </xdr:nvSpPr>
      <xdr:spPr>
        <a:xfrm>
          <a:off x="14325111" y="1213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137755</xdr:rowOff>
    </xdr:from>
    <xdr:to>
      <xdr:col>72</xdr:col>
      <xdr:colOff>38100</xdr:colOff>
      <xdr:row>72</xdr:row>
      <xdr:rowOff>67905</xdr:rowOff>
    </xdr:to>
    <xdr:sp macro="" textlink="">
      <xdr:nvSpPr>
        <xdr:cNvPr id="657" name="楕円 656"/>
        <xdr:cNvSpPr/>
      </xdr:nvSpPr>
      <xdr:spPr>
        <a:xfrm>
          <a:off x="13652500" y="1231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84432</xdr:rowOff>
    </xdr:from>
    <xdr:ext cx="534377" cy="259045"/>
    <xdr:sp macro="" textlink="">
      <xdr:nvSpPr>
        <xdr:cNvPr id="658" name="テキスト ボックス 657"/>
        <xdr:cNvSpPr txBox="1"/>
      </xdr:nvSpPr>
      <xdr:spPr>
        <a:xfrm>
          <a:off x="13436111" y="1208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61762</xdr:rowOff>
    </xdr:from>
    <xdr:to>
      <xdr:col>67</xdr:col>
      <xdr:colOff>101600</xdr:colOff>
      <xdr:row>72</xdr:row>
      <xdr:rowOff>163362</xdr:rowOff>
    </xdr:to>
    <xdr:sp macro="" textlink="">
      <xdr:nvSpPr>
        <xdr:cNvPr id="659" name="楕円 658"/>
        <xdr:cNvSpPr/>
      </xdr:nvSpPr>
      <xdr:spPr>
        <a:xfrm>
          <a:off x="12763500" y="1240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8439</xdr:rowOff>
    </xdr:from>
    <xdr:ext cx="534377" cy="259045"/>
    <xdr:sp macro="" textlink="">
      <xdr:nvSpPr>
        <xdr:cNvPr id="660" name="テキスト ボックス 659"/>
        <xdr:cNvSpPr txBox="1"/>
      </xdr:nvSpPr>
      <xdr:spPr>
        <a:xfrm>
          <a:off x="12547111" y="1218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33903</xdr:rowOff>
    </xdr:from>
    <xdr:to>
      <xdr:col>85</xdr:col>
      <xdr:colOff>127000</xdr:colOff>
      <xdr:row>98</xdr:row>
      <xdr:rowOff>78618</xdr:rowOff>
    </xdr:to>
    <xdr:cxnSp macro="">
      <xdr:nvCxnSpPr>
        <xdr:cNvPr id="687" name="直線コネクタ 686"/>
        <xdr:cNvCxnSpPr/>
      </xdr:nvCxnSpPr>
      <xdr:spPr>
        <a:xfrm flipV="1">
          <a:off x="15481300" y="16836003"/>
          <a:ext cx="838200" cy="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78618</xdr:rowOff>
    </xdr:from>
    <xdr:to>
      <xdr:col>81</xdr:col>
      <xdr:colOff>50800</xdr:colOff>
      <xdr:row>98</xdr:row>
      <xdr:rowOff>78778</xdr:rowOff>
    </xdr:to>
    <xdr:cxnSp macro="">
      <xdr:nvCxnSpPr>
        <xdr:cNvPr id="690" name="直線コネクタ 689"/>
        <xdr:cNvCxnSpPr/>
      </xdr:nvCxnSpPr>
      <xdr:spPr>
        <a:xfrm flipV="1">
          <a:off x="14592300" y="16880718"/>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48191</xdr:rowOff>
    </xdr:from>
    <xdr:to>
      <xdr:col>76</xdr:col>
      <xdr:colOff>114300</xdr:colOff>
      <xdr:row>98</xdr:row>
      <xdr:rowOff>78778</xdr:rowOff>
    </xdr:to>
    <xdr:cxnSp macro="">
      <xdr:nvCxnSpPr>
        <xdr:cNvPr id="693" name="直線コネクタ 692"/>
        <xdr:cNvCxnSpPr/>
      </xdr:nvCxnSpPr>
      <xdr:spPr>
        <a:xfrm>
          <a:off x="13703300" y="16850291"/>
          <a:ext cx="889000" cy="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94300</xdr:rowOff>
    </xdr:from>
    <xdr:to>
      <xdr:col>71</xdr:col>
      <xdr:colOff>177800</xdr:colOff>
      <xdr:row>98</xdr:row>
      <xdr:rowOff>48191</xdr:rowOff>
    </xdr:to>
    <xdr:cxnSp macro="">
      <xdr:nvCxnSpPr>
        <xdr:cNvPr id="696" name="直線コネクタ 695"/>
        <xdr:cNvCxnSpPr/>
      </xdr:nvCxnSpPr>
      <xdr:spPr>
        <a:xfrm>
          <a:off x="12814300" y="16724950"/>
          <a:ext cx="889000" cy="1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154553</xdr:rowOff>
    </xdr:from>
    <xdr:to>
      <xdr:col>85</xdr:col>
      <xdr:colOff>177800</xdr:colOff>
      <xdr:row>98</xdr:row>
      <xdr:rowOff>84703</xdr:rowOff>
    </xdr:to>
    <xdr:sp macro="" textlink="">
      <xdr:nvSpPr>
        <xdr:cNvPr id="706" name="楕円 705"/>
        <xdr:cNvSpPr/>
      </xdr:nvSpPr>
      <xdr:spPr>
        <a:xfrm>
          <a:off x="16268700" y="167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69480</xdr:rowOff>
    </xdr:from>
    <xdr:ext cx="469744" cy="259045"/>
    <xdr:sp macro="" textlink="">
      <xdr:nvSpPr>
        <xdr:cNvPr id="707" name="積立金該当値テキスト"/>
        <xdr:cNvSpPr txBox="1"/>
      </xdr:nvSpPr>
      <xdr:spPr>
        <a:xfrm>
          <a:off x="16370300" y="167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27818</xdr:rowOff>
    </xdr:from>
    <xdr:to>
      <xdr:col>81</xdr:col>
      <xdr:colOff>101600</xdr:colOff>
      <xdr:row>98</xdr:row>
      <xdr:rowOff>129418</xdr:rowOff>
    </xdr:to>
    <xdr:sp macro="" textlink="">
      <xdr:nvSpPr>
        <xdr:cNvPr id="708" name="楕円 707"/>
        <xdr:cNvSpPr/>
      </xdr:nvSpPr>
      <xdr:spPr>
        <a:xfrm>
          <a:off x="15430500" y="168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120545</xdr:rowOff>
    </xdr:from>
    <xdr:ext cx="469744" cy="259045"/>
    <xdr:sp macro="" textlink="">
      <xdr:nvSpPr>
        <xdr:cNvPr id="709" name="テキスト ボックス 708"/>
        <xdr:cNvSpPr txBox="1"/>
      </xdr:nvSpPr>
      <xdr:spPr>
        <a:xfrm>
          <a:off x="15246428" y="169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27978</xdr:rowOff>
    </xdr:from>
    <xdr:to>
      <xdr:col>76</xdr:col>
      <xdr:colOff>165100</xdr:colOff>
      <xdr:row>98</xdr:row>
      <xdr:rowOff>129578</xdr:rowOff>
    </xdr:to>
    <xdr:sp macro="" textlink="">
      <xdr:nvSpPr>
        <xdr:cNvPr id="710" name="楕円 709"/>
        <xdr:cNvSpPr/>
      </xdr:nvSpPr>
      <xdr:spPr>
        <a:xfrm>
          <a:off x="14541500" y="1683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120705</xdr:rowOff>
    </xdr:from>
    <xdr:ext cx="469744" cy="259045"/>
    <xdr:sp macro="" textlink="">
      <xdr:nvSpPr>
        <xdr:cNvPr id="711" name="テキスト ボックス 710"/>
        <xdr:cNvSpPr txBox="1"/>
      </xdr:nvSpPr>
      <xdr:spPr>
        <a:xfrm>
          <a:off x="14357428" y="1692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168841</xdr:rowOff>
    </xdr:from>
    <xdr:to>
      <xdr:col>72</xdr:col>
      <xdr:colOff>38100</xdr:colOff>
      <xdr:row>98</xdr:row>
      <xdr:rowOff>98991</xdr:rowOff>
    </xdr:to>
    <xdr:sp macro="" textlink="">
      <xdr:nvSpPr>
        <xdr:cNvPr id="712" name="楕円 711"/>
        <xdr:cNvSpPr/>
      </xdr:nvSpPr>
      <xdr:spPr>
        <a:xfrm>
          <a:off x="13652500" y="167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90118</xdr:rowOff>
    </xdr:from>
    <xdr:ext cx="469744" cy="259045"/>
    <xdr:sp macro="" textlink="">
      <xdr:nvSpPr>
        <xdr:cNvPr id="713" name="テキスト ボックス 712"/>
        <xdr:cNvSpPr txBox="1"/>
      </xdr:nvSpPr>
      <xdr:spPr>
        <a:xfrm>
          <a:off x="13468428" y="168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43500</xdr:rowOff>
    </xdr:from>
    <xdr:to>
      <xdr:col>67</xdr:col>
      <xdr:colOff>101600</xdr:colOff>
      <xdr:row>97</xdr:row>
      <xdr:rowOff>145100</xdr:rowOff>
    </xdr:to>
    <xdr:sp macro="" textlink="">
      <xdr:nvSpPr>
        <xdr:cNvPr id="714" name="楕円 713"/>
        <xdr:cNvSpPr/>
      </xdr:nvSpPr>
      <xdr:spPr>
        <a:xfrm>
          <a:off x="12763500" y="166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136227</xdr:rowOff>
    </xdr:from>
    <xdr:ext cx="469744" cy="259045"/>
    <xdr:sp macro="" textlink="">
      <xdr:nvSpPr>
        <xdr:cNvPr id="715" name="テキスト ボックス 714"/>
        <xdr:cNvSpPr txBox="1"/>
      </xdr:nvSpPr>
      <xdr:spPr>
        <a:xfrm>
          <a:off x="12579428" y="1676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96266</xdr:rowOff>
    </xdr:from>
    <xdr:to>
      <xdr:col>116</xdr:col>
      <xdr:colOff>63500</xdr:colOff>
      <xdr:row>31</xdr:row>
      <xdr:rowOff>50736</xdr:rowOff>
    </xdr:to>
    <xdr:cxnSp macro="">
      <xdr:nvCxnSpPr>
        <xdr:cNvPr id="744" name="直線コネクタ 743"/>
        <xdr:cNvCxnSpPr/>
      </xdr:nvCxnSpPr>
      <xdr:spPr>
        <a:xfrm>
          <a:off x="21323300" y="5239766"/>
          <a:ext cx="838200" cy="12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115714</xdr:rowOff>
    </xdr:from>
    <xdr:ext cx="469744" cy="259045"/>
    <xdr:sp macro="" textlink="">
      <xdr:nvSpPr>
        <xdr:cNvPr id="745" name="投資及び出資金平均値テキスト"/>
        <xdr:cNvSpPr txBox="1"/>
      </xdr:nvSpPr>
      <xdr:spPr>
        <a:xfrm>
          <a:off x="22212300" y="6459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96266</xdr:rowOff>
    </xdr:from>
    <xdr:to>
      <xdr:col>111</xdr:col>
      <xdr:colOff>177800</xdr:colOff>
      <xdr:row>31</xdr:row>
      <xdr:rowOff>11874</xdr:rowOff>
    </xdr:to>
    <xdr:cxnSp macro="">
      <xdr:nvCxnSpPr>
        <xdr:cNvPr id="747" name="直線コネクタ 746"/>
        <xdr:cNvCxnSpPr/>
      </xdr:nvCxnSpPr>
      <xdr:spPr>
        <a:xfrm flipV="1">
          <a:off x="20434300" y="5239766"/>
          <a:ext cx="889000" cy="8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105046</xdr:rowOff>
    </xdr:from>
    <xdr:ext cx="378565" cy="259045"/>
    <xdr:sp macro="" textlink="">
      <xdr:nvSpPr>
        <xdr:cNvPr id="749" name="テキスト ボックス 748"/>
        <xdr:cNvSpPr txBox="1"/>
      </xdr:nvSpPr>
      <xdr:spPr>
        <a:xfrm>
          <a:off x="21134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11874</xdr:rowOff>
    </xdr:from>
    <xdr:to>
      <xdr:col>107</xdr:col>
      <xdr:colOff>50800</xdr:colOff>
      <xdr:row>32</xdr:row>
      <xdr:rowOff>75883</xdr:rowOff>
    </xdr:to>
    <xdr:cxnSp macro="">
      <xdr:nvCxnSpPr>
        <xdr:cNvPr id="750" name="直線コネクタ 749"/>
        <xdr:cNvCxnSpPr/>
      </xdr:nvCxnSpPr>
      <xdr:spPr>
        <a:xfrm flipV="1">
          <a:off x="19545300" y="5326824"/>
          <a:ext cx="889000" cy="2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69422</xdr:rowOff>
    </xdr:from>
    <xdr:ext cx="378565" cy="259045"/>
    <xdr:sp macro="" textlink="">
      <xdr:nvSpPr>
        <xdr:cNvPr id="752" name="テキスト ボックス 751"/>
        <xdr:cNvSpPr txBox="1"/>
      </xdr:nvSpPr>
      <xdr:spPr>
        <a:xfrm>
          <a:off x="20245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75883</xdr:rowOff>
    </xdr:from>
    <xdr:to>
      <xdr:col>102</xdr:col>
      <xdr:colOff>114300</xdr:colOff>
      <xdr:row>33</xdr:row>
      <xdr:rowOff>4254</xdr:rowOff>
    </xdr:to>
    <xdr:cxnSp macro="">
      <xdr:nvCxnSpPr>
        <xdr:cNvPr id="753" name="直線コネクタ 752"/>
        <xdr:cNvCxnSpPr/>
      </xdr:nvCxnSpPr>
      <xdr:spPr>
        <a:xfrm flipV="1">
          <a:off x="18656300" y="5562283"/>
          <a:ext cx="889000" cy="9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93616</xdr:rowOff>
    </xdr:from>
    <xdr:ext cx="378565" cy="259045"/>
    <xdr:sp macro="" textlink="">
      <xdr:nvSpPr>
        <xdr:cNvPr id="755" name="テキスト ボックス 754"/>
        <xdr:cNvSpPr txBox="1"/>
      </xdr:nvSpPr>
      <xdr:spPr>
        <a:xfrm>
          <a:off x="19356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139146</xdr:rowOff>
    </xdr:from>
    <xdr:ext cx="378565" cy="259045"/>
    <xdr:sp macro="" textlink="">
      <xdr:nvSpPr>
        <xdr:cNvPr id="757" name="テキスト ボックス 756"/>
        <xdr:cNvSpPr txBox="1"/>
      </xdr:nvSpPr>
      <xdr:spPr>
        <a:xfrm>
          <a:off x="18467017" y="665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171386</xdr:rowOff>
    </xdr:from>
    <xdr:to>
      <xdr:col>116</xdr:col>
      <xdr:colOff>114300</xdr:colOff>
      <xdr:row>31</xdr:row>
      <xdr:rowOff>101536</xdr:rowOff>
    </xdr:to>
    <xdr:sp macro="" textlink="">
      <xdr:nvSpPr>
        <xdr:cNvPr id="763" name="楕円 762"/>
        <xdr:cNvSpPr/>
      </xdr:nvSpPr>
      <xdr:spPr>
        <a:xfrm>
          <a:off x="22110700" y="531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86313</xdr:rowOff>
    </xdr:from>
    <xdr:ext cx="469744" cy="259045"/>
    <xdr:sp macro="" textlink="">
      <xdr:nvSpPr>
        <xdr:cNvPr id="764" name="投資及び出資金該当値テキスト"/>
        <xdr:cNvSpPr txBox="1"/>
      </xdr:nvSpPr>
      <xdr:spPr>
        <a:xfrm>
          <a:off x="22212300" y="522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45466</xdr:rowOff>
    </xdr:from>
    <xdr:to>
      <xdr:col>112</xdr:col>
      <xdr:colOff>38100</xdr:colOff>
      <xdr:row>30</xdr:row>
      <xdr:rowOff>147066</xdr:rowOff>
    </xdr:to>
    <xdr:sp macro="" textlink="">
      <xdr:nvSpPr>
        <xdr:cNvPr id="765" name="楕円 764"/>
        <xdr:cNvSpPr/>
      </xdr:nvSpPr>
      <xdr:spPr>
        <a:xfrm>
          <a:off x="21272500" y="51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28</xdr:row>
      <xdr:rowOff>163593</xdr:rowOff>
    </xdr:from>
    <xdr:ext cx="469744" cy="259045"/>
    <xdr:sp macro="" textlink="">
      <xdr:nvSpPr>
        <xdr:cNvPr id="766" name="テキスト ボックス 765"/>
        <xdr:cNvSpPr txBox="1"/>
      </xdr:nvSpPr>
      <xdr:spPr>
        <a:xfrm>
          <a:off x="21088428" y="496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132524</xdr:rowOff>
    </xdr:from>
    <xdr:to>
      <xdr:col>107</xdr:col>
      <xdr:colOff>101600</xdr:colOff>
      <xdr:row>31</xdr:row>
      <xdr:rowOff>62674</xdr:rowOff>
    </xdr:to>
    <xdr:sp macro="" textlink="">
      <xdr:nvSpPr>
        <xdr:cNvPr id="767" name="楕円 766"/>
        <xdr:cNvSpPr/>
      </xdr:nvSpPr>
      <xdr:spPr>
        <a:xfrm>
          <a:off x="20383500" y="52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79201</xdr:rowOff>
    </xdr:from>
    <xdr:ext cx="469744" cy="259045"/>
    <xdr:sp macro="" textlink="">
      <xdr:nvSpPr>
        <xdr:cNvPr id="768" name="テキスト ボックス 767"/>
        <xdr:cNvSpPr txBox="1"/>
      </xdr:nvSpPr>
      <xdr:spPr>
        <a:xfrm>
          <a:off x="20199428" y="505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25083</xdr:rowOff>
    </xdr:from>
    <xdr:to>
      <xdr:col>102</xdr:col>
      <xdr:colOff>165100</xdr:colOff>
      <xdr:row>32</xdr:row>
      <xdr:rowOff>126683</xdr:rowOff>
    </xdr:to>
    <xdr:sp macro="" textlink="">
      <xdr:nvSpPr>
        <xdr:cNvPr id="769" name="楕円 768"/>
        <xdr:cNvSpPr/>
      </xdr:nvSpPr>
      <xdr:spPr>
        <a:xfrm>
          <a:off x="19494500" y="551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143210</xdr:rowOff>
    </xdr:from>
    <xdr:ext cx="469744" cy="259045"/>
    <xdr:sp macro="" textlink="">
      <xdr:nvSpPr>
        <xdr:cNvPr id="770" name="テキスト ボックス 769"/>
        <xdr:cNvSpPr txBox="1"/>
      </xdr:nvSpPr>
      <xdr:spPr>
        <a:xfrm>
          <a:off x="19310428" y="528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124904</xdr:rowOff>
    </xdr:from>
    <xdr:to>
      <xdr:col>98</xdr:col>
      <xdr:colOff>38100</xdr:colOff>
      <xdr:row>33</xdr:row>
      <xdr:rowOff>55054</xdr:rowOff>
    </xdr:to>
    <xdr:sp macro="" textlink="">
      <xdr:nvSpPr>
        <xdr:cNvPr id="771" name="楕円 770"/>
        <xdr:cNvSpPr/>
      </xdr:nvSpPr>
      <xdr:spPr>
        <a:xfrm>
          <a:off x="18605500" y="561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71581</xdr:rowOff>
    </xdr:from>
    <xdr:ext cx="469744" cy="259045"/>
    <xdr:sp macro="" textlink="">
      <xdr:nvSpPr>
        <xdr:cNvPr id="772" name="テキスト ボックス 771"/>
        <xdr:cNvSpPr txBox="1"/>
      </xdr:nvSpPr>
      <xdr:spPr>
        <a:xfrm>
          <a:off x="18421428" y="538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157264</xdr:rowOff>
    </xdr:from>
    <xdr:to>
      <xdr:col>116</xdr:col>
      <xdr:colOff>63500</xdr:colOff>
      <xdr:row>57</xdr:row>
      <xdr:rowOff>61233</xdr:rowOff>
    </xdr:to>
    <xdr:cxnSp macro="">
      <xdr:nvCxnSpPr>
        <xdr:cNvPr id="801" name="直線コネクタ 800"/>
        <xdr:cNvCxnSpPr/>
      </xdr:nvCxnSpPr>
      <xdr:spPr>
        <a:xfrm flipV="1">
          <a:off x="21323300" y="9758464"/>
          <a:ext cx="838200" cy="7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39952</xdr:rowOff>
    </xdr:from>
    <xdr:ext cx="469744" cy="259045"/>
    <xdr:sp macro="" textlink="">
      <xdr:nvSpPr>
        <xdr:cNvPr id="802" name="貸付金平均値テキスト"/>
        <xdr:cNvSpPr txBox="1"/>
      </xdr:nvSpPr>
      <xdr:spPr>
        <a:xfrm>
          <a:off x="22212300" y="9984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26238</xdr:rowOff>
    </xdr:from>
    <xdr:to>
      <xdr:col>111</xdr:col>
      <xdr:colOff>177800</xdr:colOff>
      <xdr:row>57</xdr:row>
      <xdr:rowOff>61233</xdr:rowOff>
    </xdr:to>
    <xdr:cxnSp macro="">
      <xdr:nvCxnSpPr>
        <xdr:cNvPr id="804" name="直線コネクタ 803"/>
        <xdr:cNvCxnSpPr/>
      </xdr:nvCxnSpPr>
      <xdr:spPr>
        <a:xfrm>
          <a:off x="20434300" y="9798888"/>
          <a:ext cx="8890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3776</xdr:rowOff>
    </xdr:from>
    <xdr:ext cx="469744" cy="259045"/>
    <xdr:sp macro="" textlink="">
      <xdr:nvSpPr>
        <xdr:cNvPr id="806" name="テキスト ボックス 805"/>
        <xdr:cNvSpPr txBox="1"/>
      </xdr:nvSpPr>
      <xdr:spPr>
        <a:xfrm>
          <a:off x="21088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20333</xdr:rowOff>
    </xdr:from>
    <xdr:to>
      <xdr:col>107</xdr:col>
      <xdr:colOff>50800</xdr:colOff>
      <xdr:row>57</xdr:row>
      <xdr:rowOff>26238</xdr:rowOff>
    </xdr:to>
    <xdr:cxnSp macro="">
      <xdr:nvCxnSpPr>
        <xdr:cNvPr id="807" name="直線コネクタ 806"/>
        <xdr:cNvCxnSpPr/>
      </xdr:nvCxnSpPr>
      <xdr:spPr>
        <a:xfrm>
          <a:off x="19545300" y="9792983"/>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13816</xdr:rowOff>
    </xdr:from>
    <xdr:ext cx="469744" cy="259045"/>
    <xdr:sp macro="" textlink="">
      <xdr:nvSpPr>
        <xdr:cNvPr id="809" name="テキスト ボックス 808"/>
        <xdr:cNvSpPr txBox="1"/>
      </xdr:nvSpPr>
      <xdr:spPr>
        <a:xfrm>
          <a:off x="20199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20333</xdr:rowOff>
    </xdr:from>
    <xdr:to>
      <xdr:col>102</xdr:col>
      <xdr:colOff>114300</xdr:colOff>
      <xdr:row>57</xdr:row>
      <xdr:rowOff>37859</xdr:rowOff>
    </xdr:to>
    <xdr:cxnSp macro="">
      <xdr:nvCxnSpPr>
        <xdr:cNvPr id="810" name="直線コネクタ 809"/>
        <xdr:cNvCxnSpPr/>
      </xdr:nvCxnSpPr>
      <xdr:spPr>
        <a:xfrm flipV="1">
          <a:off x="18656300" y="9792983"/>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8691</xdr:rowOff>
    </xdr:from>
    <xdr:ext cx="469744" cy="259045"/>
    <xdr:sp macro="" textlink="">
      <xdr:nvSpPr>
        <xdr:cNvPr id="812" name="テキスト ボックス 811"/>
        <xdr:cNvSpPr txBox="1"/>
      </xdr:nvSpPr>
      <xdr:spPr>
        <a:xfrm>
          <a:off x="19310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12044</xdr:rowOff>
    </xdr:from>
    <xdr:ext cx="469744" cy="259045"/>
    <xdr:sp macro="" textlink="">
      <xdr:nvSpPr>
        <xdr:cNvPr id="814" name="テキスト ボックス 813"/>
        <xdr:cNvSpPr txBox="1"/>
      </xdr:nvSpPr>
      <xdr:spPr>
        <a:xfrm>
          <a:off x="18421428" y="10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106464</xdr:rowOff>
    </xdr:from>
    <xdr:to>
      <xdr:col>116</xdr:col>
      <xdr:colOff>114300</xdr:colOff>
      <xdr:row>57</xdr:row>
      <xdr:rowOff>36614</xdr:rowOff>
    </xdr:to>
    <xdr:sp macro="" textlink="">
      <xdr:nvSpPr>
        <xdr:cNvPr id="820" name="楕円 819"/>
        <xdr:cNvSpPr/>
      </xdr:nvSpPr>
      <xdr:spPr>
        <a:xfrm>
          <a:off x="22110700" y="970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129341</xdr:rowOff>
    </xdr:from>
    <xdr:ext cx="534377" cy="259045"/>
    <xdr:sp macro="" textlink="">
      <xdr:nvSpPr>
        <xdr:cNvPr id="821" name="貸付金該当値テキスト"/>
        <xdr:cNvSpPr txBox="1"/>
      </xdr:nvSpPr>
      <xdr:spPr>
        <a:xfrm>
          <a:off x="22212300" y="955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10433</xdr:rowOff>
    </xdr:from>
    <xdr:to>
      <xdr:col>112</xdr:col>
      <xdr:colOff>38100</xdr:colOff>
      <xdr:row>57</xdr:row>
      <xdr:rowOff>112033</xdr:rowOff>
    </xdr:to>
    <xdr:sp macro="" textlink="">
      <xdr:nvSpPr>
        <xdr:cNvPr id="822" name="楕円 821"/>
        <xdr:cNvSpPr/>
      </xdr:nvSpPr>
      <xdr:spPr>
        <a:xfrm>
          <a:off x="21272500" y="97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128560</xdr:rowOff>
    </xdr:from>
    <xdr:ext cx="534377" cy="259045"/>
    <xdr:sp macro="" textlink="">
      <xdr:nvSpPr>
        <xdr:cNvPr id="823" name="テキスト ボックス 822"/>
        <xdr:cNvSpPr txBox="1"/>
      </xdr:nvSpPr>
      <xdr:spPr>
        <a:xfrm>
          <a:off x="21056111" y="955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146888</xdr:rowOff>
    </xdr:from>
    <xdr:to>
      <xdr:col>107</xdr:col>
      <xdr:colOff>101600</xdr:colOff>
      <xdr:row>57</xdr:row>
      <xdr:rowOff>77038</xdr:rowOff>
    </xdr:to>
    <xdr:sp macro="" textlink="">
      <xdr:nvSpPr>
        <xdr:cNvPr id="824" name="楕円 823"/>
        <xdr:cNvSpPr/>
      </xdr:nvSpPr>
      <xdr:spPr>
        <a:xfrm>
          <a:off x="20383500" y="97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93565</xdr:rowOff>
    </xdr:from>
    <xdr:ext cx="534377" cy="259045"/>
    <xdr:sp macro="" textlink="">
      <xdr:nvSpPr>
        <xdr:cNvPr id="825" name="テキスト ボックス 824"/>
        <xdr:cNvSpPr txBox="1"/>
      </xdr:nvSpPr>
      <xdr:spPr>
        <a:xfrm>
          <a:off x="20167111" y="952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140983</xdr:rowOff>
    </xdr:from>
    <xdr:to>
      <xdr:col>102</xdr:col>
      <xdr:colOff>165100</xdr:colOff>
      <xdr:row>57</xdr:row>
      <xdr:rowOff>71133</xdr:rowOff>
    </xdr:to>
    <xdr:sp macro="" textlink="">
      <xdr:nvSpPr>
        <xdr:cNvPr id="826" name="楕円 825"/>
        <xdr:cNvSpPr/>
      </xdr:nvSpPr>
      <xdr:spPr>
        <a:xfrm>
          <a:off x="19494500" y="97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87660</xdr:rowOff>
    </xdr:from>
    <xdr:ext cx="534377" cy="259045"/>
    <xdr:sp macro="" textlink="">
      <xdr:nvSpPr>
        <xdr:cNvPr id="827" name="テキスト ボックス 826"/>
        <xdr:cNvSpPr txBox="1"/>
      </xdr:nvSpPr>
      <xdr:spPr>
        <a:xfrm>
          <a:off x="19278111" y="951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158509</xdr:rowOff>
    </xdr:from>
    <xdr:to>
      <xdr:col>98</xdr:col>
      <xdr:colOff>38100</xdr:colOff>
      <xdr:row>57</xdr:row>
      <xdr:rowOff>88659</xdr:rowOff>
    </xdr:to>
    <xdr:sp macro="" textlink="">
      <xdr:nvSpPr>
        <xdr:cNvPr id="828" name="楕円 827"/>
        <xdr:cNvSpPr/>
      </xdr:nvSpPr>
      <xdr:spPr>
        <a:xfrm>
          <a:off x="18605500" y="97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105186</xdr:rowOff>
    </xdr:from>
    <xdr:ext cx="534377" cy="259045"/>
    <xdr:sp macro="" textlink="">
      <xdr:nvSpPr>
        <xdr:cNvPr id="829" name="テキスト ボックス 828"/>
        <xdr:cNvSpPr txBox="1"/>
      </xdr:nvSpPr>
      <xdr:spPr>
        <a:xfrm>
          <a:off x="18389111" y="953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28563</xdr:rowOff>
    </xdr:from>
    <xdr:to>
      <xdr:col>116</xdr:col>
      <xdr:colOff>63500</xdr:colOff>
      <xdr:row>71</xdr:row>
      <xdr:rowOff>85027</xdr:rowOff>
    </xdr:to>
    <xdr:cxnSp macro="">
      <xdr:nvCxnSpPr>
        <xdr:cNvPr id="859" name="直線コネクタ 858"/>
        <xdr:cNvCxnSpPr/>
      </xdr:nvCxnSpPr>
      <xdr:spPr>
        <a:xfrm flipV="1">
          <a:off x="21323300" y="12201513"/>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48277</xdr:rowOff>
    </xdr:from>
    <xdr:ext cx="534377" cy="259045"/>
    <xdr:sp macro="" textlink="">
      <xdr:nvSpPr>
        <xdr:cNvPr id="860" name="繰出金平均値テキスト"/>
        <xdr:cNvSpPr txBox="1"/>
      </xdr:nvSpPr>
      <xdr:spPr>
        <a:xfrm>
          <a:off x="22212300" y="129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85027</xdr:rowOff>
    </xdr:from>
    <xdr:to>
      <xdr:col>111</xdr:col>
      <xdr:colOff>177800</xdr:colOff>
      <xdr:row>72</xdr:row>
      <xdr:rowOff>15189</xdr:rowOff>
    </xdr:to>
    <xdr:cxnSp macro="">
      <xdr:nvCxnSpPr>
        <xdr:cNvPr id="862" name="直線コネクタ 861"/>
        <xdr:cNvCxnSpPr/>
      </xdr:nvCxnSpPr>
      <xdr:spPr>
        <a:xfrm flipV="1">
          <a:off x="20434300" y="12257977"/>
          <a:ext cx="889000" cy="10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71252</xdr:rowOff>
    </xdr:from>
    <xdr:ext cx="534377" cy="259045"/>
    <xdr:sp macro="" textlink="">
      <xdr:nvSpPr>
        <xdr:cNvPr id="864" name="テキスト ボックス 863"/>
        <xdr:cNvSpPr txBox="1"/>
      </xdr:nvSpPr>
      <xdr:spPr>
        <a:xfrm>
          <a:off x="21056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15189</xdr:rowOff>
    </xdr:from>
    <xdr:to>
      <xdr:col>107</xdr:col>
      <xdr:colOff>50800</xdr:colOff>
      <xdr:row>72</xdr:row>
      <xdr:rowOff>78474</xdr:rowOff>
    </xdr:to>
    <xdr:cxnSp macro="">
      <xdr:nvCxnSpPr>
        <xdr:cNvPr id="865" name="直線コネクタ 864"/>
        <xdr:cNvCxnSpPr/>
      </xdr:nvCxnSpPr>
      <xdr:spPr>
        <a:xfrm flipV="1">
          <a:off x="19545300" y="12359589"/>
          <a:ext cx="889000" cy="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85615</xdr:rowOff>
    </xdr:from>
    <xdr:ext cx="534377" cy="259045"/>
    <xdr:sp macro="" textlink="">
      <xdr:nvSpPr>
        <xdr:cNvPr id="867" name="テキスト ボックス 866"/>
        <xdr:cNvSpPr txBox="1"/>
      </xdr:nvSpPr>
      <xdr:spPr>
        <a:xfrm>
          <a:off x="20167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169494</xdr:rowOff>
    </xdr:from>
    <xdr:to>
      <xdr:col>102</xdr:col>
      <xdr:colOff>114300</xdr:colOff>
      <xdr:row>72</xdr:row>
      <xdr:rowOff>78474</xdr:rowOff>
    </xdr:to>
    <xdr:cxnSp macro="">
      <xdr:nvCxnSpPr>
        <xdr:cNvPr id="868" name="直線コネクタ 867"/>
        <xdr:cNvCxnSpPr/>
      </xdr:nvCxnSpPr>
      <xdr:spPr>
        <a:xfrm>
          <a:off x="18656300" y="12342444"/>
          <a:ext cx="889000" cy="8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68203</xdr:rowOff>
    </xdr:from>
    <xdr:ext cx="534377" cy="259045"/>
    <xdr:sp macro="" textlink="">
      <xdr:nvSpPr>
        <xdr:cNvPr id="870" name="テキスト ボックス 869"/>
        <xdr:cNvSpPr txBox="1"/>
      </xdr:nvSpPr>
      <xdr:spPr>
        <a:xfrm>
          <a:off x="19278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34332</xdr:rowOff>
    </xdr:from>
    <xdr:ext cx="534377" cy="259045"/>
    <xdr:sp macro="" textlink="">
      <xdr:nvSpPr>
        <xdr:cNvPr id="872" name="テキスト ボックス 871"/>
        <xdr:cNvSpPr txBox="1"/>
      </xdr:nvSpPr>
      <xdr:spPr>
        <a:xfrm>
          <a:off x="18389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149213</xdr:rowOff>
    </xdr:from>
    <xdr:to>
      <xdr:col>116</xdr:col>
      <xdr:colOff>114300</xdr:colOff>
      <xdr:row>71</xdr:row>
      <xdr:rowOff>79363</xdr:rowOff>
    </xdr:to>
    <xdr:sp macro="" textlink="">
      <xdr:nvSpPr>
        <xdr:cNvPr id="878" name="楕円 877"/>
        <xdr:cNvSpPr/>
      </xdr:nvSpPr>
      <xdr:spPr>
        <a:xfrm>
          <a:off x="22110700" y="121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102240</xdr:rowOff>
    </xdr:from>
    <xdr:ext cx="534377" cy="259045"/>
    <xdr:sp macro="" textlink="">
      <xdr:nvSpPr>
        <xdr:cNvPr id="879" name="繰出金該当値テキスト"/>
        <xdr:cNvSpPr txBox="1"/>
      </xdr:nvSpPr>
      <xdr:spPr>
        <a:xfrm>
          <a:off x="22212300" y="1210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34227</xdr:rowOff>
    </xdr:from>
    <xdr:to>
      <xdr:col>112</xdr:col>
      <xdr:colOff>38100</xdr:colOff>
      <xdr:row>71</xdr:row>
      <xdr:rowOff>135827</xdr:rowOff>
    </xdr:to>
    <xdr:sp macro="" textlink="">
      <xdr:nvSpPr>
        <xdr:cNvPr id="880" name="楕円 879"/>
        <xdr:cNvSpPr/>
      </xdr:nvSpPr>
      <xdr:spPr>
        <a:xfrm>
          <a:off x="21272500" y="122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152354</xdr:rowOff>
    </xdr:from>
    <xdr:ext cx="534377" cy="259045"/>
    <xdr:sp macro="" textlink="">
      <xdr:nvSpPr>
        <xdr:cNvPr id="881" name="テキスト ボックス 880"/>
        <xdr:cNvSpPr txBox="1"/>
      </xdr:nvSpPr>
      <xdr:spPr>
        <a:xfrm>
          <a:off x="21056111" y="119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135839</xdr:rowOff>
    </xdr:from>
    <xdr:to>
      <xdr:col>107</xdr:col>
      <xdr:colOff>101600</xdr:colOff>
      <xdr:row>72</xdr:row>
      <xdr:rowOff>65989</xdr:rowOff>
    </xdr:to>
    <xdr:sp macro="" textlink="">
      <xdr:nvSpPr>
        <xdr:cNvPr id="882" name="楕円 881"/>
        <xdr:cNvSpPr/>
      </xdr:nvSpPr>
      <xdr:spPr>
        <a:xfrm>
          <a:off x="20383500" y="123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82516</xdr:rowOff>
    </xdr:from>
    <xdr:ext cx="534377" cy="259045"/>
    <xdr:sp macro="" textlink="">
      <xdr:nvSpPr>
        <xdr:cNvPr id="883" name="テキスト ボックス 882"/>
        <xdr:cNvSpPr txBox="1"/>
      </xdr:nvSpPr>
      <xdr:spPr>
        <a:xfrm>
          <a:off x="20167111" y="1208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27674</xdr:rowOff>
    </xdr:from>
    <xdr:to>
      <xdr:col>102</xdr:col>
      <xdr:colOff>165100</xdr:colOff>
      <xdr:row>72</xdr:row>
      <xdr:rowOff>129274</xdr:rowOff>
    </xdr:to>
    <xdr:sp macro="" textlink="">
      <xdr:nvSpPr>
        <xdr:cNvPr id="884" name="楕円 883"/>
        <xdr:cNvSpPr/>
      </xdr:nvSpPr>
      <xdr:spPr>
        <a:xfrm>
          <a:off x="19494500" y="123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145801</xdr:rowOff>
    </xdr:from>
    <xdr:ext cx="534377" cy="259045"/>
    <xdr:sp macro="" textlink="">
      <xdr:nvSpPr>
        <xdr:cNvPr id="885" name="テキスト ボックス 884"/>
        <xdr:cNvSpPr txBox="1"/>
      </xdr:nvSpPr>
      <xdr:spPr>
        <a:xfrm>
          <a:off x="19278111" y="121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118694</xdr:rowOff>
    </xdr:from>
    <xdr:to>
      <xdr:col>98</xdr:col>
      <xdr:colOff>38100</xdr:colOff>
      <xdr:row>72</xdr:row>
      <xdr:rowOff>48844</xdr:rowOff>
    </xdr:to>
    <xdr:sp macro="" textlink="">
      <xdr:nvSpPr>
        <xdr:cNvPr id="886" name="楕円 885"/>
        <xdr:cNvSpPr/>
      </xdr:nvSpPr>
      <xdr:spPr>
        <a:xfrm>
          <a:off x="18605500" y="122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65371</xdr:rowOff>
    </xdr:from>
    <xdr:ext cx="534377" cy="259045"/>
    <xdr:sp macro="" textlink="">
      <xdr:nvSpPr>
        <xdr:cNvPr id="887" name="テキスト ボックス 886"/>
        <xdr:cNvSpPr txBox="1"/>
      </xdr:nvSpPr>
      <xdr:spPr>
        <a:xfrm>
          <a:off x="18389111" y="120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東西に長い地勢的要因から消防職員を多く抱えるほか、港湾事務や保健所設置により人口当たりの職員数が多いため、住民一人当たりのコストが高くなっている。引き続き指定管理者制度の活用等による職員数の適正管理に努める。</a:t>
          </a:r>
        </a:p>
        <a:p>
          <a:r>
            <a:rPr kumimoji="1" lang="ja-JP" altLang="en-US" sz="1100">
              <a:latin typeface="ＭＳ Ｐゴシック" panose="020B0600070205080204" pitchFamily="50" charset="-128"/>
              <a:ea typeface="ＭＳ Ｐゴシック" panose="020B0600070205080204" pitchFamily="50" charset="-128"/>
            </a:rPr>
            <a:t>維持補修費：冬期間の除排雪に係る費用負担が大きい。</a:t>
          </a:r>
        </a:p>
        <a:p>
          <a:r>
            <a:rPr kumimoji="1" lang="ja-JP" altLang="en-US" sz="1100">
              <a:latin typeface="ＭＳ Ｐゴシック" panose="020B0600070205080204" pitchFamily="50" charset="-128"/>
              <a:ea typeface="ＭＳ Ｐゴシック" panose="020B0600070205080204" pitchFamily="50" charset="-128"/>
            </a:rPr>
            <a:t>扶助費：高齢化等の進行により、類似団体の平均を大きく上回っている。社会保障給付費が増加傾向にあることなどから、自立支援や予防対策の推進により、社会保障給付の増加傾向に歯止めをかけるよう努める。</a:t>
          </a:r>
        </a:p>
        <a:p>
          <a:r>
            <a:rPr kumimoji="1" lang="ja-JP" altLang="en-US" sz="1100">
              <a:latin typeface="ＭＳ Ｐゴシック" panose="020B0600070205080204" pitchFamily="50" charset="-128"/>
              <a:ea typeface="ＭＳ Ｐゴシック" panose="020B0600070205080204" pitchFamily="50" charset="-128"/>
            </a:rPr>
            <a:t>補助費等：特別定額給付金給付事業費の皆増などにより前年度より大幅に増となっており、依然として類似団体の平均を上回っている。</a:t>
          </a:r>
        </a:p>
        <a:p>
          <a:r>
            <a:rPr kumimoji="1" lang="ja-JP" altLang="en-US" sz="1100">
              <a:latin typeface="ＭＳ Ｐゴシック" panose="020B0600070205080204" pitchFamily="50" charset="-128"/>
              <a:ea typeface="ＭＳ Ｐゴシック" panose="020B0600070205080204" pitchFamily="50" charset="-128"/>
            </a:rPr>
            <a:t>普通建設事業費（うち更新整備）：小学校校舎等の改修事業などの実施により、類似団体の平均を上回った。</a:t>
          </a:r>
        </a:p>
        <a:p>
          <a:r>
            <a:rPr kumimoji="1" lang="ja-JP" altLang="en-US" sz="1100">
              <a:latin typeface="ＭＳ Ｐゴシック" panose="020B0600070205080204" pitchFamily="50" charset="-128"/>
              <a:ea typeface="ＭＳ Ｐゴシック" panose="020B0600070205080204" pitchFamily="50" charset="-128"/>
            </a:rPr>
            <a:t>公債費：過去に借入れした市債の元利償還金は平成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年度をピークに減少傾向にある。類似団体と比較しても依然として高い状態だが、建設事業費の厳選や着手時期の再検討などにより将来的な財政負担を考慮しながら起債発行の抑制に努める。</a:t>
          </a:r>
        </a:p>
        <a:p>
          <a:r>
            <a:rPr kumimoji="1" lang="ja-JP" altLang="en-US" sz="1100">
              <a:latin typeface="ＭＳ Ｐゴシック" panose="020B0600070205080204" pitchFamily="50" charset="-128"/>
              <a:ea typeface="ＭＳ Ｐゴシック" panose="020B0600070205080204" pitchFamily="50" charset="-128"/>
            </a:rPr>
            <a:t>繰出金：介護保険事業特別会計への繰出金の増加などにより前年度より増となっており、依然として類似団体の平均を上回っている。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北海道小樽市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112,450
111,768
243.83
72,355,928
72,124,848
212,128
31,703,283
48,015,301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140462</xdr:rowOff>
    </xdr:from>
    <xdr:to>
      <xdr:col>24</xdr:col>
      <xdr:colOff>63500</xdr:colOff>
      <xdr:row>33</xdr:row>
      <xdr:rowOff>43688</xdr:rowOff>
    </xdr:to>
    <xdr:cxnSp macro="">
      <xdr:nvCxnSpPr>
        <xdr:cNvPr id="61" name="直線コネクタ 60"/>
        <xdr:cNvCxnSpPr/>
      </xdr:nvCxnSpPr>
      <xdr:spPr>
        <a:xfrm flipV="1">
          <a:off x="3797300" y="5626862"/>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37592</xdr:rowOff>
    </xdr:from>
    <xdr:to>
      <xdr:col>19</xdr:col>
      <xdr:colOff>177800</xdr:colOff>
      <xdr:row>33</xdr:row>
      <xdr:rowOff>43688</xdr:rowOff>
    </xdr:to>
    <xdr:cxnSp macro="">
      <xdr:nvCxnSpPr>
        <xdr:cNvPr id="64" name="直線コネクタ 63"/>
        <xdr:cNvCxnSpPr/>
      </xdr:nvCxnSpPr>
      <xdr:spPr>
        <a:xfrm>
          <a:off x="2908300" y="569544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37592</xdr:rowOff>
    </xdr:from>
    <xdr:to>
      <xdr:col>15</xdr:col>
      <xdr:colOff>50800</xdr:colOff>
      <xdr:row>33</xdr:row>
      <xdr:rowOff>64262</xdr:rowOff>
    </xdr:to>
    <xdr:cxnSp macro="">
      <xdr:nvCxnSpPr>
        <xdr:cNvPr id="67" name="直線コネクタ 66"/>
        <xdr:cNvCxnSpPr/>
      </xdr:nvCxnSpPr>
      <xdr:spPr>
        <a:xfrm flipV="1">
          <a:off x="2019300" y="569544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64262</xdr:rowOff>
    </xdr:from>
    <xdr:to>
      <xdr:col>10</xdr:col>
      <xdr:colOff>114300</xdr:colOff>
      <xdr:row>33</xdr:row>
      <xdr:rowOff>127508</xdr:rowOff>
    </xdr:to>
    <xdr:cxnSp macro="">
      <xdr:nvCxnSpPr>
        <xdr:cNvPr id="70" name="直線コネクタ 69"/>
        <xdr:cNvCxnSpPr/>
      </xdr:nvCxnSpPr>
      <xdr:spPr>
        <a:xfrm flipV="1">
          <a:off x="1130300" y="5722112"/>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89662</xdr:rowOff>
    </xdr:from>
    <xdr:to>
      <xdr:col>24</xdr:col>
      <xdr:colOff>114300</xdr:colOff>
      <xdr:row>33</xdr:row>
      <xdr:rowOff>19812</xdr:rowOff>
    </xdr:to>
    <xdr:sp macro="" textlink="">
      <xdr:nvSpPr>
        <xdr:cNvPr id="80" name="楕円 79"/>
        <xdr:cNvSpPr/>
      </xdr:nvSpPr>
      <xdr:spPr>
        <a:xfrm>
          <a:off x="4584700" y="55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112539</xdr:rowOff>
    </xdr:from>
    <xdr:ext cx="469744" cy="259045"/>
    <xdr:sp macro="" textlink="">
      <xdr:nvSpPr>
        <xdr:cNvPr id="81" name="議会費該当値テキスト"/>
        <xdr:cNvSpPr txBox="1"/>
      </xdr:nvSpPr>
      <xdr:spPr>
        <a:xfrm>
          <a:off x="4686300" y="542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164338</xdr:rowOff>
    </xdr:from>
    <xdr:to>
      <xdr:col>20</xdr:col>
      <xdr:colOff>38100</xdr:colOff>
      <xdr:row>33</xdr:row>
      <xdr:rowOff>94488</xdr:rowOff>
    </xdr:to>
    <xdr:sp macro="" textlink="">
      <xdr:nvSpPr>
        <xdr:cNvPr id="82" name="楕円 81"/>
        <xdr:cNvSpPr/>
      </xdr:nvSpPr>
      <xdr:spPr>
        <a:xfrm>
          <a:off x="3746500" y="56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111015</xdr:rowOff>
    </xdr:from>
    <xdr:ext cx="469744" cy="259045"/>
    <xdr:sp macro="" textlink="">
      <xdr:nvSpPr>
        <xdr:cNvPr id="83" name="テキスト ボックス 82"/>
        <xdr:cNvSpPr txBox="1"/>
      </xdr:nvSpPr>
      <xdr:spPr>
        <a:xfrm>
          <a:off x="3562428" y="54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158242</xdr:rowOff>
    </xdr:from>
    <xdr:to>
      <xdr:col>15</xdr:col>
      <xdr:colOff>101600</xdr:colOff>
      <xdr:row>33</xdr:row>
      <xdr:rowOff>88392</xdr:rowOff>
    </xdr:to>
    <xdr:sp macro="" textlink="">
      <xdr:nvSpPr>
        <xdr:cNvPr id="84" name="楕円 83"/>
        <xdr:cNvSpPr/>
      </xdr:nvSpPr>
      <xdr:spPr>
        <a:xfrm>
          <a:off x="2857500" y="56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104919</xdr:rowOff>
    </xdr:from>
    <xdr:ext cx="469744" cy="259045"/>
    <xdr:sp macro="" textlink="">
      <xdr:nvSpPr>
        <xdr:cNvPr id="85" name="テキスト ボックス 84"/>
        <xdr:cNvSpPr txBox="1"/>
      </xdr:nvSpPr>
      <xdr:spPr>
        <a:xfrm>
          <a:off x="2673428" y="541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13462</xdr:rowOff>
    </xdr:from>
    <xdr:to>
      <xdr:col>10</xdr:col>
      <xdr:colOff>165100</xdr:colOff>
      <xdr:row>33</xdr:row>
      <xdr:rowOff>115062</xdr:rowOff>
    </xdr:to>
    <xdr:sp macro="" textlink="">
      <xdr:nvSpPr>
        <xdr:cNvPr id="86" name="楕円 85"/>
        <xdr:cNvSpPr/>
      </xdr:nvSpPr>
      <xdr:spPr>
        <a:xfrm>
          <a:off x="1968500" y="56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131589</xdr:rowOff>
    </xdr:from>
    <xdr:ext cx="469744" cy="259045"/>
    <xdr:sp macro="" textlink="">
      <xdr:nvSpPr>
        <xdr:cNvPr id="87" name="テキスト ボックス 86"/>
        <xdr:cNvSpPr txBox="1"/>
      </xdr:nvSpPr>
      <xdr:spPr>
        <a:xfrm>
          <a:off x="1784428" y="544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76708</xdr:rowOff>
    </xdr:from>
    <xdr:to>
      <xdr:col>6</xdr:col>
      <xdr:colOff>38100</xdr:colOff>
      <xdr:row>34</xdr:row>
      <xdr:rowOff>6858</xdr:rowOff>
    </xdr:to>
    <xdr:sp macro="" textlink="">
      <xdr:nvSpPr>
        <xdr:cNvPr id="88" name="楕円 87"/>
        <xdr:cNvSpPr/>
      </xdr:nvSpPr>
      <xdr:spPr>
        <a:xfrm>
          <a:off x="1079500" y="57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23385</xdr:rowOff>
    </xdr:from>
    <xdr:ext cx="469744" cy="259045"/>
    <xdr:sp macro="" textlink="">
      <xdr:nvSpPr>
        <xdr:cNvPr id="89" name="テキスト ボックス 88"/>
        <xdr:cNvSpPr txBox="1"/>
      </xdr:nvSpPr>
      <xdr:spPr>
        <a:xfrm>
          <a:off x="895428" y="550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108931</xdr:rowOff>
    </xdr:from>
    <xdr:to>
      <xdr:col>24</xdr:col>
      <xdr:colOff>63500</xdr:colOff>
      <xdr:row>57</xdr:row>
      <xdr:rowOff>91298</xdr:rowOff>
    </xdr:to>
    <xdr:cxnSp macro="">
      <xdr:nvCxnSpPr>
        <xdr:cNvPr id="118" name="直線コネクタ 117"/>
        <xdr:cNvCxnSpPr/>
      </xdr:nvCxnSpPr>
      <xdr:spPr>
        <a:xfrm flipV="1">
          <a:off x="3797300" y="9024331"/>
          <a:ext cx="838200" cy="83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91298</xdr:rowOff>
    </xdr:from>
    <xdr:to>
      <xdr:col>19</xdr:col>
      <xdr:colOff>177800</xdr:colOff>
      <xdr:row>57</xdr:row>
      <xdr:rowOff>103239</xdr:rowOff>
    </xdr:to>
    <xdr:cxnSp macro="">
      <xdr:nvCxnSpPr>
        <xdr:cNvPr id="121" name="直線コネクタ 120"/>
        <xdr:cNvCxnSpPr/>
      </xdr:nvCxnSpPr>
      <xdr:spPr>
        <a:xfrm flipV="1">
          <a:off x="2908300" y="9863948"/>
          <a:ext cx="889000" cy="1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96838</xdr:rowOff>
    </xdr:from>
    <xdr:to>
      <xdr:col>15</xdr:col>
      <xdr:colOff>50800</xdr:colOff>
      <xdr:row>57</xdr:row>
      <xdr:rowOff>103239</xdr:rowOff>
    </xdr:to>
    <xdr:cxnSp macro="">
      <xdr:nvCxnSpPr>
        <xdr:cNvPr id="124" name="直線コネクタ 123"/>
        <xdr:cNvCxnSpPr/>
      </xdr:nvCxnSpPr>
      <xdr:spPr>
        <a:xfrm>
          <a:off x="2019300" y="986948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36937</xdr:rowOff>
    </xdr:from>
    <xdr:to>
      <xdr:col>10</xdr:col>
      <xdr:colOff>114300</xdr:colOff>
      <xdr:row>57</xdr:row>
      <xdr:rowOff>96838</xdr:rowOff>
    </xdr:to>
    <xdr:cxnSp macro="">
      <xdr:nvCxnSpPr>
        <xdr:cNvPr id="127" name="直線コネクタ 126"/>
        <xdr:cNvCxnSpPr/>
      </xdr:nvCxnSpPr>
      <xdr:spPr>
        <a:xfrm>
          <a:off x="1130300" y="9809587"/>
          <a:ext cx="889000" cy="5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84716</xdr:rowOff>
    </xdr:from>
    <xdr:ext cx="534377" cy="259045"/>
    <xdr:sp macro="" textlink="">
      <xdr:nvSpPr>
        <xdr:cNvPr id="131" name="テキスト ボックス 130"/>
        <xdr:cNvSpPr txBox="1"/>
      </xdr:nvSpPr>
      <xdr:spPr>
        <a:xfrm>
          <a:off x="863111" y="98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58131</xdr:rowOff>
    </xdr:from>
    <xdr:to>
      <xdr:col>24</xdr:col>
      <xdr:colOff>114300</xdr:colOff>
      <xdr:row>52</xdr:row>
      <xdr:rowOff>159731</xdr:rowOff>
    </xdr:to>
    <xdr:sp macro="" textlink="">
      <xdr:nvSpPr>
        <xdr:cNvPr id="137" name="楕円 136"/>
        <xdr:cNvSpPr/>
      </xdr:nvSpPr>
      <xdr:spPr>
        <a:xfrm>
          <a:off x="4584700" y="897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36558</xdr:rowOff>
    </xdr:from>
    <xdr:ext cx="599010" cy="259045"/>
    <xdr:sp macro="" textlink="">
      <xdr:nvSpPr>
        <xdr:cNvPr id="138" name="総務費該当値テキスト"/>
        <xdr:cNvSpPr txBox="1"/>
      </xdr:nvSpPr>
      <xdr:spPr>
        <a:xfrm>
          <a:off x="4686300" y="895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40498</xdr:rowOff>
    </xdr:from>
    <xdr:to>
      <xdr:col>20</xdr:col>
      <xdr:colOff>38100</xdr:colOff>
      <xdr:row>57</xdr:row>
      <xdr:rowOff>142098</xdr:rowOff>
    </xdr:to>
    <xdr:sp macro="" textlink="">
      <xdr:nvSpPr>
        <xdr:cNvPr id="139" name="楕円 138"/>
        <xdr:cNvSpPr/>
      </xdr:nvSpPr>
      <xdr:spPr>
        <a:xfrm>
          <a:off x="3746500" y="98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133225</xdr:rowOff>
    </xdr:from>
    <xdr:ext cx="534377" cy="259045"/>
    <xdr:sp macro="" textlink="">
      <xdr:nvSpPr>
        <xdr:cNvPr id="140" name="テキスト ボックス 139"/>
        <xdr:cNvSpPr txBox="1"/>
      </xdr:nvSpPr>
      <xdr:spPr>
        <a:xfrm>
          <a:off x="3530111" y="99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52439</xdr:rowOff>
    </xdr:from>
    <xdr:to>
      <xdr:col>15</xdr:col>
      <xdr:colOff>101600</xdr:colOff>
      <xdr:row>57</xdr:row>
      <xdr:rowOff>154039</xdr:rowOff>
    </xdr:to>
    <xdr:sp macro="" textlink="">
      <xdr:nvSpPr>
        <xdr:cNvPr id="141" name="楕円 140"/>
        <xdr:cNvSpPr/>
      </xdr:nvSpPr>
      <xdr:spPr>
        <a:xfrm>
          <a:off x="2857500" y="98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145166</xdr:rowOff>
    </xdr:from>
    <xdr:ext cx="534377" cy="259045"/>
    <xdr:sp macro="" textlink="">
      <xdr:nvSpPr>
        <xdr:cNvPr id="142" name="テキスト ボックス 141"/>
        <xdr:cNvSpPr txBox="1"/>
      </xdr:nvSpPr>
      <xdr:spPr>
        <a:xfrm>
          <a:off x="2641111" y="99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46038</xdr:rowOff>
    </xdr:from>
    <xdr:to>
      <xdr:col>10</xdr:col>
      <xdr:colOff>165100</xdr:colOff>
      <xdr:row>57</xdr:row>
      <xdr:rowOff>147638</xdr:rowOff>
    </xdr:to>
    <xdr:sp macro="" textlink="">
      <xdr:nvSpPr>
        <xdr:cNvPr id="143" name="楕円 142"/>
        <xdr:cNvSpPr/>
      </xdr:nvSpPr>
      <xdr:spPr>
        <a:xfrm>
          <a:off x="1968500" y="98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138765</xdr:rowOff>
    </xdr:from>
    <xdr:ext cx="534377" cy="259045"/>
    <xdr:sp macro="" textlink="">
      <xdr:nvSpPr>
        <xdr:cNvPr id="144" name="テキスト ボックス 143"/>
        <xdr:cNvSpPr txBox="1"/>
      </xdr:nvSpPr>
      <xdr:spPr>
        <a:xfrm>
          <a:off x="1752111" y="991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157587</xdr:rowOff>
    </xdr:from>
    <xdr:to>
      <xdr:col>6</xdr:col>
      <xdr:colOff>38100</xdr:colOff>
      <xdr:row>57</xdr:row>
      <xdr:rowOff>87737</xdr:rowOff>
    </xdr:to>
    <xdr:sp macro="" textlink="">
      <xdr:nvSpPr>
        <xdr:cNvPr id="145" name="楕円 144"/>
        <xdr:cNvSpPr/>
      </xdr:nvSpPr>
      <xdr:spPr>
        <a:xfrm>
          <a:off x="1079500" y="975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104264</xdr:rowOff>
    </xdr:from>
    <xdr:ext cx="534377" cy="259045"/>
    <xdr:sp macro="" textlink="">
      <xdr:nvSpPr>
        <xdr:cNvPr id="146" name="テキスト ボックス 145"/>
        <xdr:cNvSpPr txBox="1"/>
      </xdr:nvSpPr>
      <xdr:spPr>
        <a:xfrm>
          <a:off x="863111" y="953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61735</xdr:rowOff>
    </xdr:from>
    <xdr:to>
      <xdr:col>24</xdr:col>
      <xdr:colOff>63500</xdr:colOff>
      <xdr:row>71</xdr:row>
      <xdr:rowOff>86640</xdr:rowOff>
    </xdr:to>
    <xdr:cxnSp macro="">
      <xdr:nvCxnSpPr>
        <xdr:cNvPr id="176" name="直線コネクタ 175"/>
        <xdr:cNvCxnSpPr/>
      </xdr:nvCxnSpPr>
      <xdr:spPr>
        <a:xfrm>
          <a:off x="3797300" y="12234685"/>
          <a:ext cx="838200" cy="2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45686</xdr:rowOff>
    </xdr:from>
    <xdr:ext cx="599010" cy="259045"/>
    <xdr:sp macro="" textlink="">
      <xdr:nvSpPr>
        <xdr:cNvPr id="177" name="民生費平均値テキスト"/>
        <xdr:cNvSpPr txBox="1"/>
      </xdr:nvSpPr>
      <xdr:spPr>
        <a:xfrm>
          <a:off x="4686300" y="12904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61735</xdr:rowOff>
    </xdr:from>
    <xdr:to>
      <xdr:col>19</xdr:col>
      <xdr:colOff>177800</xdr:colOff>
      <xdr:row>72</xdr:row>
      <xdr:rowOff>33210</xdr:rowOff>
    </xdr:to>
    <xdr:cxnSp macro="">
      <xdr:nvCxnSpPr>
        <xdr:cNvPr id="179" name="直線コネクタ 178"/>
        <xdr:cNvCxnSpPr/>
      </xdr:nvCxnSpPr>
      <xdr:spPr>
        <a:xfrm flipV="1">
          <a:off x="2908300" y="12234685"/>
          <a:ext cx="889000" cy="1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1" name="テキスト ボックス 180"/>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33210</xdr:rowOff>
    </xdr:from>
    <xdr:to>
      <xdr:col>15</xdr:col>
      <xdr:colOff>50800</xdr:colOff>
      <xdr:row>72</xdr:row>
      <xdr:rowOff>75133</xdr:rowOff>
    </xdr:to>
    <xdr:cxnSp macro="">
      <xdr:nvCxnSpPr>
        <xdr:cNvPr id="182" name="直線コネクタ 181"/>
        <xdr:cNvCxnSpPr/>
      </xdr:nvCxnSpPr>
      <xdr:spPr>
        <a:xfrm flipV="1">
          <a:off x="2019300" y="12377610"/>
          <a:ext cx="889000" cy="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4" name="テキスト ボックス 183"/>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2896</xdr:rowOff>
    </xdr:from>
    <xdr:to>
      <xdr:col>10</xdr:col>
      <xdr:colOff>114300</xdr:colOff>
      <xdr:row>72</xdr:row>
      <xdr:rowOff>75133</xdr:rowOff>
    </xdr:to>
    <xdr:cxnSp macro="">
      <xdr:nvCxnSpPr>
        <xdr:cNvPr id="185" name="直線コネクタ 184"/>
        <xdr:cNvCxnSpPr/>
      </xdr:nvCxnSpPr>
      <xdr:spPr>
        <a:xfrm>
          <a:off x="1130300" y="12347296"/>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87" name="テキスト ボックス 186"/>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89" name="テキスト ボックス 188"/>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35840</xdr:rowOff>
    </xdr:from>
    <xdr:to>
      <xdr:col>24</xdr:col>
      <xdr:colOff>114300</xdr:colOff>
      <xdr:row>71</xdr:row>
      <xdr:rowOff>137440</xdr:rowOff>
    </xdr:to>
    <xdr:sp macro="" textlink="">
      <xdr:nvSpPr>
        <xdr:cNvPr id="195" name="楕円 194"/>
        <xdr:cNvSpPr/>
      </xdr:nvSpPr>
      <xdr:spPr>
        <a:xfrm>
          <a:off x="4584700" y="1220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58717</xdr:rowOff>
    </xdr:from>
    <xdr:ext cx="599010" cy="259045"/>
    <xdr:sp macro="" textlink="">
      <xdr:nvSpPr>
        <xdr:cNvPr id="196" name="民生費該当値テキスト"/>
        <xdr:cNvSpPr txBox="1"/>
      </xdr:nvSpPr>
      <xdr:spPr>
        <a:xfrm>
          <a:off x="4686300" y="1206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10935</xdr:rowOff>
    </xdr:from>
    <xdr:to>
      <xdr:col>20</xdr:col>
      <xdr:colOff>38100</xdr:colOff>
      <xdr:row>71</xdr:row>
      <xdr:rowOff>112535</xdr:rowOff>
    </xdr:to>
    <xdr:sp macro="" textlink="">
      <xdr:nvSpPr>
        <xdr:cNvPr id="197" name="楕円 196"/>
        <xdr:cNvSpPr/>
      </xdr:nvSpPr>
      <xdr:spPr>
        <a:xfrm>
          <a:off x="3746500" y="121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129062</xdr:rowOff>
    </xdr:from>
    <xdr:ext cx="599010" cy="259045"/>
    <xdr:sp macro="" textlink="">
      <xdr:nvSpPr>
        <xdr:cNvPr id="198" name="テキスト ボックス 197"/>
        <xdr:cNvSpPr txBox="1"/>
      </xdr:nvSpPr>
      <xdr:spPr>
        <a:xfrm>
          <a:off x="3497795" y="1195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153860</xdr:rowOff>
    </xdr:from>
    <xdr:to>
      <xdr:col>15</xdr:col>
      <xdr:colOff>101600</xdr:colOff>
      <xdr:row>72</xdr:row>
      <xdr:rowOff>84010</xdr:rowOff>
    </xdr:to>
    <xdr:sp macro="" textlink="">
      <xdr:nvSpPr>
        <xdr:cNvPr id="199" name="楕円 198"/>
        <xdr:cNvSpPr/>
      </xdr:nvSpPr>
      <xdr:spPr>
        <a:xfrm>
          <a:off x="2857500" y="123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100537</xdr:rowOff>
    </xdr:from>
    <xdr:ext cx="599010" cy="259045"/>
    <xdr:sp macro="" textlink="">
      <xdr:nvSpPr>
        <xdr:cNvPr id="200" name="テキスト ボックス 199"/>
        <xdr:cNvSpPr txBox="1"/>
      </xdr:nvSpPr>
      <xdr:spPr>
        <a:xfrm>
          <a:off x="2608795" y="121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24333</xdr:rowOff>
    </xdr:from>
    <xdr:to>
      <xdr:col>10</xdr:col>
      <xdr:colOff>165100</xdr:colOff>
      <xdr:row>72</xdr:row>
      <xdr:rowOff>125933</xdr:rowOff>
    </xdr:to>
    <xdr:sp macro="" textlink="">
      <xdr:nvSpPr>
        <xdr:cNvPr id="201" name="楕円 200"/>
        <xdr:cNvSpPr/>
      </xdr:nvSpPr>
      <xdr:spPr>
        <a:xfrm>
          <a:off x="1968500" y="123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142460</xdr:rowOff>
    </xdr:from>
    <xdr:ext cx="599010" cy="259045"/>
    <xdr:sp macro="" textlink="">
      <xdr:nvSpPr>
        <xdr:cNvPr id="202" name="テキスト ボックス 201"/>
        <xdr:cNvSpPr txBox="1"/>
      </xdr:nvSpPr>
      <xdr:spPr>
        <a:xfrm>
          <a:off x="1719795" y="1214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123546</xdr:rowOff>
    </xdr:from>
    <xdr:to>
      <xdr:col>6</xdr:col>
      <xdr:colOff>38100</xdr:colOff>
      <xdr:row>72</xdr:row>
      <xdr:rowOff>53696</xdr:rowOff>
    </xdr:to>
    <xdr:sp macro="" textlink="">
      <xdr:nvSpPr>
        <xdr:cNvPr id="203" name="楕円 202"/>
        <xdr:cNvSpPr/>
      </xdr:nvSpPr>
      <xdr:spPr>
        <a:xfrm>
          <a:off x="1079500" y="1229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70223</xdr:rowOff>
    </xdr:from>
    <xdr:ext cx="599010" cy="259045"/>
    <xdr:sp macro="" textlink="">
      <xdr:nvSpPr>
        <xdr:cNvPr id="204" name="テキスト ボックス 203"/>
        <xdr:cNvSpPr txBox="1"/>
      </xdr:nvSpPr>
      <xdr:spPr>
        <a:xfrm>
          <a:off x="830795" y="1207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80059</xdr:rowOff>
    </xdr:from>
    <xdr:to>
      <xdr:col>24</xdr:col>
      <xdr:colOff>63500</xdr:colOff>
      <xdr:row>95</xdr:row>
      <xdr:rowOff>15525</xdr:rowOff>
    </xdr:to>
    <xdr:cxnSp macro="">
      <xdr:nvCxnSpPr>
        <xdr:cNvPr id="232" name="直線コネクタ 231"/>
        <xdr:cNvCxnSpPr/>
      </xdr:nvCxnSpPr>
      <xdr:spPr>
        <a:xfrm flipV="1">
          <a:off x="3797300" y="16196359"/>
          <a:ext cx="838200" cy="10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98874</xdr:rowOff>
    </xdr:from>
    <xdr:ext cx="534377" cy="259045"/>
    <xdr:sp macro="" textlink="">
      <xdr:nvSpPr>
        <xdr:cNvPr id="233" name="衛生費平均値テキスト"/>
        <xdr:cNvSpPr txBox="1"/>
      </xdr:nvSpPr>
      <xdr:spPr>
        <a:xfrm>
          <a:off x="4686300" y="165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15525</xdr:rowOff>
    </xdr:from>
    <xdr:to>
      <xdr:col>19</xdr:col>
      <xdr:colOff>177800</xdr:colOff>
      <xdr:row>95</xdr:row>
      <xdr:rowOff>52169</xdr:rowOff>
    </xdr:to>
    <xdr:cxnSp macro="">
      <xdr:nvCxnSpPr>
        <xdr:cNvPr id="235" name="直線コネクタ 234"/>
        <xdr:cNvCxnSpPr/>
      </xdr:nvCxnSpPr>
      <xdr:spPr>
        <a:xfrm flipV="1">
          <a:off x="2908300" y="16303275"/>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66389</xdr:rowOff>
    </xdr:from>
    <xdr:ext cx="534377" cy="259045"/>
    <xdr:sp macro="" textlink="">
      <xdr:nvSpPr>
        <xdr:cNvPr id="237" name="テキスト ボックス 236"/>
        <xdr:cNvSpPr txBox="1"/>
      </xdr:nvSpPr>
      <xdr:spPr>
        <a:xfrm>
          <a:off x="3530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52169</xdr:rowOff>
    </xdr:from>
    <xdr:to>
      <xdr:col>15</xdr:col>
      <xdr:colOff>50800</xdr:colOff>
      <xdr:row>95</xdr:row>
      <xdr:rowOff>119149</xdr:rowOff>
    </xdr:to>
    <xdr:cxnSp macro="">
      <xdr:nvCxnSpPr>
        <xdr:cNvPr id="238" name="直線コネクタ 237"/>
        <xdr:cNvCxnSpPr/>
      </xdr:nvCxnSpPr>
      <xdr:spPr>
        <a:xfrm flipV="1">
          <a:off x="2019300" y="16339919"/>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2084</xdr:rowOff>
    </xdr:from>
    <xdr:ext cx="534377" cy="259045"/>
    <xdr:sp macro="" textlink="">
      <xdr:nvSpPr>
        <xdr:cNvPr id="240" name="テキスト ボックス 239"/>
        <xdr:cNvSpPr txBox="1"/>
      </xdr:nvSpPr>
      <xdr:spPr>
        <a:xfrm>
          <a:off x="2641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104313</xdr:rowOff>
    </xdr:from>
    <xdr:to>
      <xdr:col>10</xdr:col>
      <xdr:colOff>114300</xdr:colOff>
      <xdr:row>95</xdr:row>
      <xdr:rowOff>119149</xdr:rowOff>
    </xdr:to>
    <xdr:cxnSp macro="">
      <xdr:nvCxnSpPr>
        <xdr:cNvPr id="241" name="直線コネクタ 240"/>
        <xdr:cNvCxnSpPr/>
      </xdr:nvCxnSpPr>
      <xdr:spPr>
        <a:xfrm>
          <a:off x="1130300" y="16392063"/>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52948</xdr:rowOff>
    </xdr:from>
    <xdr:ext cx="534377" cy="259045"/>
    <xdr:sp macro="" textlink="">
      <xdr:nvSpPr>
        <xdr:cNvPr id="243" name="テキスト ボックス 242"/>
        <xdr:cNvSpPr txBox="1"/>
      </xdr:nvSpPr>
      <xdr:spPr>
        <a:xfrm>
          <a:off x="1752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59394</xdr:rowOff>
    </xdr:from>
    <xdr:ext cx="534377" cy="259045"/>
    <xdr:sp macro="" textlink="">
      <xdr:nvSpPr>
        <xdr:cNvPr id="245" name="テキスト ボックス 244"/>
        <xdr:cNvSpPr txBox="1"/>
      </xdr:nvSpPr>
      <xdr:spPr>
        <a:xfrm>
          <a:off x="863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29259</xdr:rowOff>
    </xdr:from>
    <xdr:to>
      <xdr:col>24</xdr:col>
      <xdr:colOff>114300</xdr:colOff>
      <xdr:row>94</xdr:row>
      <xdr:rowOff>130859</xdr:rowOff>
    </xdr:to>
    <xdr:sp macro="" textlink="">
      <xdr:nvSpPr>
        <xdr:cNvPr id="251" name="楕円 250"/>
        <xdr:cNvSpPr/>
      </xdr:nvSpPr>
      <xdr:spPr>
        <a:xfrm>
          <a:off x="4584700" y="161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52136</xdr:rowOff>
    </xdr:from>
    <xdr:ext cx="534377" cy="259045"/>
    <xdr:sp macro="" textlink="">
      <xdr:nvSpPr>
        <xdr:cNvPr id="252" name="衛生費該当値テキスト"/>
        <xdr:cNvSpPr txBox="1"/>
      </xdr:nvSpPr>
      <xdr:spPr>
        <a:xfrm>
          <a:off x="4686300" y="1599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136175</xdr:rowOff>
    </xdr:from>
    <xdr:to>
      <xdr:col>20</xdr:col>
      <xdr:colOff>38100</xdr:colOff>
      <xdr:row>95</xdr:row>
      <xdr:rowOff>66325</xdr:rowOff>
    </xdr:to>
    <xdr:sp macro="" textlink="">
      <xdr:nvSpPr>
        <xdr:cNvPr id="253" name="楕円 252"/>
        <xdr:cNvSpPr/>
      </xdr:nvSpPr>
      <xdr:spPr>
        <a:xfrm>
          <a:off x="3746500" y="162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82852</xdr:rowOff>
    </xdr:from>
    <xdr:ext cx="534377" cy="259045"/>
    <xdr:sp macro="" textlink="">
      <xdr:nvSpPr>
        <xdr:cNvPr id="254" name="テキスト ボックス 253"/>
        <xdr:cNvSpPr txBox="1"/>
      </xdr:nvSpPr>
      <xdr:spPr>
        <a:xfrm>
          <a:off x="3530111" y="1602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1369</xdr:rowOff>
    </xdr:from>
    <xdr:to>
      <xdr:col>15</xdr:col>
      <xdr:colOff>101600</xdr:colOff>
      <xdr:row>95</xdr:row>
      <xdr:rowOff>102969</xdr:rowOff>
    </xdr:to>
    <xdr:sp macro="" textlink="">
      <xdr:nvSpPr>
        <xdr:cNvPr id="255" name="楕円 254"/>
        <xdr:cNvSpPr/>
      </xdr:nvSpPr>
      <xdr:spPr>
        <a:xfrm>
          <a:off x="2857500" y="1628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119496</xdr:rowOff>
    </xdr:from>
    <xdr:ext cx="534377" cy="259045"/>
    <xdr:sp macro="" textlink="">
      <xdr:nvSpPr>
        <xdr:cNvPr id="256" name="テキスト ボックス 255"/>
        <xdr:cNvSpPr txBox="1"/>
      </xdr:nvSpPr>
      <xdr:spPr>
        <a:xfrm>
          <a:off x="2641111" y="1606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68349</xdr:rowOff>
    </xdr:from>
    <xdr:to>
      <xdr:col>10</xdr:col>
      <xdr:colOff>165100</xdr:colOff>
      <xdr:row>95</xdr:row>
      <xdr:rowOff>169949</xdr:rowOff>
    </xdr:to>
    <xdr:sp macro="" textlink="">
      <xdr:nvSpPr>
        <xdr:cNvPr id="257" name="楕円 256"/>
        <xdr:cNvSpPr/>
      </xdr:nvSpPr>
      <xdr:spPr>
        <a:xfrm>
          <a:off x="1968500" y="163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15026</xdr:rowOff>
    </xdr:from>
    <xdr:ext cx="534377" cy="259045"/>
    <xdr:sp macro="" textlink="">
      <xdr:nvSpPr>
        <xdr:cNvPr id="258" name="テキスト ボックス 257"/>
        <xdr:cNvSpPr txBox="1"/>
      </xdr:nvSpPr>
      <xdr:spPr>
        <a:xfrm>
          <a:off x="1752111" y="161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53513</xdr:rowOff>
    </xdr:from>
    <xdr:to>
      <xdr:col>6</xdr:col>
      <xdr:colOff>38100</xdr:colOff>
      <xdr:row>95</xdr:row>
      <xdr:rowOff>155113</xdr:rowOff>
    </xdr:to>
    <xdr:sp macro="" textlink="">
      <xdr:nvSpPr>
        <xdr:cNvPr id="259" name="楕円 258"/>
        <xdr:cNvSpPr/>
      </xdr:nvSpPr>
      <xdr:spPr>
        <a:xfrm>
          <a:off x="1079500" y="163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190</xdr:rowOff>
    </xdr:from>
    <xdr:ext cx="534377" cy="259045"/>
    <xdr:sp macro="" textlink="">
      <xdr:nvSpPr>
        <xdr:cNvPr id="260" name="テキスト ボックス 259"/>
        <xdr:cNvSpPr txBox="1"/>
      </xdr:nvSpPr>
      <xdr:spPr>
        <a:xfrm>
          <a:off x="863111" y="161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108153</xdr:rowOff>
    </xdr:from>
    <xdr:to>
      <xdr:col>55</xdr:col>
      <xdr:colOff>0</xdr:colOff>
      <xdr:row>37</xdr:row>
      <xdr:rowOff>36373</xdr:rowOff>
    </xdr:to>
    <xdr:cxnSp macro="">
      <xdr:nvCxnSpPr>
        <xdr:cNvPr id="287" name="直線コネクタ 286"/>
        <xdr:cNvCxnSpPr/>
      </xdr:nvCxnSpPr>
      <xdr:spPr>
        <a:xfrm flipV="1">
          <a:off x="9639300" y="6280353"/>
          <a:ext cx="8382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59097</xdr:rowOff>
    </xdr:from>
    <xdr:ext cx="378565" cy="259045"/>
    <xdr:sp macro="" textlink="">
      <xdr:nvSpPr>
        <xdr:cNvPr id="288" name="労働費平均値テキスト"/>
        <xdr:cNvSpPr txBox="1"/>
      </xdr:nvSpPr>
      <xdr:spPr>
        <a:xfrm>
          <a:off x="10528300" y="6231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16256</xdr:rowOff>
    </xdr:from>
    <xdr:to>
      <xdr:col>50</xdr:col>
      <xdr:colOff>114300</xdr:colOff>
      <xdr:row>37</xdr:row>
      <xdr:rowOff>36373</xdr:rowOff>
    </xdr:to>
    <xdr:cxnSp macro="">
      <xdr:nvCxnSpPr>
        <xdr:cNvPr id="290" name="直線コネクタ 289"/>
        <xdr:cNvCxnSpPr/>
      </xdr:nvCxnSpPr>
      <xdr:spPr>
        <a:xfrm>
          <a:off x="8750300" y="6359906"/>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2" name="テキスト ボックス 291"/>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16256</xdr:rowOff>
    </xdr:from>
    <xdr:to>
      <xdr:col>45</xdr:col>
      <xdr:colOff>177800</xdr:colOff>
      <xdr:row>37</xdr:row>
      <xdr:rowOff>88951</xdr:rowOff>
    </xdr:to>
    <xdr:cxnSp macro="">
      <xdr:nvCxnSpPr>
        <xdr:cNvPr id="293" name="直線コネクタ 292"/>
        <xdr:cNvCxnSpPr/>
      </xdr:nvCxnSpPr>
      <xdr:spPr>
        <a:xfrm flipV="1">
          <a:off x="7861300" y="6359906"/>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5" name="テキスト ボックス 294"/>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46888</xdr:rowOff>
    </xdr:from>
    <xdr:to>
      <xdr:col>41</xdr:col>
      <xdr:colOff>50800</xdr:colOff>
      <xdr:row>37</xdr:row>
      <xdr:rowOff>88951</xdr:rowOff>
    </xdr:to>
    <xdr:cxnSp macro="">
      <xdr:nvCxnSpPr>
        <xdr:cNvPr id="296" name="直線コネクタ 295"/>
        <xdr:cNvCxnSpPr/>
      </xdr:nvCxnSpPr>
      <xdr:spPr>
        <a:xfrm>
          <a:off x="6972300" y="6390538"/>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8" name="テキスト ボックス 297"/>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0" name="テキスト ボックス 299"/>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57353</xdr:rowOff>
    </xdr:from>
    <xdr:to>
      <xdr:col>55</xdr:col>
      <xdr:colOff>50800</xdr:colOff>
      <xdr:row>36</xdr:row>
      <xdr:rowOff>158953</xdr:rowOff>
    </xdr:to>
    <xdr:sp macro="" textlink="">
      <xdr:nvSpPr>
        <xdr:cNvPr id="306" name="楕円 305"/>
        <xdr:cNvSpPr/>
      </xdr:nvSpPr>
      <xdr:spPr>
        <a:xfrm>
          <a:off x="10426700" y="62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80230</xdr:rowOff>
    </xdr:from>
    <xdr:ext cx="378565" cy="259045"/>
    <xdr:sp macro="" textlink="">
      <xdr:nvSpPr>
        <xdr:cNvPr id="307" name="労働費該当値テキスト"/>
        <xdr:cNvSpPr txBox="1"/>
      </xdr:nvSpPr>
      <xdr:spPr>
        <a:xfrm>
          <a:off x="10528300" y="6080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157023</xdr:rowOff>
    </xdr:from>
    <xdr:to>
      <xdr:col>50</xdr:col>
      <xdr:colOff>165100</xdr:colOff>
      <xdr:row>37</xdr:row>
      <xdr:rowOff>87173</xdr:rowOff>
    </xdr:to>
    <xdr:sp macro="" textlink="">
      <xdr:nvSpPr>
        <xdr:cNvPr id="308" name="楕円 307"/>
        <xdr:cNvSpPr/>
      </xdr:nvSpPr>
      <xdr:spPr>
        <a:xfrm>
          <a:off x="9588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78300</xdr:rowOff>
    </xdr:from>
    <xdr:ext cx="378565" cy="259045"/>
    <xdr:sp macro="" textlink="">
      <xdr:nvSpPr>
        <xdr:cNvPr id="309" name="テキスト ボックス 308"/>
        <xdr:cNvSpPr txBox="1"/>
      </xdr:nvSpPr>
      <xdr:spPr>
        <a:xfrm>
          <a:off x="9450017"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136906</xdr:rowOff>
    </xdr:from>
    <xdr:to>
      <xdr:col>46</xdr:col>
      <xdr:colOff>38100</xdr:colOff>
      <xdr:row>37</xdr:row>
      <xdr:rowOff>67056</xdr:rowOff>
    </xdr:to>
    <xdr:sp macro="" textlink="">
      <xdr:nvSpPr>
        <xdr:cNvPr id="310" name="楕円 309"/>
        <xdr:cNvSpPr/>
      </xdr:nvSpPr>
      <xdr:spPr>
        <a:xfrm>
          <a:off x="8699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58183</xdr:rowOff>
    </xdr:from>
    <xdr:ext cx="378565" cy="259045"/>
    <xdr:sp macro="" textlink="">
      <xdr:nvSpPr>
        <xdr:cNvPr id="311" name="テキスト ボックス 310"/>
        <xdr:cNvSpPr txBox="1"/>
      </xdr:nvSpPr>
      <xdr:spPr>
        <a:xfrm>
          <a:off x="8561017" y="6401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38151</xdr:rowOff>
    </xdr:from>
    <xdr:to>
      <xdr:col>41</xdr:col>
      <xdr:colOff>101600</xdr:colOff>
      <xdr:row>37</xdr:row>
      <xdr:rowOff>139751</xdr:rowOff>
    </xdr:to>
    <xdr:sp macro="" textlink="">
      <xdr:nvSpPr>
        <xdr:cNvPr id="312" name="楕円 311"/>
        <xdr:cNvSpPr/>
      </xdr:nvSpPr>
      <xdr:spPr>
        <a:xfrm>
          <a:off x="7810500" y="63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130878</xdr:rowOff>
    </xdr:from>
    <xdr:ext cx="378565" cy="259045"/>
    <xdr:sp macro="" textlink="">
      <xdr:nvSpPr>
        <xdr:cNvPr id="313" name="テキスト ボックス 312"/>
        <xdr:cNvSpPr txBox="1"/>
      </xdr:nvSpPr>
      <xdr:spPr>
        <a:xfrm>
          <a:off x="7672017" y="647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167538</xdr:rowOff>
    </xdr:from>
    <xdr:to>
      <xdr:col>36</xdr:col>
      <xdr:colOff>165100</xdr:colOff>
      <xdr:row>37</xdr:row>
      <xdr:rowOff>97688</xdr:rowOff>
    </xdr:to>
    <xdr:sp macro="" textlink="">
      <xdr:nvSpPr>
        <xdr:cNvPr id="314" name="楕円 313"/>
        <xdr:cNvSpPr/>
      </xdr:nvSpPr>
      <xdr:spPr>
        <a:xfrm>
          <a:off x="6921500" y="6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88815</xdr:rowOff>
    </xdr:from>
    <xdr:ext cx="378565" cy="259045"/>
    <xdr:sp macro="" textlink="">
      <xdr:nvSpPr>
        <xdr:cNvPr id="315" name="テキスト ボックス 314"/>
        <xdr:cNvSpPr txBox="1"/>
      </xdr:nvSpPr>
      <xdr:spPr>
        <a:xfrm>
          <a:off x="6783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96666</xdr:rowOff>
    </xdr:from>
    <xdr:to>
      <xdr:col>55</xdr:col>
      <xdr:colOff>0</xdr:colOff>
      <xdr:row>57</xdr:row>
      <xdr:rowOff>105639</xdr:rowOff>
    </xdr:to>
    <xdr:cxnSp macro="">
      <xdr:nvCxnSpPr>
        <xdr:cNvPr id="340" name="直線コネクタ 339"/>
        <xdr:cNvCxnSpPr/>
      </xdr:nvCxnSpPr>
      <xdr:spPr>
        <a:xfrm flipV="1">
          <a:off x="9639300" y="9869316"/>
          <a:ext cx="8382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105639</xdr:rowOff>
    </xdr:from>
    <xdr:to>
      <xdr:col>50</xdr:col>
      <xdr:colOff>114300</xdr:colOff>
      <xdr:row>57</xdr:row>
      <xdr:rowOff>111239</xdr:rowOff>
    </xdr:to>
    <xdr:cxnSp macro="">
      <xdr:nvCxnSpPr>
        <xdr:cNvPr id="343" name="直線コネクタ 342"/>
        <xdr:cNvCxnSpPr/>
      </xdr:nvCxnSpPr>
      <xdr:spPr>
        <a:xfrm flipV="1">
          <a:off x="8750300" y="9878289"/>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5" name="テキスト ボックス 344"/>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111239</xdr:rowOff>
    </xdr:from>
    <xdr:to>
      <xdr:col>45</xdr:col>
      <xdr:colOff>177800</xdr:colOff>
      <xdr:row>57</xdr:row>
      <xdr:rowOff>114440</xdr:rowOff>
    </xdr:to>
    <xdr:cxnSp macro="">
      <xdr:nvCxnSpPr>
        <xdr:cNvPr id="346" name="直線コネクタ 345"/>
        <xdr:cNvCxnSpPr/>
      </xdr:nvCxnSpPr>
      <xdr:spPr>
        <a:xfrm flipV="1">
          <a:off x="7861300" y="988388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8" name="テキスト ボックス 347"/>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112725</xdr:rowOff>
    </xdr:from>
    <xdr:to>
      <xdr:col>41</xdr:col>
      <xdr:colOff>50800</xdr:colOff>
      <xdr:row>57</xdr:row>
      <xdr:rowOff>114440</xdr:rowOff>
    </xdr:to>
    <xdr:cxnSp macro="">
      <xdr:nvCxnSpPr>
        <xdr:cNvPr id="349" name="直線コネクタ 348"/>
        <xdr:cNvCxnSpPr/>
      </xdr:nvCxnSpPr>
      <xdr:spPr>
        <a:xfrm>
          <a:off x="6972300" y="988537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3" name="テキスト ボックス 352"/>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45866</xdr:rowOff>
    </xdr:from>
    <xdr:to>
      <xdr:col>55</xdr:col>
      <xdr:colOff>50800</xdr:colOff>
      <xdr:row>57</xdr:row>
      <xdr:rowOff>147466</xdr:rowOff>
    </xdr:to>
    <xdr:sp macro="" textlink="">
      <xdr:nvSpPr>
        <xdr:cNvPr id="359" name="楕円 358"/>
        <xdr:cNvSpPr/>
      </xdr:nvSpPr>
      <xdr:spPr>
        <a:xfrm>
          <a:off x="10426700" y="98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132243</xdr:rowOff>
    </xdr:from>
    <xdr:ext cx="469744" cy="259045"/>
    <xdr:sp macro="" textlink="">
      <xdr:nvSpPr>
        <xdr:cNvPr id="360" name="農林水産業費該当値テキスト"/>
        <xdr:cNvSpPr txBox="1"/>
      </xdr:nvSpPr>
      <xdr:spPr>
        <a:xfrm>
          <a:off x="10528300" y="97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54839</xdr:rowOff>
    </xdr:from>
    <xdr:to>
      <xdr:col>50</xdr:col>
      <xdr:colOff>165100</xdr:colOff>
      <xdr:row>57</xdr:row>
      <xdr:rowOff>156439</xdr:rowOff>
    </xdr:to>
    <xdr:sp macro="" textlink="">
      <xdr:nvSpPr>
        <xdr:cNvPr id="361" name="楕円 360"/>
        <xdr:cNvSpPr/>
      </xdr:nvSpPr>
      <xdr:spPr>
        <a:xfrm>
          <a:off x="9588500" y="98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147566</xdr:rowOff>
    </xdr:from>
    <xdr:ext cx="469744" cy="259045"/>
    <xdr:sp macro="" textlink="">
      <xdr:nvSpPr>
        <xdr:cNvPr id="362" name="テキスト ボックス 361"/>
        <xdr:cNvSpPr txBox="1"/>
      </xdr:nvSpPr>
      <xdr:spPr>
        <a:xfrm>
          <a:off x="9404428"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60439</xdr:rowOff>
    </xdr:from>
    <xdr:to>
      <xdr:col>46</xdr:col>
      <xdr:colOff>38100</xdr:colOff>
      <xdr:row>57</xdr:row>
      <xdr:rowOff>162039</xdr:rowOff>
    </xdr:to>
    <xdr:sp macro="" textlink="">
      <xdr:nvSpPr>
        <xdr:cNvPr id="363" name="楕円 362"/>
        <xdr:cNvSpPr/>
      </xdr:nvSpPr>
      <xdr:spPr>
        <a:xfrm>
          <a:off x="8699500" y="983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153166</xdr:rowOff>
    </xdr:from>
    <xdr:ext cx="469744" cy="259045"/>
    <xdr:sp macro="" textlink="">
      <xdr:nvSpPr>
        <xdr:cNvPr id="364" name="テキスト ボックス 363"/>
        <xdr:cNvSpPr txBox="1"/>
      </xdr:nvSpPr>
      <xdr:spPr>
        <a:xfrm>
          <a:off x="8515428" y="992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63640</xdr:rowOff>
    </xdr:from>
    <xdr:to>
      <xdr:col>41</xdr:col>
      <xdr:colOff>101600</xdr:colOff>
      <xdr:row>57</xdr:row>
      <xdr:rowOff>165240</xdr:rowOff>
    </xdr:to>
    <xdr:sp macro="" textlink="">
      <xdr:nvSpPr>
        <xdr:cNvPr id="365" name="楕円 364"/>
        <xdr:cNvSpPr/>
      </xdr:nvSpPr>
      <xdr:spPr>
        <a:xfrm>
          <a:off x="7810500" y="98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156367</xdr:rowOff>
    </xdr:from>
    <xdr:ext cx="469744" cy="259045"/>
    <xdr:sp macro="" textlink="">
      <xdr:nvSpPr>
        <xdr:cNvPr id="366" name="テキスト ボックス 365"/>
        <xdr:cNvSpPr txBox="1"/>
      </xdr:nvSpPr>
      <xdr:spPr>
        <a:xfrm>
          <a:off x="7626428" y="992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61925</xdr:rowOff>
    </xdr:from>
    <xdr:to>
      <xdr:col>36</xdr:col>
      <xdr:colOff>165100</xdr:colOff>
      <xdr:row>57</xdr:row>
      <xdr:rowOff>163525</xdr:rowOff>
    </xdr:to>
    <xdr:sp macro="" textlink="">
      <xdr:nvSpPr>
        <xdr:cNvPr id="367" name="楕円 366"/>
        <xdr:cNvSpPr/>
      </xdr:nvSpPr>
      <xdr:spPr>
        <a:xfrm>
          <a:off x="6921500" y="98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154652</xdr:rowOff>
    </xdr:from>
    <xdr:ext cx="469744" cy="259045"/>
    <xdr:sp macro="" textlink="">
      <xdr:nvSpPr>
        <xdr:cNvPr id="368" name="テキスト ボックス 367"/>
        <xdr:cNvSpPr txBox="1"/>
      </xdr:nvSpPr>
      <xdr:spPr>
        <a:xfrm>
          <a:off x="6737428" y="992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144304</xdr:rowOff>
    </xdr:from>
    <xdr:to>
      <xdr:col>55</xdr:col>
      <xdr:colOff>0</xdr:colOff>
      <xdr:row>77</xdr:row>
      <xdr:rowOff>96560</xdr:rowOff>
    </xdr:to>
    <xdr:cxnSp macro="">
      <xdr:nvCxnSpPr>
        <xdr:cNvPr id="399" name="直線コネクタ 398"/>
        <xdr:cNvCxnSpPr/>
      </xdr:nvCxnSpPr>
      <xdr:spPr>
        <a:xfrm flipV="1">
          <a:off x="9639300" y="13003054"/>
          <a:ext cx="838200" cy="29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146390</xdr:rowOff>
    </xdr:from>
    <xdr:ext cx="534377" cy="259045"/>
    <xdr:sp macro="" textlink="">
      <xdr:nvSpPr>
        <xdr:cNvPr id="400" name="商工費平均値テキスト"/>
        <xdr:cNvSpPr txBox="1"/>
      </xdr:nvSpPr>
      <xdr:spPr>
        <a:xfrm>
          <a:off x="10528300" y="13348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70777</xdr:rowOff>
    </xdr:from>
    <xdr:to>
      <xdr:col>50</xdr:col>
      <xdr:colOff>114300</xdr:colOff>
      <xdr:row>77</xdr:row>
      <xdr:rowOff>96560</xdr:rowOff>
    </xdr:to>
    <xdr:cxnSp macro="">
      <xdr:nvCxnSpPr>
        <xdr:cNvPr id="402" name="直線コネクタ 401"/>
        <xdr:cNvCxnSpPr/>
      </xdr:nvCxnSpPr>
      <xdr:spPr>
        <a:xfrm>
          <a:off x="8750300" y="13272427"/>
          <a:ext cx="889000" cy="2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26130</xdr:rowOff>
    </xdr:from>
    <xdr:ext cx="469744" cy="259045"/>
    <xdr:sp macro="" textlink="">
      <xdr:nvSpPr>
        <xdr:cNvPr id="404" name="テキスト ボックス 403"/>
        <xdr:cNvSpPr txBox="1"/>
      </xdr:nvSpPr>
      <xdr:spPr>
        <a:xfrm>
          <a:off x="9404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70777</xdr:rowOff>
    </xdr:from>
    <xdr:to>
      <xdr:col>45</xdr:col>
      <xdr:colOff>177800</xdr:colOff>
      <xdr:row>77</xdr:row>
      <xdr:rowOff>75366</xdr:rowOff>
    </xdr:to>
    <xdr:cxnSp macro="">
      <xdr:nvCxnSpPr>
        <xdr:cNvPr id="405" name="直線コネクタ 404"/>
        <xdr:cNvCxnSpPr/>
      </xdr:nvCxnSpPr>
      <xdr:spPr>
        <a:xfrm flipV="1">
          <a:off x="7861300" y="13272427"/>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31698</xdr:rowOff>
    </xdr:from>
    <xdr:ext cx="469744" cy="259045"/>
    <xdr:sp macro="" textlink="">
      <xdr:nvSpPr>
        <xdr:cNvPr id="407" name="テキスト ボックス 406"/>
        <xdr:cNvSpPr txBox="1"/>
      </xdr:nvSpPr>
      <xdr:spPr>
        <a:xfrm>
          <a:off x="8515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75366</xdr:rowOff>
    </xdr:from>
    <xdr:to>
      <xdr:col>41</xdr:col>
      <xdr:colOff>50800</xdr:colOff>
      <xdr:row>77</xdr:row>
      <xdr:rowOff>97344</xdr:rowOff>
    </xdr:to>
    <xdr:cxnSp macro="">
      <xdr:nvCxnSpPr>
        <xdr:cNvPr id="408" name="直線コネクタ 407"/>
        <xdr:cNvCxnSpPr/>
      </xdr:nvCxnSpPr>
      <xdr:spPr>
        <a:xfrm flipV="1">
          <a:off x="6972300" y="13277016"/>
          <a:ext cx="8890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16431</xdr:rowOff>
    </xdr:from>
    <xdr:ext cx="469744" cy="259045"/>
    <xdr:sp macro="" textlink="">
      <xdr:nvSpPr>
        <xdr:cNvPr id="410" name="テキスト ボックス 409"/>
        <xdr:cNvSpPr txBox="1"/>
      </xdr:nvSpPr>
      <xdr:spPr>
        <a:xfrm>
          <a:off x="7626428" y="135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35878</xdr:rowOff>
    </xdr:from>
    <xdr:ext cx="469744" cy="259045"/>
    <xdr:sp macro="" textlink="">
      <xdr:nvSpPr>
        <xdr:cNvPr id="412" name="テキスト ボックス 411"/>
        <xdr:cNvSpPr txBox="1"/>
      </xdr:nvSpPr>
      <xdr:spPr>
        <a:xfrm>
          <a:off x="6737428" y="1358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93504</xdr:rowOff>
    </xdr:from>
    <xdr:to>
      <xdr:col>55</xdr:col>
      <xdr:colOff>50800</xdr:colOff>
      <xdr:row>76</xdr:row>
      <xdr:rowOff>23654</xdr:rowOff>
    </xdr:to>
    <xdr:sp macro="" textlink="">
      <xdr:nvSpPr>
        <xdr:cNvPr id="418" name="楕円 417"/>
        <xdr:cNvSpPr/>
      </xdr:nvSpPr>
      <xdr:spPr>
        <a:xfrm>
          <a:off x="10426700" y="129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116381</xdr:rowOff>
    </xdr:from>
    <xdr:ext cx="534377" cy="259045"/>
    <xdr:sp macro="" textlink="">
      <xdr:nvSpPr>
        <xdr:cNvPr id="419" name="商工費該当値テキスト"/>
        <xdr:cNvSpPr txBox="1"/>
      </xdr:nvSpPr>
      <xdr:spPr>
        <a:xfrm>
          <a:off x="10528300" y="12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45760</xdr:rowOff>
    </xdr:from>
    <xdr:to>
      <xdr:col>50</xdr:col>
      <xdr:colOff>165100</xdr:colOff>
      <xdr:row>77</xdr:row>
      <xdr:rowOff>147360</xdr:rowOff>
    </xdr:to>
    <xdr:sp macro="" textlink="">
      <xdr:nvSpPr>
        <xdr:cNvPr id="420" name="楕円 419"/>
        <xdr:cNvSpPr/>
      </xdr:nvSpPr>
      <xdr:spPr>
        <a:xfrm>
          <a:off x="9588500" y="132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163887</xdr:rowOff>
    </xdr:from>
    <xdr:ext cx="534377" cy="259045"/>
    <xdr:sp macro="" textlink="">
      <xdr:nvSpPr>
        <xdr:cNvPr id="421" name="テキスト ボックス 420"/>
        <xdr:cNvSpPr txBox="1"/>
      </xdr:nvSpPr>
      <xdr:spPr>
        <a:xfrm>
          <a:off x="9372111" y="130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19977</xdr:rowOff>
    </xdr:from>
    <xdr:to>
      <xdr:col>46</xdr:col>
      <xdr:colOff>38100</xdr:colOff>
      <xdr:row>77</xdr:row>
      <xdr:rowOff>121577</xdr:rowOff>
    </xdr:to>
    <xdr:sp macro="" textlink="">
      <xdr:nvSpPr>
        <xdr:cNvPr id="422" name="楕円 421"/>
        <xdr:cNvSpPr/>
      </xdr:nvSpPr>
      <xdr:spPr>
        <a:xfrm>
          <a:off x="8699500" y="1322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138104</xdr:rowOff>
    </xdr:from>
    <xdr:ext cx="534377" cy="259045"/>
    <xdr:sp macro="" textlink="">
      <xdr:nvSpPr>
        <xdr:cNvPr id="423" name="テキスト ボックス 422"/>
        <xdr:cNvSpPr txBox="1"/>
      </xdr:nvSpPr>
      <xdr:spPr>
        <a:xfrm>
          <a:off x="8483111" y="12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24566</xdr:rowOff>
    </xdr:from>
    <xdr:to>
      <xdr:col>41</xdr:col>
      <xdr:colOff>101600</xdr:colOff>
      <xdr:row>77</xdr:row>
      <xdr:rowOff>126166</xdr:rowOff>
    </xdr:to>
    <xdr:sp macro="" textlink="">
      <xdr:nvSpPr>
        <xdr:cNvPr id="424" name="楕円 423"/>
        <xdr:cNvSpPr/>
      </xdr:nvSpPr>
      <xdr:spPr>
        <a:xfrm>
          <a:off x="7810500" y="132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142693</xdr:rowOff>
    </xdr:from>
    <xdr:ext cx="534377" cy="259045"/>
    <xdr:sp macro="" textlink="">
      <xdr:nvSpPr>
        <xdr:cNvPr id="425" name="テキスト ボックス 424"/>
        <xdr:cNvSpPr txBox="1"/>
      </xdr:nvSpPr>
      <xdr:spPr>
        <a:xfrm>
          <a:off x="7594111" y="130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46544</xdr:rowOff>
    </xdr:from>
    <xdr:to>
      <xdr:col>36</xdr:col>
      <xdr:colOff>165100</xdr:colOff>
      <xdr:row>77</xdr:row>
      <xdr:rowOff>148144</xdr:rowOff>
    </xdr:to>
    <xdr:sp macro="" textlink="">
      <xdr:nvSpPr>
        <xdr:cNvPr id="426" name="楕円 425"/>
        <xdr:cNvSpPr/>
      </xdr:nvSpPr>
      <xdr:spPr>
        <a:xfrm>
          <a:off x="6921500" y="1324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164671</xdr:rowOff>
    </xdr:from>
    <xdr:ext cx="534377" cy="259045"/>
    <xdr:sp macro="" textlink="">
      <xdr:nvSpPr>
        <xdr:cNvPr id="427" name="テキスト ボックス 426"/>
        <xdr:cNvSpPr txBox="1"/>
      </xdr:nvSpPr>
      <xdr:spPr>
        <a:xfrm>
          <a:off x="6705111" y="1302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103383</xdr:rowOff>
    </xdr:from>
    <xdr:to>
      <xdr:col>55</xdr:col>
      <xdr:colOff>0</xdr:colOff>
      <xdr:row>96</xdr:row>
      <xdr:rowOff>156685</xdr:rowOff>
    </xdr:to>
    <xdr:cxnSp macro="">
      <xdr:nvCxnSpPr>
        <xdr:cNvPr id="456" name="直線コネクタ 455"/>
        <xdr:cNvCxnSpPr/>
      </xdr:nvCxnSpPr>
      <xdr:spPr>
        <a:xfrm flipV="1">
          <a:off x="9639300" y="16562583"/>
          <a:ext cx="838200" cy="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22049</xdr:rowOff>
    </xdr:from>
    <xdr:ext cx="534377" cy="259045"/>
    <xdr:sp macro="" textlink="">
      <xdr:nvSpPr>
        <xdr:cNvPr id="457" name="土木費平均値テキスト"/>
        <xdr:cNvSpPr txBox="1"/>
      </xdr:nvSpPr>
      <xdr:spPr>
        <a:xfrm>
          <a:off x="10528300" y="1665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106987</xdr:rowOff>
    </xdr:from>
    <xdr:to>
      <xdr:col>50</xdr:col>
      <xdr:colOff>114300</xdr:colOff>
      <xdr:row>96</xdr:row>
      <xdr:rowOff>156685</xdr:rowOff>
    </xdr:to>
    <xdr:cxnSp macro="">
      <xdr:nvCxnSpPr>
        <xdr:cNvPr id="459" name="直線コネクタ 458"/>
        <xdr:cNvCxnSpPr/>
      </xdr:nvCxnSpPr>
      <xdr:spPr>
        <a:xfrm>
          <a:off x="8750300" y="16566187"/>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141143</xdr:rowOff>
    </xdr:from>
    <xdr:ext cx="534377" cy="259045"/>
    <xdr:sp macro="" textlink="">
      <xdr:nvSpPr>
        <xdr:cNvPr id="461" name="テキスト ボックス 460"/>
        <xdr:cNvSpPr txBox="1"/>
      </xdr:nvSpPr>
      <xdr:spPr>
        <a:xfrm>
          <a:off x="9372111" y="167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106987</xdr:rowOff>
    </xdr:from>
    <xdr:to>
      <xdr:col>45</xdr:col>
      <xdr:colOff>177800</xdr:colOff>
      <xdr:row>96</xdr:row>
      <xdr:rowOff>116985</xdr:rowOff>
    </xdr:to>
    <xdr:cxnSp macro="">
      <xdr:nvCxnSpPr>
        <xdr:cNvPr id="462" name="直線コネクタ 461"/>
        <xdr:cNvCxnSpPr/>
      </xdr:nvCxnSpPr>
      <xdr:spPr>
        <a:xfrm flipV="1">
          <a:off x="7861300" y="16566187"/>
          <a:ext cx="8890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133636</xdr:rowOff>
    </xdr:from>
    <xdr:ext cx="534377" cy="259045"/>
    <xdr:sp macro="" textlink="">
      <xdr:nvSpPr>
        <xdr:cNvPr id="464" name="テキスト ボックス 463"/>
        <xdr:cNvSpPr txBox="1"/>
      </xdr:nvSpPr>
      <xdr:spPr>
        <a:xfrm>
          <a:off x="8483111" y="16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116985</xdr:rowOff>
    </xdr:from>
    <xdr:to>
      <xdr:col>41</xdr:col>
      <xdr:colOff>50800</xdr:colOff>
      <xdr:row>96</xdr:row>
      <xdr:rowOff>134161</xdr:rowOff>
    </xdr:to>
    <xdr:cxnSp macro="">
      <xdr:nvCxnSpPr>
        <xdr:cNvPr id="465" name="直線コネクタ 464"/>
        <xdr:cNvCxnSpPr/>
      </xdr:nvCxnSpPr>
      <xdr:spPr>
        <a:xfrm flipV="1">
          <a:off x="6972300" y="16576185"/>
          <a:ext cx="889000" cy="1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152861</xdr:rowOff>
    </xdr:from>
    <xdr:ext cx="534377" cy="259045"/>
    <xdr:sp macro="" textlink="">
      <xdr:nvSpPr>
        <xdr:cNvPr id="467" name="テキスト ボックス 466"/>
        <xdr:cNvSpPr txBox="1"/>
      </xdr:nvSpPr>
      <xdr:spPr>
        <a:xfrm>
          <a:off x="7594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153371</xdr:rowOff>
    </xdr:from>
    <xdr:ext cx="534377" cy="259045"/>
    <xdr:sp macro="" textlink="">
      <xdr:nvSpPr>
        <xdr:cNvPr id="469" name="テキスト ボックス 468"/>
        <xdr:cNvSpPr txBox="1"/>
      </xdr:nvSpPr>
      <xdr:spPr>
        <a:xfrm>
          <a:off x="6705111" y="167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52583</xdr:rowOff>
    </xdr:from>
    <xdr:to>
      <xdr:col>55</xdr:col>
      <xdr:colOff>50800</xdr:colOff>
      <xdr:row>96</xdr:row>
      <xdr:rowOff>154183</xdr:rowOff>
    </xdr:to>
    <xdr:sp macro="" textlink="">
      <xdr:nvSpPr>
        <xdr:cNvPr id="475" name="楕円 474"/>
        <xdr:cNvSpPr/>
      </xdr:nvSpPr>
      <xdr:spPr>
        <a:xfrm>
          <a:off x="10426700" y="165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75460</xdr:rowOff>
    </xdr:from>
    <xdr:ext cx="534377" cy="259045"/>
    <xdr:sp macro="" textlink="">
      <xdr:nvSpPr>
        <xdr:cNvPr id="476" name="土木費該当値テキスト"/>
        <xdr:cNvSpPr txBox="1"/>
      </xdr:nvSpPr>
      <xdr:spPr>
        <a:xfrm>
          <a:off x="10528300" y="1636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105885</xdr:rowOff>
    </xdr:from>
    <xdr:to>
      <xdr:col>50</xdr:col>
      <xdr:colOff>165100</xdr:colOff>
      <xdr:row>97</xdr:row>
      <xdr:rowOff>36035</xdr:rowOff>
    </xdr:to>
    <xdr:sp macro="" textlink="">
      <xdr:nvSpPr>
        <xdr:cNvPr id="477" name="楕円 476"/>
        <xdr:cNvSpPr/>
      </xdr:nvSpPr>
      <xdr:spPr>
        <a:xfrm>
          <a:off x="9588500" y="165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52562</xdr:rowOff>
    </xdr:from>
    <xdr:ext cx="534377" cy="259045"/>
    <xdr:sp macro="" textlink="">
      <xdr:nvSpPr>
        <xdr:cNvPr id="478" name="テキスト ボックス 477"/>
        <xdr:cNvSpPr txBox="1"/>
      </xdr:nvSpPr>
      <xdr:spPr>
        <a:xfrm>
          <a:off x="9372111" y="163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56187</xdr:rowOff>
    </xdr:from>
    <xdr:to>
      <xdr:col>46</xdr:col>
      <xdr:colOff>38100</xdr:colOff>
      <xdr:row>96</xdr:row>
      <xdr:rowOff>157787</xdr:rowOff>
    </xdr:to>
    <xdr:sp macro="" textlink="">
      <xdr:nvSpPr>
        <xdr:cNvPr id="479" name="楕円 478"/>
        <xdr:cNvSpPr/>
      </xdr:nvSpPr>
      <xdr:spPr>
        <a:xfrm>
          <a:off x="8699500" y="1651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2864</xdr:rowOff>
    </xdr:from>
    <xdr:ext cx="534377" cy="259045"/>
    <xdr:sp macro="" textlink="">
      <xdr:nvSpPr>
        <xdr:cNvPr id="480" name="テキスト ボックス 479"/>
        <xdr:cNvSpPr txBox="1"/>
      </xdr:nvSpPr>
      <xdr:spPr>
        <a:xfrm>
          <a:off x="8483111" y="1629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66185</xdr:rowOff>
    </xdr:from>
    <xdr:to>
      <xdr:col>41</xdr:col>
      <xdr:colOff>101600</xdr:colOff>
      <xdr:row>96</xdr:row>
      <xdr:rowOff>167785</xdr:rowOff>
    </xdr:to>
    <xdr:sp macro="" textlink="">
      <xdr:nvSpPr>
        <xdr:cNvPr id="481" name="楕円 480"/>
        <xdr:cNvSpPr/>
      </xdr:nvSpPr>
      <xdr:spPr>
        <a:xfrm>
          <a:off x="7810500" y="165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12862</xdr:rowOff>
    </xdr:from>
    <xdr:ext cx="534377" cy="259045"/>
    <xdr:sp macro="" textlink="">
      <xdr:nvSpPr>
        <xdr:cNvPr id="482" name="テキスト ボックス 481"/>
        <xdr:cNvSpPr txBox="1"/>
      </xdr:nvSpPr>
      <xdr:spPr>
        <a:xfrm>
          <a:off x="7594111" y="1630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83361</xdr:rowOff>
    </xdr:from>
    <xdr:to>
      <xdr:col>36</xdr:col>
      <xdr:colOff>165100</xdr:colOff>
      <xdr:row>97</xdr:row>
      <xdr:rowOff>13511</xdr:rowOff>
    </xdr:to>
    <xdr:sp macro="" textlink="">
      <xdr:nvSpPr>
        <xdr:cNvPr id="483" name="楕円 482"/>
        <xdr:cNvSpPr/>
      </xdr:nvSpPr>
      <xdr:spPr>
        <a:xfrm>
          <a:off x="6921500" y="165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30038</xdr:rowOff>
    </xdr:from>
    <xdr:ext cx="534377" cy="259045"/>
    <xdr:sp macro="" textlink="">
      <xdr:nvSpPr>
        <xdr:cNvPr id="484" name="テキスト ボックス 483"/>
        <xdr:cNvSpPr txBox="1"/>
      </xdr:nvSpPr>
      <xdr:spPr>
        <a:xfrm>
          <a:off x="6705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60330</xdr:rowOff>
    </xdr:from>
    <xdr:to>
      <xdr:col>85</xdr:col>
      <xdr:colOff>127000</xdr:colOff>
      <xdr:row>33</xdr:row>
      <xdr:rowOff>56307</xdr:rowOff>
    </xdr:to>
    <xdr:cxnSp macro="">
      <xdr:nvCxnSpPr>
        <xdr:cNvPr id="512" name="直線コネクタ 511"/>
        <xdr:cNvCxnSpPr/>
      </xdr:nvCxnSpPr>
      <xdr:spPr>
        <a:xfrm flipV="1">
          <a:off x="15481300" y="5203830"/>
          <a:ext cx="838200" cy="5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4325</xdr:rowOff>
    </xdr:from>
    <xdr:ext cx="534377" cy="259045"/>
    <xdr:sp macro="" textlink="">
      <xdr:nvSpPr>
        <xdr:cNvPr id="513" name="消防費平均値テキスト"/>
        <xdr:cNvSpPr txBox="1"/>
      </xdr:nvSpPr>
      <xdr:spPr>
        <a:xfrm>
          <a:off x="16370300" y="6176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56307</xdr:rowOff>
    </xdr:from>
    <xdr:to>
      <xdr:col>81</xdr:col>
      <xdr:colOff>50800</xdr:colOff>
      <xdr:row>34</xdr:row>
      <xdr:rowOff>83922</xdr:rowOff>
    </xdr:to>
    <xdr:cxnSp macro="">
      <xdr:nvCxnSpPr>
        <xdr:cNvPr id="515" name="直線コネクタ 514"/>
        <xdr:cNvCxnSpPr/>
      </xdr:nvCxnSpPr>
      <xdr:spPr>
        <a:xfrm flipV="1">
          <a:off x="14592300" y="5714157"/>
          <a:ext cx="889000" cy="19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137827</xdr:rowOff>
    </xdr:from>
    <xdr:ext cx="534377" cy="259045"/>
    <xdr:sp macro="" textlink="">
      <xdr:nvSpPr>
        <xdr:cNvPr id="517" name="テキスト ボックス 516"/>
        <xdr:cNvSpPr txBox="1"/>
      </xdr:nvSpPr>
      <xdr:spPr>
        <a:xfrm>
          <a:off x="15214111" y="63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83922</xdr:rowOff>
    </xdr:from>
    <xdr:to>
      <xdr:col>76</xdr:col>
      <xdr:colOff>114300</xdr:colOff>
      <xdr:row>34</xdr:row>
      <xdr:rowOff>138237</xdr:rowOff>
    </xdr:to>
    <xdr:cxnSp macro="">
      <xdr:nvCxnSpPr>
        <xdr:cNvPr id="518" name="直線コネクタ 517"/>
        <xdr:cNvCxnSpPr/>
      </xdr:nvCxnSpPr>
      <xdr:spPr>
        <a:xfrm flipV="1">
          <a:off x="13703300" y="5913222"/>
          <a:ext cx="8890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15572</xdr:rowOff>
    </xdr:from>
    <xdr:ext cx="534377" cy="259045"/>
    <xdr:sp macro="" textlink="">
      <xdr:nvSpPr>
        <xdr:cNvPr id="520" name="テキスト ボックス 519"/>
        <xdr:cNvSpPr txBox="1"/>
      </xdr:nvSpPr>
      <xdr:spPr>
        <a:xfrm>
          <a:off x="14325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140614</xdr:rowOff>
    </xdr:from>
    <xdr:to>
      <xdr:col>71</xdr:col>
      <xdr:colOff>177800</xdr:colOff>
      <xdr:row>34</xdr:row>
      <xdr:rowOff>138237</xdr:rowOff>
    </xdr:to>
    <xdr:cxnSp macro="">
      <xdr:nvCxnSpPr>
        <xdr:cNvPr id="521" name="直線コネクタ 520"/>
        <xdr:cNvCxnSpPr/>
      </xdr:nvCxnSpPr>
      <xdr:spPr>
        <a:xfrm>
          <a:off x="12814300" y="5798464"/>
          <a:ext cx="889000" cy="16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24350</xdr:rowOff>
    </xdr:from>
    <xdr:ext cx="534377" cy="259045"/>
    <xdr:sp macro="" textlink="">
      <xdr:nvSpPr>
        <xdr:cNvPr id="523" name="テキスト ボックス 522"/>
        <xdr:cNvSpPr txBox="1"/>
      </xdr:nvSpPr>
      <xdr:spPr>
        <a:xfrm>
          <a:off x="13436111" y="63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29471</xdr:rowOff>
    </xdr:from>
    <xdr:ext cx="534377" cy="259045"/>
    <xdr:sp macro="" textlink="">
      <xdr:nvSpPr>
        <xdr:cNvPr id="525" name="テキスト ボックス 524"/>
        <xdr:cNvSpPr txBox="1"/>
      </xdr:nvSpPr>
      <xdr:spPr>
        <a:xfrm>
          <a:off x="12547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9530</xdr:rowOff>
    </xdr:from>
    <xdr:to>
      <xdr:col>85</xdr:col>
      <xdr:colOff>177800</xdr:colOff>
      <xdr:row>30</xdr:row>
      <xdr:rowOff>111130</xdr:rowOff>
    </xdr:to>
    <xdr:sp macro="" textlink="">
      <xdr:nvSpPr>
        <xdr:cNvPr id="531" name="楕円 530"/>
        <xdr:cNvSpPr/>
      </xdr:nvSpPr>
      <xdr:spPr>
        <a:xfrm>
          <a:off x="16268700" y="51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134007</xdr:rowOff>
    </xdr:from>
    <xdr:ext cx="534377" cy="259045"/>
    <xdr:sp macro="" textlink="">
      <xdr:nvSpPr>
        <xdr:cNvPr id="532" name="消防費該当値テキスト"/>
        <xdr:cNvSpPr txBox="1"/>
      </xdr:nvSpPr>
      <xdr:spPr>
        <a:xfrm>
          <a:off x="16370300" y="510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5507</xdr:rowOff>
    </xdr:from>
    <xdr:to>
      <xdr:col>81</xdr:col>
      <xdr:colOff>101600</xdr:colOff>
      <xdr:row>33</xdr:row>
      <xdr:rowOff>107107</xdr:rowOff>
    </xdr:to>
    <xdr:sp macro="" textlink="">
      <xdr:nvSpPr>
        <xdr:cNvPr id="533" name="楕円 532"/>
        <xdr:cNvSpPr/>
      </xdr:nvSpPr>
      <xdr:spPr>
        <a:xfrm>
          <a:off x="15430500" y="566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123634</xdr:rowOff>
    </xdr:from>
    <xdr:ext cx="534377" cy="259045"/>
    <xdr:sp macro="" textlink="">
      <xdr:nvSpPr>
        <xdr:cNvPr id="534" name="テキスト ボックス 533"/>
        <xdr:cNvSpPr txBox="1"/>
      </xdr:nvSpPr>
      <xdr:spPr>
        <a:xfrm>
          <a:off x="15214111" y="543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33122</xdr:rowOff>
    </xdr:from>
    <xdr:to>
      <xdr:col>76</xdr:col>
      <xdr:colOff>165100</xdr:colOff>
      <xdr:row>34</xdr:row>
      <xdr:rowOff>134722</xdr:rowOff>
    </xdr:to>
    <xdr:sp macro="" textlink="">
      <xdr:nvSpPr>
        <xdr:cNvPr id="535" name="楕円 534"/>
        <xdr:cNvSpPr/>
      </xdr:nvSpPr>
      <xdr:spPr>
        <a:xfrm>
          <a:off x="14541500" y="58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151249</xdr:rowOff>
    </xdr:from>
    <xdr:ext cx="534377" cy="259045"/>
    <xdr:sp macro="" textlink="">
      <xdr:nvSpPr>
        <xdr:cNvPr id="536" name="テキスト ボックス 535"/>
        <xdr:cNvSpPr txBox="1"/>
      </xdr:nvSpPr>
      <xdr:spPr>
        <a:xfrm>
          <a:off x="14325111" y="56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87437</xdr:rowOff>
    </xdr:from>
    <xdr:to>
      <xdr:col>72</xdr:col>
      <xdr:colOff>38100</xdr:colOff>
      <xdr:row>35</xdr:row>
      <xdr:rowOff>17587</xdr:rowOff>
    </xdr:to>
    <xdr:sp macro="" textlink="">
      <xdr:nvSpPr>
        <xdr:cNvPr id="537" name="楕円 536"/>
        <xdr:cNvSpPr/>
      </xdr:nvSpPr>
      <xdr:spPr>
        <a:xfrm>
          <a:off x="13652500" y="591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34114</xdr:rowOff>
    </xdr:from>
    <xdr:ext cx="534377" cy="259045"/>
    <xdr:sp macro="" textlink="">
      <xdr:nvSpPr>
        <xdr:cNvPr id="538" name="テキスト ボックス 537"/>
        <xdr:cNvSpPr txBox="1"/>
      </xdr:nvSpPr>
      <xdr:spPr>
        <a:xfrm>
          <a:off x="13436111" y="569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89814</xdr:rowOff>
    </xdr:from>
    <xdr:to>
      <xdr:col>67</xdr:col>
      <xdr:colOff>101600</xdr:colOff>
      <xdr:row>34</xdr:row>
      <xdr:rowOff>19964</xdr:rowOff>
    </xdr:to>
    <xdr:sp macro="" textlink="">
      <xdr:nvSpPr>
        <xdr:cNvPr id="539" name="楕円 538"/>
        <xdr:cNvSpPr/>
      </xdr:nvSpPr>
      <xdr:spPr>
        <a:xfrm>
          <a:off x="12763500" y="57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36491</xdr:rowOff>
    </xdr:from>
    <xdr:ext cx="534377" cy="259045"/>
    <xdr:sp macro="" textlink="">
      <xdr:nvSpPr>
        <xdr:cNvPr id="540" name="テキスト ボックス 539"/>
        <xdr:cNvSpPr txBox="1"/>
      </xdr:nvSpPr>
      <xdr:spPr>
        <a:xfrm>
          <a:off x="12547111" y="552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56764</xdr:rowOff>
    </xdr:from>
    <xdr:to>
      <xdr:col>85</xdr:col>
      <xdr:colOff>127000</xdr:colOff>
      <xdr:row>57</xdr:row>
      <xdr:rowOff>16942</xdr:rowOff>
    </xdr:to>
    <xdr:cxnSp macro="">
      <xdr:nvCxnSpPr>
        <xdr:cNvPr id="568" name="直線コネクタ 567"/>
        <xdr:cNvCxnSpPr/>
      </xdr:nvCxnSpPr>
      <xdr:spPr>
        <a:xfrm flipV="1">
          <a:off x="15481300" y="9657964"/>
          <a:ext cx="838200" cy="1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9" name="教育費平均値テキスト"/>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16942</xdr:rowOff>
    </xdr:from>
    <xdr:to>
      <xdr:col>81</xdr:col>
      <xdr:colOff>50800</xdr:colOff>
      <xdr:row>58</xdr:row>
      <xdr:rowOff>37676</xdr:rowOff>
    </xdr:to>
    <xdr:cxnSp macro="">
      <xdr:nvCxnSpPr>
        <xdr:cNvPr id="571" name="直線コネクタ 570"/>
        <xdr:cNvCxnSpPr/>
      </xdr:nvCxnSpPr>
      <xdr:spPr>
        <a:xfrm flipV="1">
          <a:off x="14592300" y="9789592"/>
          <a:ext cx="889000" cy="19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159501</xdr:rowOff>
    </xdr:from>
    <xdr:ext cx="534377" cy="259045"/>
    <xdr:sp macro="" textlink="">
      <xdr:nvSpPr>
        <xdr:cNvPr id="573" name="テキスト ボックス 572"/>
        <xdr:cNvSpPr txBox="1"/>
      </xdr:nvSpPr>
      <xdr:spPr>
        <a:xfrm>
          <a:off x="15214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150238</xdr:rowOff>
    </xdr:from>
    <xdr:to>
      <xdr:col>76</xdr:col>
      <xdr:colOff>114300</xdr:colOff>
      <xdr:row>58</xdr:row>
      <xdr:rowOff>37676</xdr:rowOff>
    </xdr:to>
    <xdr:cxnSp macro="">
      <xdr:nvCxnSpPr>
        <xdr:cNvPr id="574" name="直線コネクタ 573"/>
        <xdr:cNvCxnSpPr/>
      </xdr:nvCxnSpPr>
      <xdr:spPr>
        <a:xfrm>
          <a:off x="13703300" y="9751438"/>
          <a:ext cx="889000" cy="23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6" name="テキスト ボックス 575"/>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143152</xdr:rowOff>
    </xdr:from>
    <xdr:to>
      <xdr:col>71</xdr:col>
      <xdr:colOff>177800</xdr:colOff>
      <xdr:row>56</xdr:row>
      <xdr:rowOff>150238</xdr:rowOff>
    </xdr:to>
    <xdr:cxnSp macro="">
      <xdr:nvCxnSpPr>
        <xdr:cNvPr id="577" name="直線コネクタ 576"/>
        <xdr:cNvCxnSpPr/>
      </xdr:nvCxnSpPr>
      <xdr:spPr>
        <a:xfrm>
          <a:off x="12814300" y="974435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79" name="テキスト ボックス 578"/>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1" name="テキスト ボックス 580"/>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5964</xdr:rowOff>
    </xdr:from>
    <xdr:to>
      <xdr:col>85</xdr:col>
      <xdr:colOff>177800</xdr:colOff>
      <xdr:row>56</xdr:row>
      <xdr:rowOff>107564</xdr:rowOff>
    </xdr:to>
    <xdr:sp macro="" textlink="">
      <xdr:nvSpPr>
        <xdr:cNvPr id="587" name="楕円 586"/>
        <xdr:cNvSpPr/>
      </xdr:nvSpPr>
      <xdr:spPr>
        <a:xfrm>
          <a:off x="16268700" y="96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155841</xdr:rowOff>
    </xdr:from>
    <xdr:ext cx="534377" cy="259045"/>
    <xdr:sp macro="" textlink="">
      <xdr:nvSpPr>
        <xdr:cNvPr id="588" name="教育費該当値テキスト"/>
        <xdr:cNvSpPr txBox="1"/>
      </xdr:nvSpPr>
      <xdr:spPr>
        <a:xfrm>
          <a:off x="16370300" y="958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137592</xdr:rowOff>
    </xdr:from>
    <xdr:to>
      <xdr:col>81</xdr:col>
      <xdr:colOff>101600</xdr:colOff>
      <xdr:row>57</xdr:row>
      <xdr:rowOff>67742</xdr:rowOff>
    </xdr:to>
    <xdr:sp macro="" textlink="">
      <xdr:nvSpPr>
        <xdr:cNvPr id="589" name="楕円 588"/>
        <xdr:cNvSpPr/>
      </xdr:nvSpPr>
      <xdr:spPr>
        <a:xfrm>
          <a:off x="15430500" y="97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58869</xdr:rowOff>
    </xdr:from>
    <xdr:ext cx="534377" cy="259045"/>
    <xdr:sp macro="" textlink="">
      <xdr:nvSpPr>
        <xdr:cNvPr id="590" name="テキスト ボックス 589"/>
        <xdr:cNvSpPr txBox="1"/>
      </xdr:nvSpPr>
      <xdr:spPr>
        <a:xfrm>
          <a:off x="15214111" y="983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158326</xdr:rowOff>
    </xdr:from>
    <xdr:to>
      <xdr:col>76</xdr:col>
      <xdr:colOff>165100</xdr:colOff>
      <xdr:row>58</xdr:row>
      <xdr:rowOff>88476</xdr:rowOff>
    </xdr:to>
    <xdr:sp macro="" textlink="">
      <xdr:nvSpPr>
        <xdr:cNvPr id="591" name="楕円 590"/>
        <xdr:cNvSpPr/>
      </xdr:nvSpPr>
      <xdr:spPr>
        <a:xfrm>
          <a:off x="14541500" y="99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79603</xdr:rowOff>
    </xdr:from>
    <xdr:ext cx="534377" cy="259045"/>
    <xdr:sp macro="" textlink="">
      <xdr:nvSpPr>
        <xdr:cNvPr id="592" name="テキスト ボックス 591"/>
        <xdr:cNvSpPr txBox="1"/>
      </xdr:nvSpPr>
      <xdr:spPr>
        <a:xfrm>
          <a:off x="14325111" y="100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99438</xdr:rowOff>
    </xdr:from>
    <xdr:to>
      <xdr:col>72</xdr:col>
      <xdr:colOff>38100</xdr:colOff>
      <xdr:row>57</xdr:row>
      <xdr:rowOff>29588</xdr:rowOff>
    </xdr:to>
    <xdr:sp macro="" textlink="">
      <xdr:nvSpPr>
        <xdr:cNvPr id="593" name="楕円 592"/>
        <xdr:cNvSpPr/>
      </xdr:nvSpPr>
      <xdr:spPr>
        <a:xfrm>
          <a:off x="13652500" y="970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20715</xdr:rowOff>
    </xdr:from>
    <xdr:ext cx="534377" cy="259045"/>
    <xdr:sp macro="" textlink="">
      <xdr:nvSpPr>
        <xdr:cNvPr id="594" name="テキスト ボックス 593"/>
        <xdr:cNvSpPr txBox="1"/>
      </xdr:nvSpPr>
      <xdr:spPr>
        <a:xfrm>
          <a:off x="13436111" y="97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92352</xdr:rowOff>
    </xdr:from>
    <xdr:to>
      <xdr:col>67</xdr:col>
      <xdr:colOff>101600</xdr:colOff>
      <xdr:row>57</xdr:row>
      <xdr:rowOff>22502</xdr:rowOff>
    </xdr:to>
    <xdr:sp macro="" textlink="">
      <xdr:nvSpPr>
        <xdr:cNvPr id="595" name="楕円 594"/>
        <xdr:cNvSpPr/>
      </xdr:nvSpPr>
      <xdr:spPr>
        <a:xfrm>
          <a:off x="12763500" y="96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13629</xdr:rowOff>
    </xdr:from>
    <xdr:ext cx="534377" cy="259045"/>
    <xdr:sp macro="" textlink="">
      <xdr:nvSpPr>
        <xdr:cNvPr id="596" name="テキスト ボックス 595"/>
        <xdr:cNvSpPr txBox="1"/>
      </xdr:nvSpPr>
      <xdr:spPr>
        <a:xfrm>
          <a:off x="12547111" y="97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5" name="直線コネクタ 62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8" name="直線コネクタ 62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0" name="テキスト ボックス 629"/>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1" name="直線コネクタ 63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3" name="テキスト ボックス 632"/>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4" name="直線コネクタ 63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6" name="テキスト ボックス 635"/>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4" name="楕円 64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6" name="楕円 64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7" name="テキスト ボックス 64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8" name="楕円 64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9" name="テキスト ボックス 64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0" name="楕円 64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1" name="テキスト ボックス 65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2" name="楕円 65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3" name="テキスト ボックス 65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112399</xdr:rowOff>
    </xdr:from>
    <xdr:to>
      <xdr:col>85</xdr:col>
      <xdr:colOff>127000</xdr:colOff>
      <xdr:row>92</xdr:row>
      <xdr:rowOff>121118</xdr:rowOff>
    </xdr:to>
    <xdr:cxnSp macro="">
      <xdr:nvCxnSpPr>
        <xdr:cNvPr id="685" name="直線コネクタ 684"/>
        <xdr:cNvCxnSpPr/>
      </xdr:nvCxnSpPr>
      <xdr:spPr>
        <a:xfrm>
          <a:off x="15481300" y="15885799"/>
          <a:ext cx="8382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160791</xdr:rowOff>
    </xdr:from>
    <xdr:ext cx="534377" cy="259045"/>
    <xdr:sp macro="" textlink="">
      <xdr:nvSpPr>
        <xdr:cNvPr id="686" name="公債費平均値テキスト"/>
        <xdr:cNvSpPr txBox="1"/>
      </xdr:nvSpPr>
      <xdr:spPr>
        <a:xfrm>
          <a:off x="16370300" y="16277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64785</xdr:rowOff>
    </xdr:from>
    <xdr:to>
      <xdr:col>81</xdr:col>
      <xdr:colOff>50800</xdr:colOff>
      <xdr:row>92</xdr:row>
      <xdr:rowOff>112399</xdr:rowOff>
    </xdr:to>
    <xdr:cxnSp macro="">
      <xdr:nvCxnSpPr>
        <xdr:cNvPr id="688" name="直線コネクタ 687"/>
        <xdr:cNvCxnSpPr/>
      </xdr:nvCxnSpPr>
      <xdr:spPr>
        <a:xfrm>
          <a:off x="14592300" y="15838185"/>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115758</xdr:rowOff>
    </xdr:from>
    <xdr:ext cx="534377" cy="259045"/>
    <xdr:sp macro="" textlink="">
      <xdr:nvSpPr>
        <xdr:cNvPr id="690" name="テキスト ボックス 689"/>
        <xdr:cNvSpPr txBox="1"/>
      </xdr:nvSpPr>
      <xdr:spPr>
        <a:xfrm>
          <a:off x="15214111" y="164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17104</xdr:rowOff>
    </xdr:from>
    <xdr:to>
      <xdr:col>76</xdr:col>
      <xdr:colOff>114300</xdr:colOff>
      <xdr:row>92</xdr:row>
      <xdr:rowOff>64785</xdr:rowOff>
    </xdr:to>
    <xdr:cxnSp macro="">
      <xdr:nvCxnSpPr>
        <xdr:cNvPr id="691" name="直線コネクタ 690"/>
        <xdr:cNvCxnSpPr/>
      </xdr:nvCxnSpPr>
      <xdr:spPr>
        <a:xfrm>
          <a:off x="13703300" y="15790504"/>
          <a:ext cx="889000" cy="4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83199</xdr:rowOff>
    </xdr:from>
    <xdr:ext cx="534377" cy="259045"/>
    <xdr:sp macro="" textlink="">
      <xdr:nvSpPr>
        <xdr:cNvPr id="693" name="テキスト ボックス 692"/>
        <xdr:cNvSpPr txBox="1"/>
      </xdr:nvSpPr>
      <xdr:spPr>
        <a:xfrm>
          <a:off x="14325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17104</xdr:rowOff>
    </xdr:from>
    <xdr:to>
      <xdr:col>71</xdr:col>
      <xdr:colOff>177800</xdr:colOff>
      <xdr:row>92</xdr:row>
      <xdr:rowOff>112562</xdr:rowOff>
    </xdr:to>
    <xdr:cxnSp macro="">
      <xdr:nvCxnSpPr>
        <xdr:cNvPr id="694" name="直線コネクタ 693"/>
        <xdr:cNvCxnSpPr/>
      </xdr:nvCxnSpPr>
      <xdr:spPr>
        <a:xfrm flipV="1">
          <a:off x="12814300" y="15790504"/>
          <a:ext cx="889000" cy="9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59326</xdr:rowOff>
    </xdr:from>
    <xdr:ext cx="534377" cy="259045"/>
    <xdr:sp macro="" textlink="">
      <xdr:nvSpPr>
        <xdr:cNvPr id="696" name="テキスト ボックス 695"/>
        <xdr:cNvSpPr txBox="1"/>
      </xdr:nvSpPr>
      <xdr:spPr>
        <a:xfrm>
          <a:off x="13436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15566</xdr:rowOff>
    </xdr:from>
    <xdr:ext cx="534377" cy="259045"/>
    <xdr:sp macro="" textlink="">
      <xdr:nvSpPr>
        <xdr:cNvPr id="698" name="テキスト ボックス 697"/>
        <xdr:cNvSpPr txBox="1"/>
      </xdr:nvSpPr>
      <xdr:spPr>
        <a:xfrm>
          <a:off x="12547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70318</xdr:rowOff>
    </xdr:from>
    <xdr:to>
      <xdr:col>85</xdr:col>
      <xdr:colOff>177800</xdr:colOff>
      <xdr:row>93</xdr:row>
      <xdr:rowOff>468</xdr:rowOff>
    </xdr:to>
    <xdr:sp macro="" textlink="">
      <xdr:nvSpPr>
        <xdr:cNvPr id="704" name="楕円 703"/>
        <xdr:cNvSpPr/>
      </xdr:nvSpPr>
      <xdr:spPr>
        <a:xfrm>
          <a:off x="16268700" y="158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93195</xdr:rowOff>
    </xdr:from>
    <xdr:ext cx="534377" cy="259045"/>
    <xdr:sp macro="" textlink="">
      <xdr:nvSpPr>
        <xdr:cNvPr id="705" name="公債費該当値テキスト"/>
        <xdr:cNvSpPr txBox="1"/>
      </xdr:nvSpPr>
      <xdr:spPr>
        <a:xfrm>
          <a:off x="16370300" y="156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61599</xdr:rowOff>
    </xdr:from>
    <xdr:to>
      <xdr:col>81</xdr:col>
      <xdr:colOff>101600</xdr:colOff>
      <xdr:row>92</xdr:row>
      <xdr:rowOff>163199</xdr:rowOff>
    </xdr:to>
    <xdr:sp macro="" textlink="">
      <xdr:nvSpPr>
        <xdr:cNvPr id="706" name="楕円 705"/>
        <xdr:cNvSpPr/>
      </xdr:nvSpPr>
      <xdr:spPr>
        <a:xfrm>
          <a:off x="15430500" y="1583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8276</xdr:rowOff>
    </xdr:from>
    <xdr:ext cx="534377" cy="259045"/>
    <xdr:sp macro="" textlink="">
      <xdr:nvSpPr>
        <xdr:cNvPr id="707" name="テキスト ボックス 706"/>
        <xdr:cNvSpPr txBox="1"/>
      </xdr:nvSpPr>
      <xdr:spPr>
        <a:xfrm>
          <a:off x="15214111" y="1561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13985</xdr:rowOff>
    </xdr:from>
    <xdr:to>
      <xdr:col>76</xdr:col>
      <xdr:colOff>165100</xdr:colOff>
      <xdr:row>92</xdr:row>
      <xdr:rowOff>115585</xdr:rowOff>
    </xdr:to>
    <xdr:sp macro="" textlink="">
      <xdr:nvSpPr>
        <xdr:cNvPr id="708" name="楕円 707"/>
        <xdr:cNvSpPr/>
      </xdr:nvSpPr>
      <xdr:spPr>
        <a:xfrm>
          <a:off x="14541500" y="157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132112</xdr:rowOff>
    </xdr:from>
    <xdr:ext cx="534377" cy="259045"/>
    <xdr:sp macro="" textlink="">
      <xdr:nvSpPr>
        <xdr:cNvPr id="709" name="テキスト ボックス 708"/>
        <xdr:cNvSpPr txBox="1"/>
      </xdr:nvSpPr>
      <xdr:spPr>
        <a:xfrm>
          <a:off x="14325111" y="155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137754</xdr:rowOff>
    </xdr:from>
    <xdr:to>
      <xdr:col>72</xdr:col>
      <xdr:colOff>38100</xdr:colOff>
      <xdr:row>92</xdr:row>
      <xdr:rowOff>67904</xdr:rowOff>
    </xdr:to>
    <xdr:sp macro="" textlink="">
      <xdr:nvSpPr>
        <xdr:cNvPr id="710" name="楕円 709"/>
        <xdr:cNvSpPr/>
      </xdr:nvSpPr>
      <xdr:spPr>
        <a:xfrm>
          <a:off x="13652500" y="157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84431</xdr:rowOff>
    </xdr:from>
    <xdr:ext cx="534377" cy="259045"/>
    <xdr:sp macro="" textlink="">
      <xdr:nvSpPr>
        <xdr:cNvPr id="711" name="テキスト ボックス 710"/>
        <xdr:cNvSpPr txBox="1"/>
      </xdr:nvSpPr>
      <xdr:spPr>
        <a:xfrm>
          <a:off x="13436111" y="1551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61762</xdr:rowOff>
    </xdr:from>
    <xdr:to>
      <xdr:col>67</xdr:col>
      <xdr:colOff>101600</xdr:colOff>
      <xdr:row>92</xdr:row>
      <xdr:rowOff>163362</xdr:rowOff>
    </xdr:to>
    <xdr:sp macro="" textlink="">
      <xdr:nvSpPr>
        <xdr:cNvPr id="712" name="楕円 711"/>
        <xdr:cNvSpPr/>
      </xdr:nvSpPr>
      <xdr:spPr>
        <a:xfrm>
          <a:off x="12763500" y="1583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8439</xdr:rowOff>
    </xdr:from>
    <xdr:ext cx="534377" cy="259045"/>
    <xdr:sp macro="" textlink="">
      <xdr:nvSpPr>
        <xdr:cNvPr id="713" name="テキスト ボックス 712"/>
        <xdr:cNvSpPr txBox="1"/>
      </xdr:nvSpPr>
      <xdr:spPr>
        <a:xfrm>
          <a:off x="12547111" y="156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総務費：特別定額給付金給付事業費の皆増などにより前年度より大幅に費用増となっている。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民生費：他自治体と比較して高齢化率が高いことに伴い、歳出における扶助費の割合が高いことから、民生費については類似団体の平均を大きく上回っている。</a:t>
          </a:r>
        </a:p>
        <a:p>
          <a:r>
            <a:rPr kumimoji="1" lang="ja-JP" altLang="en-US" sz="1300">
              <a:latin typeface="ＭＳ Ｐゴシック" panose="020B0600070205080204" pitchFamily="50" charset="-128"/>
              <a:ea typeface="ＭＳ Ｐゴシック" panose="020B0600070205080204" pitchFamily="50" charset="-128"/>
            </a:rPr>
            <a:t>土木費：港湾を２つ維持管理していることや、冬期の除排雪に多額の費用がかかることなどから、類似団体の平均を上回る状況にある。</a:t>
          </a:r>
        </a:p>
        <a:p>
          <a:r>
            <a:rPr kumimoji="1" lang="ja-JP" altLang="en-US" sz="1300">
              <a:latin typeface="ＭＳ Ｐゴシック" panose="020B0600070205080204" pitchFamily="50" charset="-128"/>
              <a:ea typeface="ＭＳ Ｐゴシック" panose="020B0600070205080204" pitchFamily="50" charset="-128"/>
            </a:rPr>
            <a:t>消防費：東西に長い地勢的要因から、消防力の維持・向上のために類似団体と比べ費用増となっている。また、消防署手宮支署建設事業費の増により前年度より大幅に費用増となっている。</a:t>
          </a:r>
        </a:p>
        <a:p>
          <a:r>
            <a:rPr kumimoji="1" lang="ja-JP" altLang="en-US" sz="1300">
              <a:latin typeface="ＭＳ Ｐゴシック" panose="020B0600070205080204" pitchFamily="50" charset="-128"/>
              <a:ea typeface="ＭＳ Ｐゴシック" panose="020B0600070205080204" pitchFamily="50" charset="-128"/>
            </a:rPr>
            <a:t>公債費：過去に借入れした市債の元利償還金は平成１６年度をピークに減少傾向にある。類似団体と比較しても、依然として高い状態だが、建設事業費の厳選や着手時期の再検討などにより、将来的な財政負担を考慮しながら起債発行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北海道小樽市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年度決算以降は一般会計が黒字となったことから積立を行っており、令和２年度は前年度決算剰余金のうち</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百万円を積立てたが、財源調整のため</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百万円の取崩しを実施した。</a:t>
          </a:r>
        </a:p>
        <a:p>
          <a:r>
            <a:rPr kumimoji="1" lang="ja-JP" altLang="en-US" sz="1400">
              <a:latin typeface="ＭＳ ゴシック" pitchFamily="49" charset="-128"/>
              <a:ea typeface="ＭＳ ゴシック" pitchFamily="49" charset="-128"/>
            </a:rPr>
            <a:t>　結果として、財政調整基金残高は前年度比▲</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百万円となったことから、標準財政規模比は</a:t>
          </a:r>
          <a:r>
            <a:rPr kumimoji="1" lang="en-US" altLang="ja-JP" sz="1400">
              <a:latin typeface="ＭＳ ゴシック" pitchFamily="49" charset="-128"/>
              <a:ea typeface="ＭＳ ゴシック" pitchFamily="49" charset="-128"/>
            </a:rPr>
            <a:t>7.61</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北海道小樽市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令和２年度決算においては全ての会計について黒字決算となった。</a:t>
          </a:r>
        </a:p>
        <a:p>
          <a:r>
            <a:rPr kumimoji="1" lang="ja-JP" altLang="en-US" sz="1400">
              <a:latin typeface="ＭＳ ゴシック" pitchFamily="49" charset="-128"/>
              <a:ea typeface="ＭＳ ゴシック" pitchFamily="49" charset="-128"/>
            </a:rPr>
            <a:t>　全ての会計を合算した連結実質黒字は</a:t>
          </a:r>
          <a:r>
            <a:rPr kumimoji="1" lang="en-US" altLang="ja-JP" sz="1400">
              <a:latin typeface="ＭＳ ゴシック" pitchFamily="49" charset="-128"/>
              <a:ea typeface="ＭＳ ゴシック" pitchFamily="49" charset="-128"/>
            </a:rPr>
            <a:t>3,887</a:t>
          </a:r>
          <a:r>
            <a:rPr kumimoji="1" lang="ja-JP" altLang="en-US" sz="1400">
              <a:latin typeface="ＭＳ ゴシック" pitchFamily="49" charset="-128"/>
              <a:ea typeface="ＭＳ ゴシック" pitchFamily="49" charset="-128"/>
            </a:rPr>
            <a:t>百万円（標準財政規模比＋</a:t>
          </a:r>
          <a:r>
            <a:rPr kumimoji="1" lang="en-US" altLang="ja-JP" sz="1400">
              <a:latin typeface="ＭＳ ゴシック" pitchFamily="49" charset="-128"/>
              <a:ea typeface="ＭＳ ゴシック" pitchFamily="49" charset="-128"/>
            </a:rPr>
            <a:t>12.22</a:t>
          </a:r>
          <a:r>
            <a:rPr kumimoji="1" lang="ja-JP" altLang="en-US" sz="1400">
              <a:latin typeface="ＭＳ ゴシック" pitchFamily="49" charset="-128"/>
              <a:ea typeface="ＭＳ ゴシック" pitchFamily="49" charset="-128"/>
            </a:rPr>
            <a:t>％）となった。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989;&#21209;/&#19977;&#22235;&#37070;/&#36001;&#25919;&#20107;&#24773;/R04&#36001;&#25919;&#20107;&#24773;/&#36001;&#25919;&#29366;&#27841;&#36039;&#26009;&#38598;/R02&#27770;&#31639;/04%20&#22238;&#31572;&#26696;/&#12304;&#36001;&#25919;&#29366;&#27841;&#36039;&#26009;&#38598;&#12305;_012033_&#23567;&#27197;&#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61.7</v>
          </cell>
        </row>
        <row r="53">
          <cell r="BP53">
            <v>64.2</v>
          </cell>
        </row>
        <row r="55">
          <cell r="AN55" t="str">
            <v>類似団体内平均値</v>
          </cell>
          <cell r="BP55">
            <v>15</v>
          </cell>
        </row>
        <row r="57">
          <cell r="BP57">
            <v>60.1</v>
          </cell>
        </row>
        <row r="72">
          <cell r="BP72" t="str">
            <v>H28</v>
          </cell>
          <cell r="BX72" t="str">
            <v>H29</v>
          </cell>
          <cell r="CF72" t="str">
            <v>H30</v>
          </cell>
          <cell r="CN72" t="str">
            <v>R01</v>
          </cell>
          <cell r="CV72" t="str">
            <v>R02</v>
          </cell>
        </row>
        <row r="73">
          <cell r="AN73" t="str">
            <v>当該団体値</v>
          </cell>
          <cell r="BP73">
            <v>61.7</v>
          </cell>
          <cell r="BX73">
            <v>48.5</v>
          </cell>
          <cell r="CF73">
            <v>43.1</v>
          </cell>
          <cell r="CN73">
            <v>36.799999999999997</v>
          </cell>
          <cell r="CV73">
            <v>34.5</v>
          </cell>
        </row>
        <row r="75">
          <cell r="BP75">
            <v>8.3000000000000007</v>
          </cell>
          <cell r="BX75">
            <v>7.9</v>
          </cell>
          <cell r="CF75">
            <v>7.9</v>
          </cell>
          <cell r="CN75">
            <v>7.5</v>
          </cell>
          <cell r="CV75">
            <v>6.8</v>
          </cell>
        </row>
        <row r="77">
          <cell r="AN77" t="str">
            <v>類似団体内平均値</v>
          </cell>
          <cell r="BP77">
            <v>15</v>
          </cell>
          <cell r="BX77">
            <v>12.2</v>
          </cell>
          <cell r="CF77">
            <v>5</v>
          </cell>
          <cell r="CN77">
            <v>5.4</v>
          </cell>
          <cell r="CV77">
            <v>3.9</v>
          </cell>
        </row>
        <row r="79">
          <cell r="BP79">
            <v>5</v>
          </cell>
          <cell r="BX79">
            <v>4.8</v>
          </cell>
          <cell r="CF79">
            <v>4.5</v>
          </cell>
          <cell r="CN79">
            <v>4.2</v>
          </cell>
          <cell r="CV79">
            <v>4.2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H22" zoomScale="85" zoomScaleNormal="85" workbookViewId="0">
      <selection activeCell="AY17" sqref="AY17:BM1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72355928</v>
      </c>
      <c r="BO4" s="426"/>
      <c r="BP4" s="426"/>
      <c r="BQ4" s="426"/>
      <c r="BR4" s="426"/>
      <c r="BS4" s="426"/>
      <c r="BT4" s="426"/>
      <c r="BU4" s="427"/>
      <c r="BV4" s="425">
        <v>56464859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0.7</v>
      </c>
      <c r="CU4" s="610"/>
      <c r="CV4" s="610"/>
      <c r="CW4" s="610"/>
      <c r="CX4" s="610"/>
      <c r="CY4" s="610"/>
      <c r="CZ4" s="610"/>
      <c r="DA4" s="611"/>
      <c r="DB4" s="609">
        <v>0.5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72124848</v>
      </c>
      <c r="BO5" s="431"/>
      <c r="BP5" s="431"/>
      <c r="BQ5" s="431"/>
      <c r="BR5" s="431"/>
      <c r="BS5" s="431"/>
      <c r="BT5" s="431"/>
      <c r="BU5" s="432"/>
      <c r="BV5" s="430">
        <v>56282977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96.9</v>
      </c>
      <c r="CU5" s="401"/>
      <c r="CV5" s="401"/>
      <c r="CW5" s="401"/>
      <c r="CX5" s="401"/>
      <c r="CY5" s="401"/>
      <c r="CZ5" s="401"/>
      <c r="DA5" s="402"/>
      <c r="DB5" s="400">
        <v>99.4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231080</v>
      </c>
      <c r="BO6" s="431"/>
      <c r="BP6" s="431"/>
      <c r="BQ6" s="431"/>
      <c r="BR6" s="431"/>
      <c r="BS6" s="431"/>
      <c r="BT6" s="431"/>
      <c r="BU6" s="432"/>
      <c r="BV6" s="430">
        <v>181882</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102.3</v>
      </c>
      <c r="CU6" s="584"/>
      <c r="CV6" s="584"/>
      <c r="CW6" s="584"/>
      <c r="CX6" s="584"/>
      <c r="CY6" s="584"/>
      <c r="CZ6" s="584"/>
      <c r="DA6" s="585"/>
      <c r="DB6" s="583">
        <v>104.1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18952</v>
      </c>
      <c r="BO7" s="431"/>
      <c r="BP7" s="431"/>
      <c r="BQ7" s="431"/>
      <c r="BR7" s="431"/>
      <c r="BS7" s="431"/>
      <c r="BT7" s="431"/>
      <c r="BU7" s="432"/>
      <c r="BV7" s="430">
        <v>20406</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31703283</v>
      </c>
      <c r="CU7" s="431"/>
      <c r="CV7" s="431"/>
      <c r="CW7" s="431"/>
      <c r="CX7" s="431"/>
      <c r="CY7" s="431"/>
      <c r="CZ7" s="431"/>
      <c r="DA7" s="432"/>
      <c r="DB7" s="430">
        <v>31410341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212128</v>
      </c>
      <c r="BO8" s="431"/>
      <c r="BP8" s="431"/>
      <c r="BQ8" s="431"/>
      <c r="BR8" s="431"/>
      <c r="BS8" s="431"/>
      <c r="BT8" s="431"/>
      <c r="BU8" s="432"/>
      <c r="BV8" s="430">
        <v>161476</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0.46</v>
      </c>
      <c r="CU8" s="544"/>
      <c r="CV8" s="544"/>
      <c r="CW8" s="544"/>
      <c r="CX8" s="544"/>
      <c r="CY8" s="544"/>
      <c r="CZ8" s="544"/>
      <c r="DA8" s="545"/>
      <c r="DB8" s="543">
        <v>0.44</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111299</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50652</v>
      </c>
      <c r="BO9" s="431"/>
      <c r="BP9" s="431"/>
      <c r="BQ9" s="431"/>
      <c r="BR9" s="431"/>
      <c r="BS9" s="431"/>
      <c r="BT9" s="431"/>
      <c r="BU9" s="432"/>
      <c r="BV9" s="430">
        <v>-61131</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13.1</v>
      </c>
      <c r="CU9" s="401"/>
      <c r="CV9" s="401"/>
      <c r="CW9" s="401"/>
      <c r="CX9" s="401"/>
      <c r="CY9" s="401"/>
      <c r="CZ9" s="401"/>
      <c r="DA9" s="402"/>
      <c r="DB9" s="400">
        <v>14.3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121924</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70216</v>
      </c>
      <c r="BO10" s="431"/>
      <c r="BP10" s="431"/>
      <c r="BQ10" s="431"/>
      <c r="BR10" s="431"/>
      <c r="BS10" s="431"/>
      <c r="BT10" s="431"/>
      <c r="BU10" s="432"/>
      <c r="BV10" s="430">
        <v>108222</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112450</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250000</v>
      </c>
      <c r="BO12" s="431"/>
      <c r="BP12" s="431"/>
      <c r="BQ12" s="431"/>
      <c r="BR12" s="431"/>
      <c r="BS12" s="431"/>
      <c r="BT12" s="431"/>
      <c r="BU12" s="432"/>
      <c r="BV12" s="430">
        <v>550000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111768</v>
      </c>
      <c r="S13" s="534"/>
      <c r="T13" s="534"/>
      <c r="U13" s="534"/>
      <c r="V13" s="535"/>
      <c r="W13" s="521" t="s">
        <v>138</v>
      </c>
      <c r="X13" s="443"/>
      <c r="Y13" s="443"/>
      <c r="Z13" s="443"/>
      <c r="AA13" s="443"/>
      <c r="AB13" s="444"/>
      <c r="AC13" s="406">
        <v>710</v>
      </c>
      <c r="AD13" s="407"/>
      <c r="AE13" s="407"/>
      <c r="AF13" s="407"/>
      <c r="AG13" s="408"/>
      <c r="AH13" s="406">
        <v>761</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-129132</v>
      </c>
      <c r="BO13" s="431"/>
      <c r="BP13" s="431"/>
      <c r="BQ13" s="431"/>
      <c r="BR13" s="431"/>
      <c r="BS13" s="431"/>
      <c r="BT13" s="431"/>
      <c r="BU13" s="432"/>
      <c r="BV13" s="430">
        <v>-502909</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6.8</v>
      </c>
      <c r="CU13" s="401"/>
      <c r="CV13" s="401"/>
      <c r="CW13" s="401"/>
      <c r="CX13" s="401"/>
      <c r="CY13" s="401"/>
      <c r="CZ13" s="401"/>
      <c r="DA13" s="402"/>
      <c r="DB13" s="400">
        <v>7.5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114425</v>
      </c>
      <c r="S14" s="534"/>
      <c r="T14" s="534"/>
      <c r="U14" s="534"/>
      <c r="V14" s="535"/>
      <c r="W14" s="536"/>
      <c r="X14" s="446"/>
      <c r="Y14" s="446"/>
      <c r="Z14" s="446"/>
      <c r="AA14" s="446"/>
      <c r="AB14" s="447"/>
      <c r="AC14" s="526">
        <v>1.4</v>
      </c>
      <c r="AD14" s="527"/>
      <c r="AE14" s="527"/>
      <c r="AF14" s="527"/>
      <c r="AG14" s="528"/>
      <c r="AH14" s="526">
        <v>1.4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34.5</v>
      </c>
      <c r="CU14" s="538"/>
      <c r="CV14" s="538"/>
      <c r="CW14" s="538"/>
      <c r="CX14" s="538"/>
      <c r="CY14" s="538"/>
      <c r="CZ14" s="538"/>
      <c r="DA14" s="539"/>
      <c r="DB14" s="537">
        <v>36.799999999999997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113734</v>
      </c>
      <c r="S15" s="534"/>
      <c r="T15" s="534"/>
      <c r="U15" s="534"/>
      <c r="V15" s="535"/>
      <c r="W15" s="521" t="s">
        <v>145</v>
      </c>
      <c r="X15" s="443"/>
      <c r="Y15" s="443"/>
      <c r="Z15" s="443"/>
      <c r="AA15" s="443"/>
      <c r="AB15" s="444"/>
      <c r="AC15" s="406">
        <v>8909</v>
      </c>
      <c r="AD15" s="407"/>
      <c r="AE15" s="407"/>
      <c r="AF15" s="407"/>
      <c r="AG15" s="408"/>
      <c r="AH15" s="406">
        <v>9695</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13199959</v>
      </c>
      <c r="BO15" s="426"/>
      <c r="BP15" s="426"/>
      <c r="BQ15" s="426"/>
      <c r="BR15" s="426"/>
      <c r="BS15" s="426"/>
      <c r="BT15" s="426"/>
      <c r="BU15" s="427"/>
      <c r="BV15" s="425">
        <v>11930165</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18.100000000000001</v>
      </c>
      <c r="AD16" s="527"/>
      <c r="AE16" s="527"/>
      <c r="AF16" s="527"/>
      <c r="AG16" s="528"/>
      <c r="AH16" s="526">
        <v>18.2</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27134853</v>
      </c>
      <c r="BO16" s="431"/>
      <c r="BP16" s="431"/>
      <c r="BQ16" s="431"/>
      <c r="BR16" s="431"/>
      <c r="BS16" s="431"/>
      <c r="BT16" s="431"/>
      <c r="BU16" s="432"/>
      <c r="BV16" s="430">
        <v>26905877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149</v>
      </c>
      <c r="S17" s="519"/>
      <c r="T17" s="519"/>
      <c r="U17" s="519"/>
      <c r="V17" s="520"/>
      <c r="W17" s="521" t="s">
        <v>152</v>
      </c>
      <c r="X17" s="443"/>
      <c r="Y17" s="443"/>
      <c r="Z17" s="443"/>
      <c r="AA17" s="443"/>
      <c r="AB17" s="444"/>
      <c r="AC17" s="406">
        <v>39508</v>
      </c>
      <c r="AD17" s="407"/>
      <c r="AE17" s="407"/>
      <c r="AF17" s="407"/>
      <c r="AG17" s="408"/>
      <c r="AH17" s="406">
        <v>42909</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16659876</v>
      </c>
      <c r="BO17" s="431"/>
      <c r="BP17" s="431"/>
      <c r="BQ17" s="431"/>
      <c r="BR17" s="431"/>
      <c r="BS17" s="431"/>
      <c r="BT17" s="431"/>
      <c r="BU17" s="432"/>
      <c r="BV17" s="430">
        <v>15155642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243.83</v>
      </c>
      <c r="M18" s="495"/>
      <c r="N18" s="495"/>
      <c r="O18" s="495"/>
      <c r="P18" s="495"/>
      <c r="Q18" s="495"/>
      <c r="R18" s="496"/>
      <c r="S18" s="496"/>
      <c r="T18" s="496"/>
      <c r="U18" s="496"/>
      <c r="V18" s="497"/>
      <c r="W18" s="511"/>
      <c r="X18" s="512"/>
      <c r="Y18" s="512"/>
      <c r="Z18" s="512"/>
      <c r="AA18" s="512"/>
      <c r="AB18" s="522"/>
      <c r="AC18" s="394">
        <v>80.400000000000006</v>
      </c>
      <c r="AD18" s="395"/>
      <c r="AE18" s="395"/>
      <c r="AF18" s="395"/>
      <c r="AG18" s="498"/>
      <c r="AH18" s="394">
        <v>80.400000000000006</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31129659</v>
      </c>
      <c r="BO18" s="431"/>
      <c r="BP18" s="431"/>
      <c r="BQ18" s="431"/>
      <c r="BR18" s="431"/>
      <c r="BS18" s="431"/>
      <c r="BT18" s="431"/>
      <c r="BU18" s="432"/>
      <c r="BV18" s="430">
        <v>31788008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456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37227648</v>
      </c>
      <c r="BO19" s="431"/>
      <c r="BP19" s="431"/>
      <c r="BQ19" s="431"/>
      <c r="BR19" s="431"/>
      <c r="BS19" s="431"/>
      <c r="BT19" s="431"/>
      <c r="BU19" s="432"/>
      <c r="BV19" s="430">
        <v>35005017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52817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48015301</v>
      </c>
      <c r="BO23" s="431"/>
      <c r="BP23" s="431"/>
      <c r="BQ23" s="431"/>
      <c r="BR23" s="431"/>
      <c r="BS23" s="431"/>
      <c r="BT23" s="431"/>
      <c r="BU23" s="432"/>
      <c r="BV23" s="430">
        <v>47508211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167</v>
      </c>
      <c r="F24" s="404"/>
      <c r="G24" s="404"/>
      <c r="H24" s="404"/>
      <c r="I24" s="404"/>
      <c r="J24" s="404"/>
      <c r="K24" s="405"/>
      <c r="L24" s="406">
        <v>1</v>
      </c>
      <c r="M24" s="407"/>
      <c r="N24" s="407"/>
      <c r="O24" s="407"/>
      <c r="P24" s="408"/>
      <c r="Q24" s="406">
        <v>7373</v>
      </c>
      <c r="R24" s="407"/>
      <c r="S24" s="407"/>
      <c r="T24" s="407"/>
      <c r="U24" s="407"/>
      <c r="V24" s="408"/>
      <c r="W24" s="472"/>
      <c r="X24" s="463"/>
      <c r="Y24" s="464"/>
      <c r="Z24" s="403" t="s">
        <v>168</v>
      </c>
      <c r="AA24" s="404"/>
      <c r="AB24" s="404"/>
      <c r="AC24" s="404"/>
      <c r="AD24" s="404"/>
      <c r="AE24" s="404"/>
      <c r="AF24" s="404"/>
      <c r="AG24" s="405"/>
      <c r="AH24" s="406">
        <v>1030</v>
      </c>
      <c r="AI24" s="407"/>
      <c r="AJ24" s="407"/>
      <c r="AK24" s="407"/>
      <c r="AL24" s="408"/>
      <c r="AM24" s="406">
        <v>3140470</v>
      </c>
      <c r="AN24" s="407"/>
      <c r="AO24" s="407"/>
      <c r="AP24" s="407"/>
      <c r="AQ24" s="407"/>
      <c r="AR24" s="408"/>
      <c r="AS24" s="406">
        <v>3049</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33744783</v>
      </c>
      <c r="BO24" s="431"/>
      <c r="BP24" s="431"/>
      <c r="BQ24" s="431"/>
      <c r="BR24" s="431"/>
      <c r="BS24" s="431"/>
      <c r="BT24" s="431"/>
      <c r="BU24" s="432"/>
      <c r="BV24" s="430">
        <v>32254973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170</v>
      </c>
      <c r="F25" s="404"/>
      <c r="G25" s="404"/>
      <c r="H25" s="404"/>
      <c r="I25" s="404"/>
      <c r="J25" s="404"/>
      <c r="K25" s="405"/>
      <c r="L25" s="406">
        <v>1</v>
      </c>
      <c r="M25" s="407"/>
      <c r="N25" s="407"/>
      <c r="O25" s="407"/>
      <c r="P25" s="408"/>
      <c r="Q25" s="406">
        <v>6732</v>
      </c>
      <c r="R25" s="407"/>
      <c r="S25" s="407"/>
      <c r="T25" s="407"/>
      <c r="U25" s="407"/>
      <c r="V25" s="408"/>
      <c r="W25" s="472"/>
      <c r="X25" s="463"/>
      <c r="Y25" s="464"/>
      <c r="Z25" s="403" t="s">
        <v>171</v>
      </c>
      <c r="AA25" s="404"/>
      <c r="AB25" s="404"/>
      <c r="AC25" s="404"/>
      <c r="AD25" s="404"/>
      <c r="AE25" s="404"/>
      <c r="AF25" s="404"/>
      <c r="AG25" s="405"/>
      <c r="AH25" s="406">
        <v>247</v>
      </c>
      <c r="AI25" s="407"/>
      <c r="AJ25" s="407"/>
      <c r="AK25" s="407"/>
      <c r="AL25" s="408"/>
      <c r="AM25" s="406">
        <v>751374</v>
      </c>
      <c r="AN25" s="407"/>
      <c r="AO25" s="407"/>
      <c r="AP25" s="407"/>
      <c r="AQ25" s="407"/>
      <c r="AR25" s="408"/>
      <c r="AS25" s="406">
        <v>3042</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3281800</v>
      </c>
      <c r="BO25" s="426"/>
      <c r="BP25" s="426"/>
      <c r="BQ25" s="426"/>
      <c r="BR25" s="426"/>
      <c r="BS25" s="426"/>
      <c r="BT25" s="426"/>
      <c r="BU25" s="427"/>
      <c r="BV25" s="425">
        <v>4178108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173</v>
      </c>
      <c r="F26" s="404"/>
      <c r="G26" s="404"/>
      <c r="H26" s="404"/>
      <c r="I26" s="404"/>
      <c r="J26" s="404"/>
      <c r="K26" s="405"/>
      <c r="L26" s="406">
        <v>1</v>
      </c>
      <c r="M26" s="407"/>
      <c r="N26" s="407"/>
      <c r="O26" s="407"/>
      <c r="P26" s="408"/>
      <c r="Q26" s="406">
        <v>6012</v>
      </c>
      <c r="R26" s="407"/>
      <c r="S26" s="407"/>
      <c r="T26" s="407"/>
      <c r="U26" s="407"/>
      <c r="V26" s="408"/>
      <c r="W26" s="472"/>
      <c r="X26" s="463"/>
      <c r="Y26" s="464"/>
      <c r="Z26" s="403" t="s">
        <v>174</v>
      </c>
      <c r="AA26" s="485"/>
      <c r="AB26" s="485"/>
      <c r="AC26" s="485"/>
      <c r="AD26" s="485"/>
      <c r="AE26" s="485"/>
      <c r="AF26" s="485"/>
      <c r="AG26" s="486"/>
      <c r="AH26" s="406">
        <v>58</v>
      </c>
      <c r="AI26" s="407"/>
      <c r="AJ26" s="407"/>
      <c r="AK26" s="407"/>
      <c r="AL26" s="408"/>
      <c r="AM26" s="406">
        <v>182294</v>
      </c>
      <c r="AN26" s="407"/>
      <c r="AO26" s="407"/>
      <c r="AP26" s="407"/>
      <c r="AQ26" s="407"/>
      <c r="AR26" s="408"/>
      <c r="AS26" s="406">
        <v>3143</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t="s">
        <v>176</v>
      </c>
      <c r="BO26" s="431"/>
      <c r="BP26" s="431"/>
      <c r="BQ26" s="431"/>
      <c r="BR26" s="431"/>
      <c r="BS26" s="431"/>
      <c r="BT26" s="431"/>
      <c r="BU26" s="432"/>
      <c r="BV26" s="430" t="s">
        <v>128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177</v>
      </c>
      <c r="F27" s="404"/>
      <c r="G27" s="404"/>
      <c r="H27" s="404"/>
      <c r="I27" s="404"/>
      <c r="J27" s="404"/>
      <c r="K27" s="405"/>
      <c r="L27" s="406">
        <v>1</v>
      </c>
      <c r="M27" s="407"/>
      <c r="N27" s="407"/>
      <c r="O27" s="407"/>
      <c r="P27" s="408"/>
      <c r="Q27" s="406">
        <v>5340</v>
      </c>
      <c r="R27" s="407"/>
      <c r="S27" s="407"/>
      <c r="T27" s="407"/>
      <c r="U27" s="407"/>
      <c r="V27" s="408"/>
      <c r="W27" s="472"/>
      <c r="X27" s="463"/>
      <c r="Y27" s="464"/>
      <c r="Z27" s="403" t="s">
        <v>178</v>
      </c>
      <c r="AA27" s="404"/>
      <c r="AB27" s="404"/>
      <c r="AC27" s="404"/>
      <c r="AD27" s="404"/>
      <c r="AE27" s="404"/>
      <c r="AF27" s="404"/>
      <c r="AG27" s="405"/>
      <c r="AH27" s="406">
        <v>8</v>
      </c>
      <c r="AI27" s="407"/>
      <c r="AJ27" s="407"/>
      <c r="AK27" s="407"/>
      <c r="AL27" s="408"/>
      <c r="AM27" s="406">
        <v>32336</v>
      </c>
      <c r="AN27" s="407"/>
      <c r="AO27" s="407"/>
      <c r="AP27" s="407"/>
      <c r="AQ27" s="407"/>
      <c r="AR27" s="408"/>
      <c r="AS27" s="406">
        <v>4042</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t="s">
        <v>176</v>
      </c>
      <c r="BO27" s="434"/>
      <c r="BP27" s="434"/>
      <c r="BQ27" s="434"/>
      <c r="BR27" s="434"/>
      <c r="BS27" s="434"/>
      <c r="BT27" s="434"/>
      <c r="BU27" s="435"/>
      <c r="BV27" s="433" t="s">
        <v>128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4820</v>
      </c>
      <c r="R28" s="407"/>
      <c r="S28" s="407"/>
      <c r="T28" s="407"/>
      <c r="U28" s="407"/>
      <c r="V28" s="408"/>
      <c r="W28" s="472"/>
      <c r="X28" s="463"/>
      <c r="Y28" s="464"/>
      <c r="Z28" s="403" t="s">
        <v>181</v>
      </c>
      <c r="AA28" s="404"/>
      <c r="AB28" s="404"/>
      <c r="AC28" s="404"/>
      <c r="AD28" s="404"/>
      <c r="AE28" s="404"/>
      <c r="AF28" s="404"/>
      <c r="AG28" s="405"/>
      <c r="AH28" s="406" t="s">
        <v>176</v>
      </c>
      <c r="AI28" s="407"/>
      <c r="AJ28" s="407"/>
      <c r="AK28" s="407"/>
      <c r="AL28" s="408"/>
      <c r="AM28" s="406" t="s">
        <v>176</v>
      </c>
      <c r="AN28" s="407"/>
      <c r="AO28" s="407"/>
      <c r="AP28" s="407"/>
      <c r="AQ28" s="407"/>
      <c r="AR28" s="408"/>
      <c r="AS28" s="406" t="s">
        <v>176</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2411809</v>
      </c>
      <c r="BO28" s="426"/>
      <c r="BP28" s="426"/>
      <c r="BQ28" s="426"/>
      <c r="BR28" s="426"/>
      <c r="BS28" s="426"/>
      <c r="BT28" s="426"/>
      <c r="BU28" s="427"/>
      <c r="BV28" s="425">
        <v>2591593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183</v>
      </c>
      <c r="F29" s="404"/>
      <c r="G29" s="404"/>
      <c r="H29" s="404"/>
      <c r="I29" s="404"/>
      <c r="J29" s="404"/>
      <c r="K29" s="405"/>
      <c r="L29" s="406">
        <v>23</v>
      </c>
      <c r="M29" s="407"/>
      <c r="N29" s="407"/>
      <c r="O29" s="407"/>
      <c r="P29" s="408"/>
      <c r="Q29" s="406">
        <v>4410</v>
      </c>
      <c r="R29" s="407"/>
      <c r="S29" s="407"/>
      <c r="T29" s="407"/>
      <c r="U29" s="407"/>
      <c r="V29" s="408"/>
      <c r="W29" s="473"/>
      <c r="X29" s="474"/>
      <c r="Y29" s="475"/>
      <c r="Z29" s="403" t="s">
        <v>184</v>
      </c>
      <c r="AA29" s="404"/>
      <c r="AB29" s="404"/>
      <c r="AC29" s="404"/>
      <c r="AD29" s="404"/>
      <c r="AE29" s="404"/>
      <c r="AF29" s="404"/>
      <c r="AG29" s="405"/>
      <c r="AH29" s="406">
        <v>1038</v>
      </c>
      <c r="AI29" s="407"/>
      <c r="AJ29" s="407"/>
      <c r="AK29" s="407"/>
      <c r="AL29" s="408"/>
      <c r="AM29" s="406">
        <v>3172806</v>
      </c>
      <c r="AN29" s="407"/>
      <c r="AO29" s="407"/>
      <c r="AP29" s="407"/>
      <c r="AQ29" s="407"/>
      <c r="AR29" s="408"/>
      <c r="AS29" s="406">
        <v>3057</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t="s">
        <v>176</v>
      </c>
      <c r="BO29" s="431"/>
      <c r="BP29" s="431"/>
      <c r="BQ29" s="431"/>
      <c r="BR29" s="431"/>
      <c r="BS29" s="431"/>
      <c r="BT29" s="431"/>
      <c r="BU29" s="432"/>
      <c r="BV29" s="430" t="s">
        <v>128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96.3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2443256</v>
      </c>
      <c r="BO30" s="434"/>
      <c r="BP30" s="434"/>
      <c r="BQ30" s="434"/>
      <c r="BR30" s="434"/>
      <c r="BS30" s="434"/>
      <c r="BT30" s="434"/>
      <c r="BU30" s="435"/>
      <c r="BV30" s="433">
        <v>2133373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195</v>
      </c>
      <c r="V33" s="393"/>
      <c r="W33" s="392" t="s">
        <v>194</v>
      </c>
      <c r="X33" s="392"/>
      <c r="Y33" s="392"/>
      <c r="Z33" s="392"/>
      <c r="AA33" s="392"/>
      <c r="AB33" s="392"/>
      <c r="AC33" s="392"/>
      <c r="AD33" s="392"/>
      <c r="AE33" s="392"/>
      <c r="AF33" s="392"/>
      <c r="AG33" s="392"/>
      <c r="AH33" s="392"/>
      <c r="AI33" s="392"/>
      <c r="AJ33" s="392"/>
      <c r="AK33" s="392"/>
      <c r="AL33" s="216"/>
      <c r="AM33" s="393" t="s">
        <v>193</v>
      </c>
      <c r="AN33" s="393"/>
      <c r="AO33" s="392" t="s">
        <v>194</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193</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病院事業会計</v>
      </c>
      <c r="AP34" s="388"/>
      <c r="AQ34" s="388"/>
      <c r="AR34" s="388"/>
      <c r="AS34" s="388"/>
      <c r="AT34" s="388"/>
      <c r="AU34" s="388"/>
      <c r="AV34" s="388"/>
      <c r="AW34" s="388"/>
      <c r="AX34" s="388"/>
      <c r="AY34" s="388"/>
      <c r="AZ34" s="388"/>
      <c r="BA34" s="388"/>
      <c r="BB34" s="388"/>
      <c r="BC34" s="388"/>
      <c r="BD34" s="214"/>
      <c r="BE34" s="389">
        <f>IF(BG34="","",MAX(C34:D43,U34:V43,AM34:AN43)+1)</f>
        <v>11</v>
      </c>
      <c r="BF34" s="389"/>
      <c r="BG34" s="388" t="str">
        <f>IF('各会計、関係団体の財政状況及び健全化判断比率'!B36="","",'各会計、関係団体の財政状況及び健全化判断比率'!B36)</f>
        <v>青果物卸売市場事業特別会計</v>
      </c>
      <c r="BH34" s="388"/>
      <c r="BI34" s="388"/>
      <c r="BJ34" s="388"/>
      <c r="BK34" s="388"/>
      <c r="BL34" s="388"/>
      <c r="BM34" s="388"/>
      <c r="BN34" s="388"/>
      <c r="BO34" s="388"/>
      <c r="BP34" s="388"/>
      <c r="BQ34" s="388"/>
      <c r="BR34" s="388"/>
      <c r="BS34" s="388"/>
      <c r="BT34" s="388"/>
      <c r="BU34" s="388"/>
      <c r="BV34" s="214"/>
      <c r="BW34" s="389">
        <f>IF(BY34="","",MAX(C34:D43,U34:V43,AM34:AN43,BE34:BF43)+1)</f>
        <v>14</v>
      </c>
      <c r="BX34" s="389"/>
      <c r="BY34" s="388" t="str">
        <f>IF('各会計、関係団体の財政状況及び健全化判断比率'!B68="","",'各会計、関係団体の財政状況及び健全化判断比率'!B68)</f>
        <v>石狩湾新港管理組合（一般会計）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（一財）自然の村公社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住宅事業特別会計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水道事業会計</v>
      </c>
      <c r="AP35" s="388"/>
      <c r="AQ35" s="388"/>
      <c r="AR35" s="388"/>
      <c r="AS35" s="388"/>
      <c r="AT35" s="388"/>
      <c r="AU35" s="388"/>
      <c r="AV35" s="388"/>
      <c r="AW35" s="388"/>
      <c r="AX35" s="388"/>
      <c r="AY35" s="388"/>
      <c r="AZ35" s="388"/>
      <c r="BA35" s="388"/>
      <c r="BB35" s="388"/>
      <c r="BC35" s="388"/>
      <c r="BD35" s="214"/>
      <c r="BE35" s="389">
        <f t="shared" ref="BE35:BE43" si="1">IF(BG35="","",BE34+1)</f>
        <v>12</v>
      </c>
      <c r="BF35" s="389"/>
      <c r="BG35" s="388" t="str">
        <f>IF('各会計、関係団体の財政状況及び健全化判断比率'!B37="","",'各会計、関係団体の財政状況及び健全化判断比率'!B37)</f>
        <v>水産物卸売市場事業特別会計</v>
      </c>
      <c r="BH35" s="388"/>
      <c r="BI35" s="388"/>
      <c r="BJ35" s="388"/>
      <c r="BK35" s="388"/>
      <c r="BL35" s="388"/>
      <c r="BM35" s="388"/>
      <c r="BN35" s="388"/>
      <c r="BO35" s="388"/>
      <c r="BP35" s="388"/>
      <c r="BQ35" s="388"/>
      <c r="BR35" s="388"/>
      <c r="BS35" s="388"/>
      <c r="BT35" s="388"/>
      <c r="BU35" s="388"/>
      <c r="BV35" s="214"/>
      <c r="BW35" s="389">
        <f t="shared" ref="BW35:BW43" si="2">IF(BY35="","",BW34+1)</f>
        <v>15</v>
      </c>
      <c r="BX35" s="389"/>
      <c r="BY35" s="388" t="str">
        <f>IF('各会計、関係団体の財政状況及び健全化判断比率'!B69="","",'各会計、関係団体の財政状況及び健全化判断比率'!B69)</f>
        <v>石狩湾新港管理組合（港湾整備事業特別会計）</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（株）小樽水族館公社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f t="shared" si="0"/>
        <v>8</v>
      </c>
      <c r="AN36" s="389"/>
      <c r="AO36" s="388" t="str">
        <f>IF('各会計、関係団体の財政状況及び健全化判断比率'!B33="","",'各会計、関係団体の財政状況及び健全化判断比率'!B33)</f>
        <v>下水道事業会計</v>
      </c>
      <c r="AP36" s="388"/>
      <c r="AQ36" s="388"/>
      <c r="AR36" s="388"/>
      <c r="AS36" s="388"/>
      <c r="AT36" s="388"/>
      <c r="AU36" s="388"/>
      <c r="AV36" s="388"/>
      <c r="AW36" s="388"/>
      <c r="AX36" s="388"/>
      <c r="AY36" s="388"/>
      <c r="AZ36" s="388"/>
      <c r="BA36" s="388"/>
      <c r="BB36" s="388"/>
      <c r="BC36" s="388"/>
      <c r="BD36" s="214"/>
      <c r="BE36" s="389">
        <f t="shared" si="1"/>
        <v>13</v>
      </c>
      <c r="BF36" s="389"/>
      <c r="BG36" s="388" t="str">
        <f>IF('各会計、関係団体の財政状況及び健全化判断比率'!B38="","",'各会計、関係団体の財政状況及び健全化判断比率'!B38)</f>
        <v>港湾整備事業特別会計</v>
      </c>
      <c r="BH36" s="388"/>
      <c r="BI36" s="388"/>
      <c r="BJ36" s="388"/>
      <c r="BK36" s="388"/>
      <c r="BL36" s="388"/>
      <c r="BM36" s="388"/>
      <c r="BN36" s="388"/>
      <c r="BO36" s="388"/>
      <c r="BP36" s="388"/>
      <c r="BQ36" s="388"/>
      <c r="BR36" s="388"/>
      <c r="BS36" s="388"/>
      <c r="BT36" s="388"/>
      <c r="BU36" s="388"/>
      <c r="BV36" s="214"/>
      <c r="BW36" s="389">
        <f t="shared" si="2"/>
        <v>16</v>
      </c>
      <c r="BX36" s="389"/>
      <c r="BY36" s="388" t="str">
        <f>IF('各会計、関係団体の財政状況及び健全化判断比率'!B70="","",'各会計、関係団体の財政状況及び健全化判断比率'!B70)</f>
        <v>北しりべし廃棄物処理広域連合</v>
      </c>
      <c r="BZ36" s="388"/>
      <c r="CA36" s="388"/>
      <c r="CB36" s="388"/>
      <c r="CC36" s="388"/>
      <c r="CD36" s="388"/>
      <c r="CE36" s="388"/>
      <c r="CF36" s="388"/>
      <c r="CG36" s="388"/>
      <c r="CH36" s="388"/>
      <c r="CI36" s="388"/>
      <c r="CJ36" s="388"/>
      <c r="CK36" s="388"/>
      <c r="CL36" s="388"/>
      <c r="CM36" s="388"/>
      <c r="CN36" s="214"/>
      <c r="CO36" s="389">
        <f t="shared" si="3"/>
        <v>21</v>
      </c>
      <c r="CP36" s="389"/>
      <c r="CQ36" s="388" t="str">
        <f>IF('各会計、関係団体の財政状況及び健全化判断比率'!BS9="","",'各会計、関係団体の財政状況及び健全化判断比率'!BS9)</f>
        <v>（株）マリンウェーブ小樽</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f t="shared" si="0"/>
        <v>9</v>
      </c>
      <c r="AN37" s="389"/>
      <c r="AO37" s="388" t="str">
        <f>IF('各会計、関係団体の財政状況及び健全化判断比率'!B34="","",'各会計、関係団体の財政状況及び健全化判断比率'!B34)</f>
        <v>産業廃棄物等処分事業会計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17</v>
      </c>
      <c r="BX37" s="389"/>
      <c r="BY37" s="388" t="str">
        <f>IF('各会計、関係団体の財政状況及び健全化判断比率'!B71="","",'各会計、関係団体の財政状況及び健全化判断比率'!B71)</f>
        <v>後志教育研修センター</v>
      </c>
      <c r="BZ37" s="388"/>
      <c r="CA37" s="388"/>
      <c r="CB37" s="388"/>
      <c r="CC37" s="388"/>
      <c r="CD37" s="388"/>
      <c r="CE37" s="388"/>
      <c r="CF37" s="388"/>
      <c r="CG37" s="388"/>
      <c r="CH37" s="388"/>
      <c r="CI37" s="388"/>
      <c r="CJ37" s="388"/>
      <c r="CK37" s="388"/>
      <c r="CL37" s="388"/>
      <c r="CM37" s="388"/>
      <c r="CN37" s="214"/>
      <c r="CO37" s="389">
        <f t="shared" si="3"/>
        <v>22</v>
      </c>
      <c r="CP37" s="389"/>
      <c r="CQ37" s="388" t="str">
        <f>IF('各会計、関係団体の財政状況及び健全化判断比率'!BS10="","",'各会計、関係団体の財政状況及び健全化判断比率'!BS10)</f>
        <v>小樽開発埠頭（株）</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f t="shared" si="0"/>
        <v>10</v>
      </c>
      <c r="AN38" s="389"/>
      <c r="AO38" s="388" t="str">
        <f>IF('各会計、関係団体の財政状況及び健全化判断比率'!B35="","",'各会計、関係団体の財政状況及び健全化判断比率'!B35)</f>
        <v>簡易水道事業会計</v>
      </c>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18</v>
      </c>
      <c r="BX38" s="389"/>
      <c r="BY38" s="388" t="str">
        <f>IF('各会計、関係団体の財政状況及び健全化判断比率'!B72="","",'各会計、関係団体の財政状況及び健全化判断比率'!B72)</f>
        <v>石狩西部広域水道企業団</v>
      </c>
      <c r="BZ38" s="388"/>
      <c r="CA38" s="388"/>
      <c r="CB38" s="388"/>
      <c r="CC38" s="388"/>
      <c r="CD38" s="388"/>
      <c r="CE38" s="388"/>
      <c r="CF38" s="388"/>
      <c r="CG38" s="388"/>
      <c r="CH38" s="388"/>
      <c r="CI38" s="388"/>
      <c r="CJ38" s="388"/>
      <c r="CK38" s="388"/>
      <c r="CL38" s="388"/>
      <c r="CM38" s="388"/>
      <c r="CN38" s="214"/>
      <c r="CO38" s="389">
        <f t="shared" si="3"/>
        <v>23</v>
      </c>
      <c r="CP38" s="389"/>
      <c r="CQ38" s="388" t="str">
        <f>IF('各会計、関係団体の財政状況及び健全化判断比率'!BS11="","",'各会計、関係団体の財政状況及び健全化判断比率'!BS11)</f>
        <v>（株）小樽観光振興公社</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〇</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7kBp9u02HsSonRoDvUXqdfTWWU26pJcCYwLQ4B4CjbR831WnGU0yV/miQPblbNQqQUe9Bd8ROJDsihxOJeia7w==" saltValue="eAtmveJ2tfJdn06LkPGE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SheetLayoutView="100" workbookViewId="0">
      <selection activeCell="K36" sqref="K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2" t="s">
        <v>573</v>
      </c>
      <c r="D34" s="1212"/>
      <c r="E34" s="1213"/>
      <c r="F34" s="32">
        <v>2.94</v>
      </c>
      <c r="G34" s="33">
        <v>3.28</v>
      </c>
      <c r="H34" s="33">
        <v>3.89</v>
      </c>
      <c r="I34" s="33">
        <v>4.3</v>
      </c>
      <c r="J34" s="34">
        <v>4.5</v>
      </c>
      <c r="K34" s="22"/>
      <c r="L34" s="22"/>
      <c r="M34" s="22"/>
      <c r="N34" s="22"/>
      <c r="O34" s="22"/>
      <c r="P34" s="22"/>
    </row>
    <row r="35" spans="1:16" ht="39" customHeight="1" x14ac:dyDescent="0.15">
      <c r="A35" s="22"/>
      <c r="B35" s="35"/>
      <c r="C35" s="1206" t="s">
        <v>574</v>
      </c>
      <c r="D35" s="1207"/>
      <c r="E35" s="1208"/>
      <c r="F35" s="36">
        <v>3.64</v>
      </c>
      <c r="G35" s="37">
        <v>4.2</v>
      </c>
      <c r="H35" s="37">
        <v>4.38</v>
      </c>
      <c r="I35" s="37">
        <v>4.22</v>
      </c>
      <c r="J35" s="38">
        <v>4.05</v>
      </c>
      <c r="K35" s="22"/>
      <c r="L35" s="22"/>
      <c r="M35" s="22"/>
      <c r="N35" s="22"/>
      <c r="O35" s="22"/>
      <c r="P35" s="22"/>
    </row>
    <row r="36" spans="1:16" ht="39" customHeight="1" x14ac:dyDescent="0.15">
      <c r="A36" s="22"/>
      <c r="B36" s="35"/>
      <c r="C36" s="1206" t="s">
        <v>575</v>
      </c>
      <c r="D36" s="1207"/>
      <c r="E36" s="1208"/>
      <c r="F36" s="36">
        <v>0.81</v>
      </c>
      <c r="G36" s="37">
        <v>0.25</v>
      </c>
      <c r="H36" s="37">
        <v>0.49</v>
      </c>
      <c r="I36" s="37">
        <v>0.42</v>
      </c>
      <c r="J36" s="38">
        <v>1.02</v>
      </c>
      <c r="K36" s="22"/>
      <c r="L36" s="22"/>
      <c r="M36" s="22"/>
      <c r="N36" s="22"/>
      <c r="O36" s="22"/>
      <c r="P36" s="22"/>
    </row>
    <row r="37" spans="1:16" ht="39" customHeight="1" x14ac:dyDescent="0.15">
      <c r="A37" s="22"/>
      <c r="B37" s="35"/>
      <c r="C37" s="1206" t="s">
        <v>576</v>
      </c>
      <c r="D37" s="1207"/>
      <c r="E37" s="1208"/>
      <c r="F37" s="36">
        <v>1.77</v>
      </c>
      <c r="G37" s="37">
        <v>1.87</v>
      </c>
      <c r="H37" s="37">
        <v>2.1800000000000002</v>
      </c>
      <c r="I37" s="37">
        <v>0.64</v>
      </c>
      <c r="J37" s="38">
        <v>1.01</v>
      </c>
      <c r="K37" s="22"/>
      <c r="L37" s="22"/>
      <c r="M37" s="22"/>
      <c r="N37" s="22"/>
      <c r="O37" s="22"/>
      <c r="P37" s="22"/>
    </row>
    <row r="38" spans="1:16" ht="39" customHeight="1" x14ac:dyDescent="0.15">
      <c r="A38" s="22"/>
      <c r="B38" s="35"/>
      <c r="C38" s="1206" t="s">
        <v>577</v>
      </c>
      <c r="D38" s="1207"/>
      <c r="E38" s="1208"/>
      <c r="F38" s="36">
        <v>2.0699999999999998</v>
      </c>
      <c r="G38" s="37">
        <v>0.69</v>
      </c>
      <c r="H38" s="37">
        <v>0.68</v>
      </c>
      <c r="I38" s="37">
        <v>0.44</v>
      </c>
      <c r="J38" s="38">
        <v>0.52</v>
      </c>
      <c r="K38" s="22"/>
      <c r="L38" s="22"/>
      <c r="M38" s="22"/>
      <c r="N38" s="22"/>
      <c r="O38" s="22"/>
      <c r="P38" s="22"/>
    </row>
    <row r="39" spans="1:16" ht="39" customHeight="1" x14ac:dyDescent="0.15">
      <c r="A39" s="22"/>
      <c r="B39" s="35"/>
      <c r="C39" s="1206" t="s">
        <v>578</v>
      </c>
      <c r="D39" s="1207"/>
      <c r="E39" s="1208"/>
      <c r="F39" s="36">
        <v>1.1399999999999999</v>
      </c>
      <c r="G39" s="37">
        <v>1.24</v>
      </c>
      <c r="H39" s="37">
        <v>0.25</v>
      </c>
      <c r="I39" s="37">
        <v>0.38</v>
      </c>
      <c r="J39" s="38">
        <v>0.39</v>
      </c>
      <c r="K39" s="22"/>
      <c r="L39" s="22"/>
      <c r="M39" s="22"/>
      <c r="N39" s="22"/>
      <c r="O39" s="22"/>
      <c r="P39" s="22"/>
    </row>
    <row r="40" spans="1:16" ht="39" customHeight="1" x14ac:dyDescent="0.15">
      <c r="A40" s="22"/>
      <c r="B40" s="35"/>
      <c r="C40" s="1206" t="s">
        <v>579</v>
      </c>
      <c r="D40" s="1207"/>
      <c r="E40" s="1208"/>
      <c r="F40" s="36">
        <v>0.51</v>
      </c>
      <c r="G40" s="37">
        <v>0.4</v>
      </c>
      <c r="H40" s="37">
        <v>0.37</v>
      </c>
      <c r="I40" s="37">
        <v>0.34</v>
      </c>
      <c r="J40" s="38">
        <v>0.37</v>
      </c>
      <c r="K40" s="22"/>
      <c r="L40" s="22"/>
      <c r="M40" s="22"/>
      <c r="N40" s="22"/>
      <c r="O40" s="22"/>
      <c r="P40" s="22"/>
    </row>
    <row r="41" spans="1:16" ht="39" customHeight="1" x14ac:dyDescent="0.15">
      <c r="A41" s="22"/>
      <c r="B41" s="35"/>
      <c r="C41" s="1206" t="s">
        <v>580</v>
      </c>
      <c r="D41" s="1207"/>
      <c r="E41" s="1208"/>
      <c r="F41" s="36">
        <v>0.11</v>
      </c>
      <c r="G41" s="37">
        <v>0.16</v>
      </c>
      <c r="H41" s="37">
        <v>0.18</v>
      </c>
      <c r="I41" s="37">
        <v>0.13</v>
      </c>
      <c r="J41" s="38">
        <v>0.18</v>
      </c>
      <c r="K41" s="22"/>
      <c r="L41" s="22"/>
      <c r="M41" s="22"/>
      <c r="N41" s="22"/>
      <c r="O41" s="22"/>
      <c r="P41" s="22"/>
    </row>
    <row r="42" spans="1:16" ht="39" customHeight="1" x14ac:dyDescent="0.15">
      <c r="A42" s="22"/>
      <c r="B42" s="39"/>
      <c r="C42" s="1206" t="s">
        <v>581</v>
      </c>
      <c r="D42" s="1207"/>
      <c r="E42" s="1208"/>
      <c r="F42" s="36" t="s">
        <v>522</v>
      </c>
      <c r="G42" s="37" t="s">
        <v>582</v>
      </c>
      <c r="H42" s="37" t="s">
        <v>583</v>
      </c>
      <c r="I42" s="37" t="s">
        <v>584</v>
      </c>
      <c r="J42" s="38" t="s">
        <v>522</v>
      </c>
      <c r="K42" s="22"/>
      <c r="L42" s="22"/>
      <c r="M42" s="22"/>
      <c r="N42" s="22"/>
      <c r="O42" s="22"/>
      <c r="P42" s="22"/>
    </row>
    <row r="43" spans="1:16" ht="39" customHeight="1" thickBot="1" x14ac:dyDescent="0.2">
      <c r="A43" s="22"/>
      <c r="B43" s="40"/>
      <c r="C43" s="1209" t="s">
        <v>585</v>
      </c>
      <c r="D43" s="1210"/>
      <c r="E43" s="1211"/>
      <c r="F43" s="41">
        <v>0.24</v>
      </c>
      <c r="G43" s="42">
        <v>0</v>
      </c>
      <c r="H43" s="42">
        <v>0.02</v>
      </c>
      <c r="I43" s="42">
        <v>0.06</v>
      </c>
      <c r="J43" s="43">
        <v>0.18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ONh5EESNIYzlBSRl1WQ3NM2tjGNew30rDzrzAIzCtAASpCNg+F/piT5YLMgt4INLvlHOvoavleRjx1t5cdMFA==" saltValue="kn5mNjXR/FmzIBt5ETDl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70" zoomScaleNormal="70" zoomScaleSheetLayoutView="55" workbookViewId="0">
      <selection activeCell="K59" sqref="K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5629</v>
      </c>
      <c r="L45" s="60">
        <v>5858</v>
      </c>
      <c r="M45" s="60">
        <v>5568</v>
      </c>
      <c r="N45" s="60">
        <v>5302</v>
      </c>
      <c r="O45" s="61">
        <v>5180</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522</v>
      </c>
      <c r="L47" s="64" t="s">
        <v>522</v>
      </c>
      <c r="M47" s="64" t="s">
        <v>522</v>
      </c>
      <c r="N47" s="64" t="s">
        <v>522</v>
      </c>
      <c r="O47" s="65" t="s">
        <v>522</v>
      </c>
      <c r="P47" s="48"/>
      <c r="Q47" s="48"/>
      <c r="R47" s="48"/>
      <c r="S47" s="48"/>
      <c r="T47" s="48"/>
      <c r="U47" s="48"/>
    </row>
    <row r="48" spans="1:21" ht="30.75" customHeight="1" x14ac:dyDescent="0.15">
      <c r="A48" s="48"/>
      <c r="B48" s="1234"/>
      <c r="C48" s="1235"/>
      <c r="D48" s="62"/>
      <c r="E48" s="1216" t="s">
        <v>15</v>
      </c>
      <c r="F48" s="1216"/>
      <c r="G48" s="1216"/>
      <c r="H48" s="1216"/>
      <c r="I48" s="1216"/>
      <c r="J48" s="1217"/>
      <c r="K48" s="63">
        <v>1810</v>
      </c>
      <c r="L48" s="64">
        <v>1772</v>
      </c>
      <c r="M48" s="64">
        <v>1894</v>
      </c>
      <c r="N48" s="64">
        <v>1824</v>
      </c>
      <c r="O48" s="65">
        <v>1575</v>
      </c>
      <c r="P48" s="48"/>
      <c r="Q48" s="48"/>
      <c r="R48" s="48"/>
      <c r="S48" s="48"/>
      <c r="T48" s="48"/>
      <c r="U48" s="48"/>
    </row>
    <row r="49" spans="1:21" ht="30.75" customHeight="1" x14ac:dyDescent="0.15">
      <c r="A49" s="48"/>
      <c r="B49" s="1234"/>
      <c r="C49" s="1235"/>
      <c r="D49" s="62"/>
      <c r="E49" s="1216" t="s">
        <v>16</v>
      </c>
      <c r="F49" s="1216"/>
      <c r="G49" s="1216"/>
      <c r="H49" s="1216"/>
      <c r="I49" s="1216"/>
      <c r="J49" s="1217"/>
      <c r="K49" s="63">
        <v>579</v>
      </c>
      <c r="L49" s="64">
        <v>552</v>
      </c>
      <c r="M49" s="64">
        <v>539</v>
      </c>
      <c r="N49" s="64">
        <v>526</v>
      </c>
      <c r="O49" s="65">
        <v>428</v>
      </c>
      <c r="P49" s="48"/>
      <c r="Q49" s="48"/>
      <c r="R49" s="48"/>
      <c r="S49" s="48"/>
      <c r="T49" s="48"/>
      <c r="U49" s="48"/>
    </row>
    <row r="50" spans="1:21" ht="30.75" customHeight="1" x14ac:dyDescent="0.15">
      <c r="A50" s="48"/>
      <c r="B50" s="1234"/>
      <c r="C50" s="1235"/>
      <c r="D50" s="62"/>
      <c r="E50" s="1216" t="s">
        <v>17</v>
      </c>
      <c r="F50" s="1216"/>
      <c r="G50" s="1216"/>
      <c r="H50" s="1216"/>
      <c r="I50" s="1216"/>
      <c r="J50" s="1217"/>
      <c r="K50" s="63">
        <v>2</v>
      </c>
      <c r="L50" s="64">
        <v>18</v>
      </c>
      <c r="M50" s="64">
        <v>20</v>
      </c>
      <c r="N50" s="64">
        <v>20</v>
      </c>
      <c r="O50" s="65">
        <v>16</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5933</v>
      </c>
      <c r="L52" s="64">
        <v>6044</v>
      </c>
      <c r="M52" s="64">
        <v>5884</v>
      </c>
      <c r="N52" s="64">
        <v>5900</v>
      </c>
      <c r="O52" s="65">
        <v>5634</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2087</v>
      </c>
      <c r="L53" s="69">
        <v>2156</v>
      </c>
      <c r="M53" s="69">
        <v>2137</v>
      </c>
      <c r="N53" s="69">
        <v>1772</v>
      </c>
      <c r="O53" s="70">
        <v>1565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613</v>
      </c>
      <c r="L57" s="84" t="s">
        <v>613</v>
      </c>
      <c r="M57" s="84" t="s">
        <v>613</v>
      </c>
      <c r="N57" s="84" t="s">
        <v>613</v>
      </c>
      <c r="O57" s="85" t="s">
        <v>613</v>
      </c>
    </row>
    <row r="58" spans="1:21" ht="31.5" customHeight="1" thickBot="1" x14ac:dyDescent="0.2">
      <c r="B58" s="1224"/>
      <c r="C58" s="1225"/>
      <c r="D58" s="1229" t="s">
        <v>27</v>
      </c>
      <c r="E58" s="1230"/>
      <c r="F58" s="1230"/>
      <c r="G58" s="1230"/>
      <c r="H58" s="1230"/>
      <c r="I58" s="1230"/>
      <c r="J58" s="1231"/>
      <c r="K58" s="86" t="s">
        <v>613</v>
      </c>
      <c r="L58" s="87" t="s">
        <v>613</v>
      </c>
      <c r="M58" s="87" t="s">
        <v>613</v>
      </c>
      <c r="N58" s="87" t="s">
        <v>613</v>
      </c>
      <c r="O58" s="88" t="s">
        <v>613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5RekmJIavAWzC6BYUNzdzYP+rvwfLTs9Yi+gSyFdWaAMFACIXZt6MrPl1Wamsf5IQJOMBJ2QmfLmoQLC9yPIQ==" saltValue="H/OWezASguPpjUNhsS2b8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0" zoomScaleNormal="70" zoomScaleSheetLayoutView="100" workbookViewId="0">
      <selection activeCell="L45" sqref="L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52" t="s">
        <v>30</v>
      </c>
      <c r="C41" s="1253"/>
      <c r="D41" s="102"/>
      <c r="E41" s="1254" t="s">
        <v>31</v>
      </c>
      <c r="F41" s="1254"/>
      <c r="G41" s="1254"/>
      <c r="H41" s="1255"/>
      <c r="I41" s="103">
        <v>52365</v>
      </c>
      <c r="J41" s="104">
        <v>50652</v>
      </c>
      <c r="K41" s="104">
        <v>48746</v>
      </c>
      <c r="L41" s="104">
        <v>47508</v>
      </c>
      <c r="M41" s="105">
        <v>48015</v>
      </c>
    </row>
    <row r="42" spans="2:13" ht="27.75" customHeight="1" x14ac:dyDescent="0.15">
      <c r="B42" s="1242"/>
      <c r="C42" s="1243"/>
      <c r="D42" s="106"/>
      <c r="E42" s="1246" t="s">
        <v>32</v>
      </c>
      <c r="F42" s="1246"/>
      <c r="G42" s="1246"/>
      <c r="H42" s="1247"/>
      <c r="I42" s="107">
        <v>64</v>
      </c>
      <c r="J42" s="108">
        <v>57</v>
      </c>
      <c r="K42" s="108">
        <v>38</v>
      </c>
      <c r="L42" s="108">
        <v>19</v>
      </c>
      <c r="M42" s="109">
        <v>3</v>
      </c>
    </row>
    <row r="43" spans="2:13" ht="27.75" customHeight="1" x14ac:dyDescent="0.15">
      <c r="B43" s="1242"/>
      <c r="C43" s="1243"/>
      <c r="D43" s="106"/>
      <c r="E43" s="1246" t="s">
        <v>33</v>
      </c>
      <c r="F43" s="1246"/>
      <c r="G43" s="1246"/>
      <c r="H43" s="1247"/>
      <c r="I43" s="107">
        <v>17899</v>
      </c>
      <c r="J43" s="108">
        <v>15874</v>
      </c>
      <c r="K43" s="108">
        <v>14974</v>
      </c>
      <c r="L43" s="108">
        <v>13868</v>
      </c>
      <c r="M43" s="109">
        <v>14075</v>
      </c>
    </row>
    <row r="44" spans="2:13" ht="27.75" customHeight="1" x14ac:dyDescent="0.15">
      <c r="B44" s="1242"/>
      <c r="C44" s="1243"/>
      <c r="D44" s="106"/>
      <c r="E44" s="1246" t="s">
        <v>34</v>
      </c>
      <c r="F44" s="1246"/>
      <c r="G44" s="1246"/>
      <c r="H44" s="1247"/>
      <c r="I44" s="107">
        <v>2509</v>
      </c>
      <c r="J44" s="108">
        <v>2203</v>
      </c>
      <c r="K44" s="108">
        <v>1715</v>
      </c>
      <c r="L44" s="108">
        <v>1211</v>
      </c>
      <c r="M44" s="109">
        <v>848</v>
      </c>
    </row>
    <row r="45" spans="2:13" ht="27.75" customHeight="1" x14ac:dyDescent="0.15">
      <c r="B45" s="1242"/>
      <c r="C45" s="1243"/>
      <c r="D45" s="106"/>
      <c r="E45" s="1246" t="s">
        <v>35</v>
      </c>
      <c r="F45" s="1246"/>
      <c r="G45" s="1246"/>
      <c r="H45" s="1247"/>
      <c r="I45" s="107">
        <v>9257</v>
      </c>
      <c r="J45" s="108">
        <v>9259</v>
      </c>
      <c r="K45" s="108">
        <v>8777</v>
      </c>
      <c r="L45" s="108">
        <v>8658</v>
      </c>
      <c r="M45" s="109">
        <v>8354</v>
      </c>
    </row>
    <row r="46" spans="2:13" ht="27.75" customHeight="1" x14ac:dyDescent="0.15">
      <c r="B46" s="1242"/>
      <c r="C46" s="1243"/>
      <c r="D46" s="110"/>
      <c r="E46" s="1246" t="s">
        <v>36</v>
      </c>
      <c r="F46" s="1246"/>
      <c r="G46" s="1246"/>
      <c r="H46" s="1247"/>
      <c r="I46" s="107">
        <v>2</v>
      </c>
      <c r="J46" s="108">
        <v>2</v>
      </c>
      <c r="K46" s="108">
        <v>1</v>
      </c>
      <c r="L46" s="108">
        <v>1</v>
      </c>
      <c r="M46" s="109">
        <v>2</v>
      </c>
    </row>
    <row r="47" spans="2:13" ht="27.75" customHeight="1" x14ac:dyDescent="0.15">
      <c r="B47" s="1242"/>
      <c r="C47" s="1243"/>
      <c r="D47" s="111"/>
      <c r="E47" s="1256" t="s">
        <v>37</v>
      </c>
      <c r="F47" s="1257"/>
      <c r="G47" s="1257"/>
      <c r="H47" s="1258"/>
      <c r="I47" s="107" t="s">
        <v>522</v>
      </c>
      <c r="J47" s="108" t="s">
        <v>522</v>
      </c>
      <c r="K47" s="108" t="s">
        <v>522</v>
      </c>
      <c r="L47" s="108" t="s">
        <v>522</v>
      </c>
      <c r="M47" s="109" t="s">
        <v>522</v>
      </c>
    </row>
    <row r="48" spans="2:13" ht="27.75" customHeight="1" x14ac:dyDescent="0.15">
      <c r="B48" s="1242"/>
      <c r="C48" s="1243"/>
      <c r="D48" s="106"/>
      <c r="E48" s="1246" t="s">
        <v>38</v>
      </c>
      <c r="F48" s="1246"/>
      <c r="G48" s="1246"/>
      <c r="H48" s="1247"/>
      <c r="I48" s="107" t="s">
        <v>522</v>
      </c>
      <c r="J48" s="108" t="s">
        <v>522</v>
      </c>
      <c r="K48" s="108" t="s">
        <v>522</v>
      </c>
      <c r="L48" s="108" t="s">
        <v>522</v>
      </c>
      <c r="M48" s="109" t="s">
        <v>522</v>
      </c>
    </row>
    <row r="49" spans="2:13" ht="27.75" customHeight="1" x14ac:dyDescent="0.15">
      <c r="B49" s="1244"/>
      <c r="C49" s="1245"/>
      <c r="D49" s="106"/>
      <c r="E49" s="1246" t="s">
        <v>39</v>
      </c>
      <c r="F49" s="1246"/>
      <c r="G49" s="1246"/>
      <c r="H49" s="1247"/>
      <c r="I49" s="107" t="s">
        <v>522</v>
      </c>
      <c r="J49" s="108" t="s">
        <v>522</v>
      </c>
      <c r="K49" s="108" t="s">
        <v>522</v>
      </c>
      <c r="L49" s="108" t="s">
        <v>522</v>
      </c>
      <c r="M49" s="109" t="s">
        <v>522</v>
      </c>
    </row>
    <row r="50" spans="2:13" ht="27.75" customHeight="1" x14ac:dyDescent="0.15">
      <c r="B50" s="1240" t="s">
        <v>40</v>
      </c>
      <c r="C50" s="1241"/>
      <c r="D50" s="112"/>
      <c r="E50" s="1246" t="s">
        <v>41</v>
      </c>
      <c r="F50" s="1246"/>
      <c r="G50" s="1246"/>
      <c r="H50" s="1247"/>
      <c r="I50" s="107">
        <v>5018</v>
      </c>
      <c r="J50" s="108">
        <v>6304</v>
      </c>
      <c r="K50" s="108">
        <v>6012</v>
      </c>
      <c r="L50" s="108">
        <v>6087</v>
      </c>
      <c r="M50" s="109">
        <v>6544</v>
      </c>
    </row>
    <row r="51" spans="2:13" ht="27.75" customHeight="1" x14ac:dyDescent="0.15">
      <c r="B51" s="1242"/>
      <c r="C51" s="1243"/>
      <c r="D51" s="106"/>
      <c r="E51" s="1246" t="s">
        <v>42</v>
      </c>
      <c r="F51" s="1246"/>
      <c r="G51" s="1246"/>
      <c r="H51" s="1247"/>
      <c r="I51" s="107">
        <v>7846</v>
      </c>
      <c r="J51" s="108">
        <v>7651</v>
      </c>
      <c r="K51" s="108">
        <v>7569</v>
      </c>
      <c r="L51" s="108">
        <v>7246</v>
      </c>
      <c r="M51" s="109">
        <v>7790</v>
      </c>
    </row>
    <row r="52" spans="2:13" ht="27.75" customHeight="1" x14ac:dyDescent="0.15">
      <c r="B52" s="1244"/>
      <c r="C52" s="1245"/>
      <c r="D52" s="106"/>
      <c r="E52" s="1246" t="s">
        <v>43</v>
      </c>
      <c r="F52" s="1246"/>
      <c r="G52" s="1246"/>
      <c r="H52" s="1247"/>
      <c r="I52" s="107">
        <v>52457</v>
      </c>
      <c r="J52" s="108">
        <v>51053</v>
      </c>
      <c r="K52" s="108">
        <v>49180</v>
      </c>
      <c r="L52" s="108">
        <v>48129</v>
      </c>
      <c r="M52" s="109">
        <v>47620</v>
      </c>
    </row>
    <row r="53" spans="2:13" ht="27.75" customHeight="1" thickBot="1" x14ac:dyDescent="0.2">
      <c r="B53" s="1248" t="s">
        <v>44</v>
      </c>
      <c r="C53" s="1249"/>
      <c r="D53" s="113"/>
      <c r="E53" s="1250" t="s">
        <v>45</v>
      </c>
      <c r="F53" s="1250"/>
      <c r="G53" s="1250"/>
      <c r="H53" s="1251"/>
      <c r="I53" s="114">
        <v>16774</v>
      </c>
      <c r="J53" s="115">
        <v>13039</v>
      </c>
      <c r="K53" s="115">
        <v>11489</v>
      </c>
      <c r="L53" s="115">
        <v>9801</v>
      </c>
      <c r="M53" s="116">
        <v>9342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timeBn6JnFecQIlJafYA3tSSFQRvR/onhW9JRg29qdcofTSeH53N/gtg5+rrAEVBWUWaLeZxSLFUi+RCLdcDw==" saltValue="r/KY2XsE177Tgp0bBcDA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6" zoomScale="70" zoomScaleNormal="70"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7" t="s">
        <v>48</v>
      </c>
      <c r="D55" s="1267"/>
      <c r="E55" s="1268"/>
      <c r="F55" s="128">
        <v>3033</v>
      </c>
      <c r="G55" s="128">
        <v>2592</v>
      </c>
      <c r="H55" s="129">
        <v>2412</v>
      </c>
    </row>
    <row r="56" spans="2:8" ht="52.5" customHeight="1" x14ac:dyDescent="0.15">
      <c r="B56" s="130"/>
      <c r="C56" s="1269" t="s">
        <v>49</v>
      </c>
      <c r="D56" s="1269"/>
      <c r="E56" s="1270"/>
      <c r="F56" s="131" t="s">
        <v>522</v>
      </c>
      <c r="G56" s="131" t="s">
        <v>522</v>
      </c>
      <c r="H56" s="132" t="s">
        <v>522</v>
      </c>
    </row>
    <row r="57" spans="2:8" ht="53.25" customHeight="1" x14ac:dyDescent="0.15">
      <c r="B57" s="130"/>
      <c r="C57" s="1271" t="s">
        <v>50</v>
      </c>
      <c r="D57" s="1271"/>
      <c r="E57" s="1272"/>
      <c r="F57" s="133">
        <v>2083</v>
      </c>
      <c r="G57" s="133">
        <v>2133</v>
      </c>
      <c r="H57" s="134">
        <v>2443</v>
      </c>
    </row>
    <row r="58" spans="2:8" ht="45.75" customHeight="1" x14ac:dyDescent="0.15">
      <c r="B58" s="135"/>
      <c r="C58" s="1259" t="s">
        <v>592</v>
      </c>
      <c r="D58" s="1260"/>
      <c r="E58" s="1261"/>
      <c r="F58" s="136">
        <v>741</v>
      </c>
      <c r="G58" s="136">
        <v>746</v>
      </c>
      <c r="H58" s="137">
        <v>737</v>
      </c>
    </row>
    <row r="59" spans="2:8" ht="45.75" customHeight="1" x14ac:dyDescent="0.15">
      <c r="B59" s="135"/>
      <c r="C59" s="1259" t="s">
        <v>593</v>
      </c>
      <c r="D59" s="1260"/>
      <c r="E59" s="1261"/>
      <c r="F59" s="136">
        <v>298</v>
      </c>
      <c r="G59" s="136">
        <v>281</v>
      </c>
      <c r="H59" s="137">
        <v>279</v>
      </c>
    </row>
    <row r="60" spans="2:8" ht="45.75" customHeight="1" x14ac:dyDescent="0.15">
      <c r="B60" s="135"/>
      <c r="C60" s="1259" t="s">
        <v>594</v>
      </c>
      <c r="D60" s="1260"/>
      <c r="E60" s="1261"/>
      <c r="F60" s="136">
        <v>134</v>
      </c>
      <c r="G60" s="136">
        <v>136</v>
      </c>
      <c r="H60" s="137">
        <v>251</v>
      </c>
    </row>
    <row r="61" spans="2:8" ht="45.75" customHeight="1" x14ac:dyDescent="0.15">
      <c r="B61" s="135"/>
      <c r="C61" s="1259" t="s">
        <v>595</v>
      </c>
      <c r="D61" s="1260"/>
      <c r="E61" s="1261"/>
      <c r="F61" s="136">
        <v>138</v>
      </c>
      <c r="G61" s="136">
        <v>184</v>
      </c>
      <c r="H61" s="137">
        <v>233</v>
      </c>
    </row>
    <row r="62" spans="2:8" ht="45.75" customHeight="1" thickBot="1" x14ac:dyDescent="0.2">
      <c r="B62" s="138"/>
      <c r="C62" s="1262" t="s">
        <v>596</v>
      </c>
      <c r="D62" s="1263"/>
      <c r="E62" s="1264"/>
      <c r="F62" s="139" t="s">
        <v>597</v>
      </c>
      <c r="G62" s="139" t="s">
        <v>597</v>
      </c>
      <c r="H62" s="140">
        <v>152</v>
      </c>
    </row>
    <row r="63" spans="2:8" ht="52.5" customHeight="1" thickBot="1" x14ac:dyDescent="0.2">
      <c r="B63" s="141"/>
      <c r="C63" s="1265" t="s">
        <v>51</v>
      </c>
      <c r="D63" s="1265"/>
      <c r="E63" s="1266"/>
      <c r="F63" s="142">
        <v>5117</v>
      </c>
      <c r="G63" s="142">
        <v>4725</v>
      </c>
      <c r="H63" s="143">
        <v>4855</v>
      </c>
    </row>
    <row r="64" spans="2:8" ht="15" customHeight="1" x14ac:dyDescent="0.15"/>
  </sheetData>
  <sheetProtection algorithmName="SHA-512" hashValue="04TRFGkqZr5NE/toq691WMJoEdW5VAFem2Mht2VojiFMha+BzfO3yphav8yooEcGt3yB5O5Rw7lBA/ilKVk2xw==" saltValue="HXN2DHq3JV8Ph90pbsU8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K82" zoomScaleNormal="100" zoomScaleSheetLayoutView="55" workbookViewId="0">
      <selection activeCell="AN43" sqref="AN43:DC47"/>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619</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563</v>
      </c>
      <c r="BQ50" s="1307"/>
      <c r="BR50" s="1307"/>
      <c r="BS50" s="1307"/>
      <c r="BT50" s="1307"/>
      <c r="BU50" s="1307"/>
      <c r="BV50" s="1307"/>
      <c r="BW50" s="1307"/>
      <c r="BX50" s="1307" t="s">
        <v>564</v>
      </c>
      <c r="BY50" s="1307"/>
      <c r="BZ50" s="1307"/>
      <c r="CA50" s="1307"/>
      <c r="CB50" s="1307"/>
      <c r="CC50" s="1307"/>
      <c r="CD50" s="1307"/>
      <c r="CE50" s="1307"/>
      <c r="CF50" s="1307" t="s">
        <v>565</v>
      </c>
      <c r="CG50" s="1307"/>
      <c r="CH50" s="1307"/>
      <c r="CI50" s="1307"/>
      <c r="CJ50" s="1307"/>
      <c r="CK50" s="1307"/>
      <c r="CL50" s="1307"/>
      <c r="CM50" s="1307"/>
      <c r="CN50" s="1307" t="s">
        <v>566</v>
      </c>
      <c r="CO50" s="1307"/>
      <c r="CP50" s="1307"/>
      <c r="CQ50" s="1307"/>
      <c r="CR50" s="1307"/>
      <c r="CS50" s="1307"/>
      <c r="CT50" s="1307"/>
      <c r="CU50" s="1307"/>
      <c r="CV50" s="1307" t="s">
        <v>567</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620</v>
      </c>
      <c r="AO51" s="1311"/>
      <c r="AP51" s="1311"/>
      <c r="AQ51" s="1311"/>
      <c r="AR51" s="1311"/>
      <c r="AS51" s="1311"/>
      <c r="AT51" s="1311"/>
      <c r="AU51" s="1311"/>
      <c r="AV51" s="1311"/>
      <c r="AW51" s="1311"/>
      <c r="AX51" s="1311"/>
      <c r="AY51" s="1311"/>
      <c r="AZ51" s="1311"/>
      <c r="BA51" s="1311"/>
      <c r="BB51" s="1311" t="s">
        <v>621</v>
      </c>
      <c r="BC51" s="1311"/>
      <c r="BD51" s="1311"/>
      <c r="BE51" s="1311"/>
      <c r="BF51" s="1311"/>
      <c r="BG51" s="1311"/>
      <c r="BH51" s="1311"/>
      <c r="BI51" s="1311"/>
      <c r="BJ51" s="1311"/>
      <c r="BK51" s="1311"/>
      <c r="BL51" s="1311"/>
      <c r="BM51" s="1311"/>
      <c r="BN51" s="1311"/>
      <c r="BO51" s="1311"/>
      <c r="BP51" s="1312">
        <v>61.7</v>
      </c>
      <c r="BQ51" s="1312"/>
      <c r="BR51" s="1312"/>
      <c r="BS51" s="1312"/>
      <c r="BT51" s="1312"/>
      <c r="BU51" s="1312"/>
      <c r="BV51" s="1312"/>
      <c r="BW51" s="1312"/>
      <c r="BX51" s="1313"/>
      <c r="BY51" s="1312"/>
      <c r="BZ51" s="1312"/>
      <c r="CA51" s="1312"/>
      <c r="CB51" s="1312"/>
      <c r="CC51" s="1312"/>
      <c r="CD51" s="1312"/>
      <c r="CE51" s="1312"/>
      <c r="CF51" s="1313"/>
      <c r="CG51" s="1312"/>
      <c r="CH51" s="1312"/>
      <c r="CI51" s="1312"/>
      <c r="CJ51" s="1312"/>
      <c r="CK51" s="1312"/>
      <c r="CL51" s="1312"/>
      <c r="CM51" s="1312"/>
      <c r="CN51" s="1313"/>
      <c r="CO51" s="1312"/>
      <c r="CP51" s="1312"/>
      <c r="CQ51" s="1312"/>
      <c r="CR51" s="1312"/>
      <c r="CS51" s="1312"/>
      <c r="CT51" s="1312"/>
      <c r="CU51" s="1312"/>
      <c r="CV51" s="1313"/>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622</v>
      </c>
      <c r="BC53" s="1311"/>
      <c r="BD53" s="1311"/>
      <c r="BE53" s="1311"/>
      <c r="BF53" s="1311"/>
      <c r="BG53" s="1311"/>
      <c r="BH53" s="1311"/>
      <c r="BI53" s="1311"/>
      <c r="BJ53" s="1311"/>
      <c r="BK53" s="1311"/>
      <c r="BL53" s="1311"/>
      <c r="BM53" s="1311"/>
      <c r="BN53" s="1311"/>
      <c r="BO53" s="1311"/>
      <c r="BP53" s="1312">
        <v>64.2</v>
      </c>
      <c r="BQ53" s="1312"/>
      <c r="BR53" s="1312"/>
      <c r="BS53" s="1312"/>
      <c r="BT53" s="1312"/>
      <c r="BU53" s="1312"/>
      <c r="BV53" s="1312"/>
      <c r="BW53" s="1312"/>
      <c r="BX53" s="1313"/>
      <c r="BY53" s="1312"/>
      <c r="BZ53" s="1312"/>
      <c r="CA53" s="1312"/>
      <c r="CB53" s="1312"/>
      <c r="CC53" s="1312"/>
      <c r="CD53" s="1312"/>
      <c r="CE53" s="1312"/>
      <c r="CF53" s="1313"/>
      <c r="CG53" s="1312"/>
      <c r="CH53" s="1312"/>
      <c r="CI53" s="1312"/>
      <c r="CJ53" s="1312"/>
      <c r="CK53" s="1312"/>
      <c r="CL53" s="1312"/>
      <c r="CM53" s="1312"/>
      <c r="CN53" s="1313"/>
      <c r="CO53" s="1312"/>
      <c r="CP53" s="1312"/>
      <c r="CQ53" s="1312"/>
      <c r="CR53" s="1312"/>
      <c r="CS53" s="1312"/>
      <c r="CT53" s="1312"/>
      <c r="CU53" s="1312"/>
      <c r="CV53" s="1313"/>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623</v>
      </c>
      <c r="AO55" s="1307"/>
      <c r="AP55" s="1307"/>
      <c r="AQ55" s="1307"/>
      <c r="AR55" s="1307"/>
      <c r="AS55" s="1307"/>
      <c r="AT55" s="1307"/>
      <c r="AU55" s="1307"/>
      <c r="AV55" s="1307"/>
      <c r="AW55" s="1307"/>
      <c r="AX55" s="1307"/>
      <c r="AY55" s="1307"/>
      <c r="AZ55" s="1307"/>
      <c r="BA55" s="1307"/>
      <c r="BB55" s="1311" t="s">
        <v>621</v>
      </c>
      <c r="BC55" s="1311"/>
      <c r="BD55" s="1311"/>
      <c r="BE55" s="1311"/>
      <c r="BF55" s="1311"/>
      <c r="BG55" s="1311"/>
      <c r="BH55" s="1311"/>
      <c r="BI55" s="1311"/>
      <c r="BJ55" s="1311"/>
      <c r="BK55" s="1311"/>
      <c r="BL55" s="1311"/>
      <c r="BM55" s="1311"/>
      <c r="BN55" s="1311"/>
      <c r="BO55" s="1311"/>
      <c r="BP55" s="1312">
        <v>15</v>
      </c>
      <c r="BQ55" s="1312"/>
      <c r="BR55" s="1312"/>
      <c r="BS55" s="1312"/>
      <c r="BT55" s="1312"/>
      <c r="BU55" s="1312"/>
      <c r="BV55" s="1312"/>
      <c r="BW55" s="1312"/>
      <c r="BX55" s="1313"/>
      <c r="BY55" s="1312"/>
      <c r="BZ55" s="1312"/>
      <c r="CA55" s="1312"/>
      <c r="CB55" s="1312"/>
      <c r="CC55" s="1312"/>
      <c r="CD55" s="1312"/>
      <c r="CE55" s="1312"/>
      <c r="CF55" s="1313"/>
      <c r="CG55" s="1312"/>
      <c r="CH55" s="1312"/>
      <c r="CI55" s="1312"/>
      <c r="CJ55" s="1312"/>
      <c r="CK55" s="1312"/>
      <c r="CL55" s="1312"/>
      <c r="CM55" s="1312"/>
      <c r="CN55" s="1313"/>
      <c r="CO55" s="1312"/>
      <c r="CP55" s="1312"/>
      <c r="CQ55" s="1312"/>
      <c r="CR55" s="1312"/>
      <c r="CS55" s="1312"/>
      <c r="CT55" s="1312"/>
      <c r="CU55" s="1312"/>
      <c r="CV55" s="1313"/>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622</v>
      </c>
      <c r="BC57" s="1311"/>
      <c r="BD57" s="1311"/>
      <c r="BE57" s="1311"/>
      <c r="BF57" s="1311"/>
      <c r="BG57" s="1311"/>
      <c r="BH57" s="1311"/>
      <c r="BI57" s="1311"/>
      <c r="BJ57" s="1311"/>
      <c r="BK57" s="1311"/>
      <c r="BL57" s="1311"/>
      <c r="BM57" s="1311"/>
      <c r="BN57" s="1311"/>
      <c r="BO57" s="1311"/>
      <c r="BP57" s="1312">
        <v>60.1</v>
      </c>
      <c r="BQ57" s="1312"/>
      <c r="BR57" s="1312"/>
      <c r="BS57" s="1312"/>
      <c r="BT57" s="1312"/>
      <c r="BU57" s="1312"/>
      <c r="BV57" s="1312"/>
      <c r="BW57" s="1312"/>
      <c r="BX57" s="1313"/>
      <c r="BY57" s="1312"/>
      <c r="BZ57" s="1312"/>
      <c r="CA57" s="1312"/>
      <c r="CB57" s="1312"/>
      <c r="CC57" s="1312"/>
      <c r="CD57" s="1312"/>
      <c r="CE57" s="1312"/>
      <c r="CF57" s="1313"/>
      <c r="CG57" s="1312"/>
      <c r="CH57" s="1312"/>
      <c r="CI57" s="1312"/>
      <c r="CJ57" s="1312"/>
      <c r="CK57" s="1312"/>
      <c r="CL57" s="1312"/>
      <c r="CM57" s="1312"/>
      <c r="CN57" s="1313"/>
      <c r="CO57" s="1312"/>
      <c r="CP57" s="1312"/>
      <c r="CQ57" s="1312"/>
      <c r="CR57" s="1312"/>
      <c r="CS57" s="1312"/>
      <c r="CT57" s="1312"/>
      <c r="CU57" s="1312"/>
      <c r="CV57" s="1313"/>
      <c r="CW57" s="1312"/>
      <c r="CX57" s="1312"/>
      <c r="CY57" s="1312"/>
      <c r="CZ57" s="1312"/>
      <c r="DA57" s="1312"/>
      <c r="DB57" s="1312"/>
      <c r="DC57" s="1312"/>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624</v>
      </c>
    </row>
    <row r="64" spans="1:109" x14ac:dyDescent="0.15">
      <c r="B64" s="1282"/>
      <c r="G64" s="1289"/>
      <c r="I64" s="1323"/>
      <c r="J64" s="1323"/>
      <c r="K64" s="1323"/>
      <c r="L64" s="1323"/>
      <c r="M64" s="1323"/>
      <c r="N64" s="1324"/>
      <c r="AM64" s="1289"/>
      <c r="AN64" s="1289" t="s">
        <v>617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619</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563</v>
      </c>
      <c r="BQ72" s="1307"/>
      <c r="BR72" s="1307"/>
      <c r="BS72" s="1307"/>
      <c r="BT72" s="1307"/>
      <c r="BU72" s="1307"/>
      <c r="BV72" s="1307"/>
      <c r="BW72" s="1307"/>
      <c r="BX72" s="1307" t="s">
        <v>564</v>
      </c>
      <c r="BY72" s="1307"/>
      <c r="BZ72" s="1307"/>
      <c r="CA72" s="1307"/>
      <c r="CB72" s="1307"/>
      <c r="CC72" s="1307"/>
      <c r="CD72" s="1307"/>
      <c r="CE72" s="1307"/>
      <c r="CF72" s="1307" t="s">
        <v>565</v>
      </c>
      <c r="CG72" s="1307"/>
      <c r="CH72" s="1307"/>
      <c r="CI72" s="1307"/>
      <c r="CJ72" s="1307"/>
      <c r="CK72" s="1307"/>
      <c r="CL72" s="1307"/>
      <c r="CM72" s="1307"/>
      <c r="CN72" s="1307" t="s">
        <v>566</v>
      </c>
      <c r="CO72" s="1307"/>
      <c r="CP72" s="1307"/>
      <c r="CQ72" s="1307"/>
      <c r="CR72" s="1307"/>
      <c r="CS72" s="1307"/>
      <c r="CT72" s="1307"/>
      <c r="CU72" s="1307"/>
      <c r="CV72" s="1307" t="s">
        <v>567</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620</v>
      </c>
      <c r="AO73" s="1311"/>
      <c r="AP73" s="1311"/>
      <c r="AQ73" s="1311"/>
      <c r="AR73" s="1311"/>
      <c r="AS73" s="1311"/>
      <c r="AT73" s="1311"/>
      <c r="AU73" s="1311"/>
      <c r="AV73" s="1311"/>
      <c r="AW73" s="1311"/>
      <c r="AX73" s="1311"/>
      <c r="AY73" s="1311"/>
      <c r="AZ73" s="1311"/>
      <c r="BA73" s="1311"/>
      <c r="BB73" s="1311" t="s">
        <v>621</v>
      </c>
      <c r="BC73" s="1311"/>
      <c r="BD73" s="1311"/>
      <c r="BE73" s="1311"/>
      <c r="BF73" s="1311"/>
      <c r="BG73" s="1311"/>
      <c r="BH73" s="1311"/>
      <c r="BI73" s="1311"/>
      <c r="BJ73" s="1311"/>
      <c r="BK73" s="1311"/>
      <c r="BL73" s="1311"/>
      <c r="BM73" s="1311"/>
      <c r="BN73" s="1311"/>
      <c r="BO73" s="1311"/>
      <c r="BP73" s="1312">
        <v>61.7</v>
      </c>
      <c r="BQ73" s="1312"/>
      <c r="BR73" s="1312"/>
      <c r="BS73" s="1312"/>
      <c r="BT73" s="1312"/>
      <c r="BU73" s="1312"/>
      <c r="BV73" s="1312"/>
      <c r="BW73" s="1312"/>
      <c r="BX73" s="1312">
        <v>48.5</v>
      </c>
      <c r="BY73" s="1312"/>
      <c r="BZ73" s="1312"/>
      <c r="CA73" s="1312"/>
      <c r="CB73" s="1312"/>
      <c r="CC73" s="1312"/>
      <c r="CD73" s="1312"/>
      <c r="CE73" s="1312"/>
      <c r="CF73" s="1312">
        <v>43.1</v>
      </c>
      <c r="CG73" s="1312"/>
      <c r="CH73" s="1312"/>
      <c r="CI73" s="1312"/>
      <c r="CJ73" s="1312"/>
      <c r="CK73" s="1312"/>
      <c r="CL73" s="1312"/>
      <c r="CM73" s="1312"/>
      <c r="CN73" s="1312">
        <v>36.799999999999997</v>
      </c>
      <c r="CO73" s="1312"/>
      <c r="CP73" s="1312"/>
      <c r="CQ73" s="1312"/>
      <c r="CR73" s="1312"/>
      <c r="CS73" s="1312"/>
      <c r="CT73" s="1312"/>
      <c r="CU73" s="1312"/>
      <c r="CV73" s="1312">
        <v>34.5</v>
      </c>
      <c r="CW73" s="1312"/>
      <c r="CX73" s="1312"/>
      <c r="CY73" s="1312"/>
      <c r="CZ73" s="1312"/>
      <c r="DA73" s="1312"/>
      <c r="DB73" s="1312"/>
      <c r="DC73" s="1312"/>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626</v>
      </c>
      <c r="BC75" s="1311"/>
      <c r="BD75" s="1311"/>
      <c r="BE75" s="1311"/>
      <c r="BF75" s="1311"/>
      <c r="BG75" s="1311"/>
      <c r="BH75" s="1311"/>
      <c r="BI75" s="1311"/>
      <c r="BJ75" s="1311"/>
      <c r="BK75" s="1311"/>
      <c r="BL75" s="1311"/>
      <c r="BM75" s="1311"/>
      <c r="BN75" s="1311"/>
      <c r="BO75" s="1311"/>
      <c r="BP75" s="1312">
        <v>8.3000000000000007</v>
      </c>
      <c r="BQ75" s="1312"/>
      <c r="BR75" s="1312"/>
      <c r="BS75" s="1312"/>
      <c r="BT75" s="1312"/>
      <c r="BU75" s="1312"/>
      <c r="BV75" s="1312"/>
      <c r="BW75" s="1312"/>
      <c r="BX75" s="1312">
        <v>7.9</v>
      </c>
      <c r="BY75" s="1312"/>
      <c r="BZ75" s="1312"/>
      <c r="CA75" s="1312"/>
      <c r="CB75" s="1312"/>
      <c r="CC75" s="1312"/>
      <c r="CD75" s="1312"/>
      <c r="CE75" s="1312"/>
      <c r="CF75" s="1312">
        <v>7.9</v>
      </c>
      <c r="CG75" s="1312"/>
      <c r="CH75" s="1312"/>
      <c r="CI75" s="1312"/>
      <c r="CJ75" s="1312"/>
      <c r="CK75" s="1312"/>
      <c r="CL75" s="1312"/>
      <c r="CM75" s="1312"/>
      <c r="CN75" s="1312">
        <v>7.5</v>
      </c>
      <c r="CO75" s="1312"/>
      <c r="CP75" s="1312"/>
      <c r="CQ75" s="1312"/>
      <c r="CR75" s="1312"/>
      <c r="CS75" s="1312"/>
      <c r="CT75" s="1312"/>
      <c r="CU75" s="1312"/>
      <c r="CV75" s="1312">
        <v>6.8</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0"/>
      <c r="L77" s="1330"/>
      <c r="M77" s="1330"/>
      <c r="N77" s="1330"/>
      <c r="AN77" s="1307" t="s">
        <v>623</v>
      </c>
      <c r="AO77" s="1307"/>
      <c r="AP77" s="1307"/>
      <c r="AQ77" s="1307"/>
      <c r="AR77" s="1307"/>
      <c r="AS77" s="1307"/>
      <c r="AT77" s="1307"/>
      <c r="AU77" s="1307"/>
      <c r="AV77" s="1307"/>
      <c r="AW77" s="1307"/>
      <c r="AX77" s="1307"/>
      <c r="AY77" s="1307"/>
      <c r="AZ77" s="1307"/>
      <c r="BA77" s="1307"/>
      <c r="BB77" s="1311" t="s">
        <v>621</v>
      </c>
      <c r="BC77" s="1311"/>
      <c r="BD77" s="1311"/>
      <c r="BE77" s="1311"/>
      <c r="BF77" s="1311"/>
      <c r="BG77" s="1311"/>
      <c r="BH77" s="1311"/>
      <c r="BI77" s="1311"/>
      <c r="BJ77" s="1311"/>
      <c r="BK77" s="1311"/>
      <c r="BL77" s="1311"/>
      <c r="BM77" s="1311"/>
      <c r="BN77" s="1311"/>
      <c r="BO77" s="1311"/>
      <c r="BP77" s="1312">
        <v>15</v>
      </c>
      <c r="BQ77" s="1312"/>
      <c r="BR77" s="1312"/>
      <c r="BS77" s="1312"/>
      <c r="BT77" s="1312"/>
      <c r="BU77" s="1312"/>
      <c r="BV77" s="1312"/>
      <c r="BW77" s="1312"/>
      <c r="BX77" s="1312">
        <v>12.2</v>
      </c>
      <c r="BY77" s="1312"/>
      <c r="BZ77" s="1312"/>
      <c r="CA77" s="1312"/>
      <c r="CB77" s="1312"/>
      <c r="CC77" s="1312"/>
      <c r="CD77" s="1312"/>
      <c r="CE77" s="1312"/>
      <c r="CF77" s="1312">
        <v>5</v>
      </c>
      <c r="CG77" s="1312"/>
      <c r="CH77" s="1312"/>
      <c r="CI77" s="1312"/>
      <c r="CJ77" s="1312"/>
      <c r="CK77" s="1312"/>
      <c r="CL77" s="1312"/>
      <c r="CM77" s="1312"/>
      <c r="CN77" s="1312">
        <v>5.4</v>
      </c>
      <c r="CO77" s="1312"/>
      <c r="CP77" s="1312"/>
      <c r="CQ77" s="1312"/>
      <c r="CR77" s="1312"/>
      <c r="CS77" s="1312"/>
      <c r="CT77" s="1312"/>
      <c r="CU77" s="1312"/>
      <c r="CV77" s="1312">
        <v>3.9</v>
      </c>
      <c r="CW77" s="1312"/>
      <c r="CX77" s="1312"/>
      <c r="CY77" s="1312"/>
      <c r="CZ77" s="1312"/>
      <c r="DA77" s="1312"/>
      <c r="DB77" s="1312"/>
      <c r="DC77" s="1312"/>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626</v>
      </c>
      <c r="BC79" s="1311"/>
      <c r="BD79" s="1311"/>
      <c r="BE79" s="1311"/>
      <c r="BF79" s="1311"/>
      <c r="BG79" s="1311"/>
      <c r="BH79" s="1311"/>
      <c r="BI79" s="1311"/>
      <c r="BJ79" s="1311"/>
      <c r="BK79" s="1311"/>
      <c r="BL79" s="1311"/>
      <c r="BM79" s="1311"/>
      <c r="BN79" s="1311"/>
      <c r="BO79" s="1311"/>
      <c r="BP79" s="1312">
        <v>5</v>
      </c>
      <c r="BQ79" s="1312"/>
      <c r="BR79" s="1312"/>
      <c r="BS79" s="1312"/>
      <c r="BT79" s="1312"/>
      <c r="BU79" s="1312"/>
      <c r="BV79" s="1312"/>
      <c r="BW79" s="1312"/>
      <c r="BX79" s="1312">
        <v>4.8</v>
      </c>
      <c r="BY79" s="1312"/>
      <c r="BZ79" s="1312"/>
      <c r="CA79" s="1312"/>
      <c r="CB79" s="1312"/>
      <c r="CC79" s="1312"/>
      <c r="CD79" s="1312"/>
      <c r="CE79" s="1312"/>
      <c r="CF79" s="1312">
        <v>4.5</v>
      </c>
      <c r="CG79" s="1312"/>
      <c r="CH79" s="1312"/>
      <c r="CI79" s="1312"/>
      <c r="CJ79" s="1312"/>
      <c r="CK79" s="1312"/>
      <c r="CL79" s="1312"/>
      <c r="CM79" s="1312"/>
      <c r="CN79" s="1312">
        <v>4.2</v>
      </c>
      <c r="CO79" s="1312"/>
      <c r="CP79" s="1312"/>
      <c r="CQ79" s="1312"/>
      <c r="CR79" s="1312"/>
      <c r="CS79" s="1312"/>
      <c r="CT79" s="1312"/>
      <c r="CU79" s="1312"/>
      <c r="CV79" s="1312">
        <v>4.2</v>
      </c>
      <c r="CW79" s="1312"/>
      <c r="CX79" s="1312"/>
      <c r="CY79" s="1312"/>
      <c r="CZ79" s="1312"/>
      <c r="DA79" s="1312"/>
      <c r="DB79" s="1312"/>
      <c r="DC79" s="1312"/>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J4bIARG/Nkon4FuvtNJqyrck5RI3STId6W+PAJwvfn9K+YAnquBrK+eabU2TP/roiYJvpqdRzFFd0LOz39hv1Q==" saltValue="0PWmN2L6ZWC6sAjxVkeov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Tf7H1WgMEr5e80TVaD/WK382BQGDAmyRu1N8DeFjHilaa3BM2hrqcQJrZV06UDdqZBBca5CfXJ3zjcmQsJDttg==" saltValue="4Uq8CWchKnIMgOJdrs0C8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w6zGi24wLMwR0vCMUKwMpya9nt36yaTpEtZ+mpGZ4XTRrCStF7zw7SFXGlaERKLA+yW46v3Y/jP36jR/Fgm6dw==" saltValue="/4TH8AkCmN/Py7ACuFbBW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30408</v>
      </c>
      <c r="E3" s="162"/>
      <c r="F3" s="163">
        <v>40879</v>
      </c>
      <c r="G3" s="164"/>
      <c r="H3" s="165"/>
    </row>
    <row r="4" spans="1:8" x14ac:dyDescent="0.15">
      <c r="A4" s="166"/>
      <c r="B4" s="167"/>
      <c r="C4" s="168"/>
      <c r="D4" s="169">
        <v>15922</v>
      </c>
      <c r="E4" s="170"/>
      <c r="F4" s="171">
        <v>24087</v>
      </c>
      <c r="G4" s="172"/>
      <c r="H4" s="173"/>
    </row>
    <row r="5" spans="1:8" x14ac:dyDescent="0.15">
      <c r="A5" s="154" t="s">
        <v>555</v>
      </c>
      <c r="B5" s="159"/>
      <c r="C5" s="160"/>
      <c r="D5" s="161">
        <v>28273</v>
      </c>
      <c r="E5" s="162"/>
      <c r="F5" s="163">
        <v>42651</v>
      </c>
      <c r="G5" s="164"/>
      <c r="H5" s="165"/>
    </row>
    <row r="6" spans="1:8" x14ac:dyDescent="0.15">
      <c r="A6" s="166"/>
      <c r="B6" s="167"/>
      <c r="C6" s="168"/>
      <c r="D6" s="169">
        <v>7459</v>
      </c>
      <c r="E6" s="170"/>
      <c r="F6" s="171">
        <v>22675</v>
      </c>
      <c r="G6" s="172"/>
      <c r="H6" s="173"/>
    </row>
    <row r="7" spans="1:8" x14ac:dyDescent="0.15">
      <c r="A7" s="154" t="s">
        <v>556</v>
      </c>
      <c r="B7" s="159"/>
      <c r="C7" s="160"/>
      <c r="D7" s="161">
        <v>20130</v>
      </c>
      <c r="E7" s="162"/>
      <c r="F7" s="163">
        <v>43226</v>
      </c>
      <c r="G7" s="164"/>
      <c r="H7" s="165"/>
    </row>
    <row r="8" spans="1:8" x14ac:dyDescent="0.15">
      <c r="A8" s="166"/>
      <c r="B8" s="167"/>
      <c r="C8" s="168"/>
      <c r="D8" s="169">
        <v>6757</v>
      </c>
      <c r="E8" s="170"/>
      <c r="F8" s="171">
        <v>22622</v>
      </c>
      <c r="G8" s="172"/>
      <c r="H8" s="173"/>
    </row>
    <row r="9" spans="1:8" x14ac:dyDescent="0.15">
      <c r="A9" s="154" t="s">
        <v>557</v>
      </c>
      <c r="B9" s="159"/>
      <c r="C9" s="160"/>
      <c r="D9" s="161">
        <v>24536</v>
      </c>
      <c r="E9" s="162"/>
      <c r="F9" s="163">
        <v>42836</v>
      </c>
      <c r="G9" s="164"/>
      <c r="H9" s="165"/>
    </row>
    <row r="10" spans="1:8" x14ac:dyDescent="0.15">
      <c r="A10" s="166"/>
      <c r="B10" s="167"/>
      <c r="C10" s="168"/>
      <c r="D10" s="169">
        <v>9564</v>
      </c>
      <c r="E10" s="170"/>
      <c r="F10" s="171">
        <v>22936</v>
      </c>
      <c r="G10" s="172"/>
      <c r="H10" s="173"/>
    </row>
    <row r="11" spans="1:8" x14ac:dyDescent="0.15">
      <c r="A11" s="154" t="s">
        <v>558</v>
      </c>
      <c r="B11" s="159"/>
      <c r="C11" s="160"/>
      <c r="D11" s="161">
        <v>38632</v>
      </c>
      <c r="E11" s="162"/>
      <c r="F11" s="163">
        <v>44161</v>
      </c>
      <c r="G11" s="164"/>
      <c r="H11" s="165"/>
    </row>
    <row r="12" spans="1:8" x14ac:dyDescent="0.15">
      <c r="A12" s="166"/>
      <c r="B12" s="167"/>
      <c r="C12" s="174"/>
      <c r="D12" s="169">
        <v>16508</v>
      </c>
      <c r="E12" s="170"/>
      <c r="F12" s="171">
        <v>23644</v>
      </c>
      <c r="G12" s="172"/>
      <c r="H12" s="173"/>
    </row>
    <row r="13" spans="1:8" x14ac:dyDescent="0.15">
      <c r="A13" s="154"/>
      <c r="B13" s="159"/>
      <c r="C13" s="175"/>
      <c r="D13" s="176">
        <v>28396</v>
      </c>
      <c r="E13" s="177"/>
      <c r="F13" s="178">
        <v>42751</v>
      </c>
      <c r="G13" s="179"/>
      <c r="H13" s="165"/>
    </row>
    <row r="14" spans="1:8" x14ac:dyDescent="0.15">
      <c r="A14" s="166"/>
      <c r="B14" s="167"/>
      <c r="C14" s="168"/>
      <c r="D14" s="169">
        <v>11242</v>
      </c>
      <c r="E14" s="170"/>
      <c r="F14" s="171">
        <v>23193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2.0699999999999998</v>
      </c>
      <c r="C19" s="180">
        <f>ROUND(VALUE(SUBSTITUTE(実質収支比率等に係る経年分析!G$48,"▲","-")),2)</f>
        <v>0.69</v>
      </c>
      <c r="D19" s="180">
        <f>ROUND(VALUE(SUBSTITUTE(実質収支比率等に係る経年分析!H$48,"▲","-")),2)</f>
        <v>0.71</v>
      </c>
      <c r="E19" s="180">
        <f>ROUND(VALUE(SUBSTITUTE(実質収支比率等に係る経年分析!I$48,"▲","-")),2)</f>
        <v>0.51</v>
      </c>
      <c r="F19" s="180">
        <f>ROUND(VALUE(SUBSTITUTE(実質収支比率等に係る経年分析!J$48,"▲","-")),2)</f>
        <v>0.67</v>
      </c>
    </row>
    <row r="20" spans="1:11" x14ac:dyDescent="0.15">
      <c r="A20" s="180" t="s">
        <v>55</v>
      </c>
      <c r="B20" s="180">
        <f>ROUND(VALUE(SUBSTITUTE(実質収支比率等に係る経年分析!F$47,"▲","-")),2)</f>
        <v>9.9700000000000006</v>
      </c>
      <c r="C20" s="180">
        <f>ROUND(VALUE(SUBSTITUTE(実質収支比率等に係る経年分析!G$47,"▲","-")),2)</f>
        <v>10.130000000000001</v>
      </c>
      <c r="D20" s="180">
        <f>ROUND(VALUE(SUBSTITUTE(実質収支比率等に係る経年分析!H$47,"▲","-")),2)</f>
        <v>9.64</v>
      </c>
      <c r="E20" s="180">
        <f>ROUND(VALUE(SUBSTITUTE(実質収支比率等に係る経年分析!I$47,"▲","-")),2)</f>
        <v>8.25</v>
      </c>
      <c r="F20" s="180">
        <f>ROUND(VALUE(SUBSTITUTE(実質収支比率等に係る経年分析!J$47,"▲","-")),2)</f>
        <v>7.61</v>
      </c>
    </row>
    <row r="21" spans="1:11" x14ac:dyDescent="0.15">
      <c r="A21" s="180" t="s">
        <v>56</v>
      </c>
      <c r="B21" s="180">
        <f>IF(ISNUMBER(VALUE(SUBSTITUTE(実質収支比率等に係る経年分析!F$49,"▲","-"))),ROUND(VALUE(SUBSTITUTE(実質収支比率等に係る経年分析!F$49,"▲","-")),2),NA())</f>
        <v>-0.93</v>
      </c>
      <c r="C21" s="180">
        <f>IF(ISNUMBER(VALUE(SUBSTITUTE(実質収支比率等に係る経年分析!G$49,"▲","-"))),ROUND(VALUE(SUBSTITUTE(実質収支比率等に係る経年分析!G$49,"▲","-")),2),NA())</f>
        <v>-1.29</v>
      </c>
      <c r="D21" s="180">
        <f>IF(ISNUMBER(VALUE(SUBSTITUTE(実質収支比率等に係る経年分析!H$49,"▲","-"))),ROUND(VALUE(SUBSTITUTE(実質収支比率等に係る経年分析!H$49,"▲","-")),2),NA())</f>
        <v>-0.6</v>
      </c>
      <c r="E21" s="180">
        <f>IF(ISNUMBER(VALUE(SUBSTITUTE(実質収支比率等に係る経年分析!I$49,"▲","-"))),ROUND(VALUE(SUBSTITUTE(実質収支比率等に係る経年分析!I$49,"▲","-")),2),NA())</f>
        <v>-1.6</v>
      </c>
      <c r="F21" s="180">
        <f>IF(ISNUMBER(VALUE(SUBSTITUTE(実質収支比率等に係る経年分析!J$49,"▲","-"))),ROUND(VALUE(SUBSTITUTE(実質収支比率等に係る経年分析!J$49,"▲","-")),2),NA())</f>
        <v>-0.41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0.18</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0.04</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0.23</v>
      </c>
      <c r="G28" s="181" t="e">
        <f>IF(ROUND(VALUE(SUBSTITUTE(連結実質赤字比率に係る赤字・黒字の構成分析!H$42,"▲", "-")), 2) &gt;= 0, ABS(ROUND(VALUE(SUBSTITUTE(連結実質赤字比率に係る赤字・黒字の構成分析!H$42,"▲", "-")), 2)), NA())</f>
        <v>#N/A</v>
      </c>
      <c r="H28" s="181">
        <f>IF(ROUND(VALUE(SUBSTITUTE(連結実質赤字比率に係る赤字・黒字の構成分析!I$42,"▲", "-")), 2) &lt; 0, ABS(ROUND(VALUE(SUBSTITUTE(連結実質赤字比率に係る赤字・黒字の構成分析!I$42,"▲", "-")), 2)), NA())</f>
        <v>0.85</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0.18</v>
      </c>
    </row>
    <row r="30" spans="1:11" x14ac:dyDescent="0.15">
      <c r="A30" s="181" t="str">
        <f>IF(連結実質赤字比率に係る赤字・黒字の構成分析!C$40="",NA(),連結実質赤字比率に係る赤字・黒字の構成分析!C$40)</f>
        <v>港湾整備事業特別会計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0.37</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1.1399999999999999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0.39</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2.0699999999999998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0.52</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2.1800000000000002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4.05</v>
      </c>
    </row>
    <row r="36" spans="1:16" x14ac:dyDescent="0.15">
      <c r="A36" s="181" t="str">
        <f>IF(連結実質赤字比率に係る赤字・黒字の構成分析!C$34="",NA(),連結実質赤字比率に係る赤字・黒字の構成分析!C$34)</f>
        <v>産業廃棄物等処分事業会計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5933</v>
      </c>
      <c r="E42" s="182"/>
      <c r="F42" s="182"/>
      <c r="G42" s="182">
        <f>'実質公債費比率（分子）の構造'!L$52</f>
        <v>6044</v>
      </c>
      <c r="H42" s="182"/>
      <c r="I42" s="182"/>
      <c r="J42" s="182">
        <f>'実質公債費比率（分子）の構造'!M$52</f>
        <v>5884</v>
      </c>
      <c r="K42" s="182"/>
      <c r="L42" s="182"/>
      <c r="M42" s="182">
        <f>'実質公債費比率（分子）の構造'!N$52</f>
        <v>5900</v>
      </c>
      <c r="N42" s="182"/>
      <c r="O42" s="182"/>
      <c r="P42" s="182">
        <f>'実質公債費比率（分子）の構造'!O$52</f>
        <v>5634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v>
      </c>
      <c r="C44" s="182"/>
      <c r="D44" s="182"/>
      <c r="E44" s="182">
        <f>'実質公債費比率（分子）の構造'!L$50</f>
        <v>18</v>
      </c>
      <c r="F44" s="182"/>
      <c r="G44" s="182"/>
      <c r="H44" s="182">
        <f>'実質公債費比率（分子）の構造'!M$50</f>
        <v>20</v>
      </c>
      <c r="I44" s="182"/>
      <c r="J44" s="182"/>
      <c r="K44" s="182">
        <f>'実質公債費比率（分子）の構造'!N$50</f>
        <v>20</v>
      </c>
      <c r="L44" s="182"/>
      <c r="M44" s="182"/>
      <c r="N44" s="182">
        <f>'実質公債費比率（分子）の構造'!O$50</f>
        <v>16</v>
      </c>
      <c r="O44" s="182"/>
      <c r="P44" s="182"/>
    </row>
    <row r="45" spans="1:16" x14ac:dyDescent="0.15">
      <c r="A45" s="182" t="s">
        <v>66</v>
      </c>
      <c r="B45" s="182">
        <f>'実質公債費比率（分子）の構造'!K$49</f>
        <v>579</v>
      </c>
      <c r="C45" s="182"/>
      <c r="D45" s="182"/>
      <c r="E45" s="182">
        <f>'実質公債費比率（分子）の構造'!L$49</f>
        <v>552</v>
      </c>
      <c r="F45" s="182"/>
      <c r="G45" s="182"/>
      <c r="H45" s="182">
        <f>'実質公債費比率（分子）の構造'!M$49</f>
        <v>539</v>
      </c>
      <c r="I45" s="182"/>
      <c r="J45" s="182"/>
      <c r="K45" s="182">
        <f>'実質公債費比率（分子）の構造'!N$49</f>
        <v>526</v>
      </c>
      <c r="L45" s="182"/>
      <c r="M45" s="182"/>
      <c r="N45" s="182">
        <f>'実質公債費比率（分子）の構造'!O$49</f>
        <v>428</v>
      </c>
      <c r="O45" s="182"/>
      <c r="P45" s="182"/>
    </row>
    <row r="46" spans="1:16" x14ac:dyDescent="0.15">
      <c r="A46" s="182" t="s">
        <v>67</v>
      </c>
      <c r="B46" s="182">
        <f>'実質公債費比率（分子）の構造'!K$48</f>
        <v>1810</v>
      </c>
      <c r="C46" s="182"/>
      <c r="D46" s="182"/>
      <c r="E46" s="182">
        <f>'実質公債費比率（分子）の構造'!L$48</f>
        <v>1772</v>
      </c>
      <c r="F46" s="182"/>
      <c r="G46" s="182"/>
      <c r="H46" s="182">
        <f>'実質公債費比率（分子）の構造'!M$48</f>
        <v>1894</v>
      </c>
      <c r="I46" s="182"/>
      <c r="J46" s="182"/>
      <c r="K46" s="182">
        <f>'実質公債費比率（分子）の構造'!N$48</f>
        <v>1824</v>
      </c>
      <c r="L46" s="182"/>
      <c r="M46" s="182"/>
      <c r="N46" s="182">
        <f>'実質公債費比率（分子）の構造'!O$48</f>
        <v>1575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5629</v>
      </c>
      <c r="C49" s="182"/>
      <c r="D49" s="182"/>
      <c r="E49" s="182">
        <f>'実質公債費比率（分子）の構造'!L$45</f>
        <v>5858</v>
      </c>
      <c r="F49" s="182"/>
      <c r="G49" s="182"/>
      <c r="H49" s="182">
        <f>'実質公債費比率（分子）の構造'!M$45</f>
        <v>5568</v>
      </c>
      <c r="I49" s="182"/>
      <c r="J49" s="182"/>
      <c r="K49" s="182">
        <f>'実質公債費比率（分子）の構造'!N$45</f>
        <v>5302</v>
      </c>
      <c r="L49" s="182"/>
      <c r="M49" s="182"/>
      <c r="N49" s="182">
        <f>'実質公債費比率（分子）の構造'!O$45</f>
        <v>5180</v>
      </c>
      <c r="O49" s="182"/>
      <c r="P49" s="182"/>
    </row>
    <row r="50" spans="1:16" x14ac:dyDescent="0.15">
      <c r="A50" s="182" t="s">
        <v>71</v>
      </c>
      <c r="B50" s="182" t="e">
        <f>NA()</f>
        <v>#N/A</v>
      </c>
      <c r="C50" s="182">
        <f>IF(ISNUMBER('実質公債費比率（分子）の構造'!K$53),'実質公債費比率（分子）の構造'!K$53,NA())</f>
        <v>2087</v>
      </c>
      <c r="D50" s="182" t="e">
        <f>NA()</f>
        <v>#N/A</v>
      </c>
      <c r="E50" s="182" t="e">
        <f>NA()</f>
        <v>#N/A</v>
      </c>
      <c r="F50" s="182">
        <f>IF(ISNUMBER('実質公債費比率（分子）の構造'!L$53),'実質公債費比率（分子）の構造'!L$53,NA())</f>
        <v>2156</v>
      </c>
      <c r="G50" s="182" t="e">
        <f>NA()</f>
        <v>#N/A</v>
      </c>
      <c r="H50" s="182" t="e">
        <f>NA()</f>
        <v>#N/A</v>
      </c>
      <c r="I50" s="182">
        <f>IF(ISNUMBER('実質公債費比率（分子）の構造'!M$53),'実質公債費比率（分子）の構造'!M$53,NA())</f>
        <v>2137</v>
      </c>
      <c r="J50" s="182" t="e">
        <f>NA()</f>
        <v>#N/A</v>
      </c>
      <c r="K50" s="182" t="e">
        <f>NA()</f>
        <v>#N/A</v>
      </c>
      <c r="L50" s="182">
        <f>IF(ISNUMBER('実質公債費比率（分子）の構造'!N$53),'実質公債費比率（分子）の構造'!N$53,NA())</f>
        <v>1772</v>
      </c>
      <c r="M50" s="182" t="e">
        <f>NA()</f>
        <v>#N/A</v>
      </c>
      <c r="N50" s="182" t="e">
        <f>NA()</f>
        <v>#N/A</v>
      </c>
      <c r="O50" s="182">
        <f>IF(ISNUMBER('実質公債費比率（分子）の構造'!O$53),'実質公債費比率（分子）の構造'!O$53,NA())</f>
        <v>1565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52457</v>
      </c>
      <c r="E56" s="181"/>
      <c r="F56" s="181"/>
      <c r="G56" s="181">
        <f>'将来負担比率（分子）の構造'!J$52</f>
        <v>51053</v>
      </c>
      <c r="H56" s="181"/>
      <c r="I56" s="181"/>
      <c r="J56" s="181">
        <f>'将来負担比率（分子）の構造'!K$52</f>
        <v>49180</v>
      </c>
      <c r="K56" s="181"/>
      <c r="L56" s="181"/>
      <c r="M56" s="181">
        <f>'将来負担比率（分子）の構造'!L$52</f>
        <v>48129</v>
      </c>
      <c r="N56" s="181"/>
      <c r="O56" s="181"/>
      <c r="P56" s="181">
        <f>'将来負担比率（分子）の構造'!M$52</f>
        <v>47620</v>
      </c>
    </row>
    <row r="57" spans="1:16" x14ac:dyDescent="0.15">
      <c r="A57" s="181" t="s">
        <v>42</v>
      </c>
      <c r="B57" s="181"/>
      <c r="C57" s="181"/>
      <c r="D57" s="181">
        <f>'将来負担比率（分子）の構造'!I$51</f>
        <v>7846</v>
      </c>
      <c r="E57" s="181"/>
      <c r="F57" s="181"/>
      <c r="G57" s="181">
        <f>'将来負担比率（分子）の構造'!J$51</f>
        <v>7651</v>
      </c>
      <c r="H57" s="181"/>
      <c r="I57" s="181"/>
      <c r="J57" s="181">
        <f>'将来負担比率（分子）の構造'!K$51</f>
        <v>7569</v>
      </c>
      <c r="K57" s="181"/>
      <c r="L57" s="181"/>
      <c r="M57" s="181">
        <f>'将来負担比率（分子）の構造'!L$51</f>
        <v>7246</v>
      </c>
      <c r="N57" s="181"/>
      <c r="O57" s="181"/>
      <c r="P57" s="181">
        <f>'将来負担比率（分子）の構造'!M$51</f>
        <v>7790</v>
      </c>
    </row>
    <row r="58" spans="1:16" x14ac:dyDescent="0.15">
      <c r="A58" s="181" t="s">
        <v>41</v>
      </c>
      <c r="B58" s="181"/>
      <c r="C58" s="181"/>
      <c r="D58" s="181">
        <f>'将来負担比率（分子）の構造'!I$50</f>
        <v>5018</v>
      </c>
      <c r="E58" s="181"/>
      <c r="F58" s="181"/>
      <c r="G58" s="181">
        <f>'将来負担比率（分子）の構造'!J$50</f>
        <v>6304</v>
      </c>
      <c r="H58" s="181"/>
      <c r="I58" s="181"/>
      <c r="J58" s="181">
        <f>'将来負担比率（分子）の構造'!K$50</f>
        <v>6012</v>
      </c>
      <c r="K58" s="181"/>
      <c r="L58" s="181"/>
      <c r="M58" s="181">
        <f>'将来負担比率（分子）の構造'!L$50</f>
        <v>6087</v>
      </c>
      <c r="N58" s="181"/>
      <c r="O58" s="181"/>
      <c r="P58" s="181">
        <f>'将来負担比率（分子）の構造'!M$50</f>
        <v>6544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f>'将来負担比率（分子）の構造'!J$46</f>
        <v>2</v>
      </c>
      <c r="F61" s="181"/>
      <c r="G61" s="181"/>
      <c r="H61" s="181">
        <f>'将来負担比率（分子）の構造'!K$46</f>
        <v>1</v>
      </c>
      <c r="I61" s="181"/>
      <c r="J61" s="181"/>
      <c r="K61" s="181">
        <f>'将来負担比率（分子）の構造'!L$46</f>
        <v>1</v>
      </c>
      <c r="L61" s="181"/>
      <c r="M61" s="181"/>
      <c r="N61" s="181">
        <f>'将来負担比率（分子）の構造'!M$46</f>
        <v>2</v>
      </c>
      <c r="O61" s="181"/>
      <c r="P61" s="181"/>
    </row>
    <row r="62" spans="1:16" x14ac:dyDescent="0.15">
      <c r="A62" s="181" t="s">
        <v>35</v>
      </c>
      <c r="B62" s="181">
        <f>'将来負担比率（分子）の構造'!I$45</f>
        <v>9257</v>
      </c>
      <c r="C62" s="181"/>
      <c r="D62" s="181"/>
      <c r="E62" s="181">
        <f>'将来負担比率（分子）の構造'!J$45</f>
        <v>9259</v>
      </c>
      <c r="F62" s="181"/>
      <c r="G62" s="181"/>
      <c r="H62" s="181">
        <f>'将来負担比率（分子）の構造'!K$45</f>
        <v>8777</v>
      </c>
      <c r="I62" s="181"/>
      <c r="J62" s="181"/>
      <c r="K62" s="181">
        <f>'将来負担比率（分子）の構造'!L$45</f>
        <v>8658</v>
      </c>
      <c r="L62" s="181"/>
      <c r="M62" s="181"/>
      <c r="N62" s="181">
        <f>'将来負担比率（分子）の構造'!M$45</f>
        <v>8354</v>
      </c>
      <c r="O62" s="181"/>
      <c r="P62" s="181"/>
    </row>
    <row r="63" spans="1:16" x14ac:dyDescent="0.15">
      <c r="A63" s="181" t="s">
        <v>34</v>
      </c>
      <c r="B63" s="181">
        <f>'将来負担比率（分子）の構造'!I$44</f>
        <v>2509</v>
      </c>
      <c r="C63" s="181"/>
      <c r="D63" s="181"/>
      <c r="E63" s="181">
        <f>'将来負担比率（分子）の構造'!J$44</f>
        <v>2203</v>
      </c>
      <c r="F63" s="181"/>
      <c r="G63" s="181"/>
      <c r="H63" s="181">
        <f>'将来負担比率（分子）の構造'!K$44</f>
        <v>1715</v>
      </c>
      <c r="I63" s="181"/>
      <c r="J63" s="181"/>
      <c r="K63" s="181">
        <f>'将来負担比率（分子）の構造'!L$44</f>
        <v>1211</v>
      </c>
      <c r="L63" s="181"/>
      <c r="M63" s="181"/>
      <c r="N63" s="181">
        <f>'将来負担比率（分子）の構造'!M$44</f>
        <v>848</v>
      </c>
      <c r="O63" s="181"/>
      <c r="P63" s="181"/>
    </row>
    <row r="64" spans="1:16" x14ac:dyDescent="0.15">
      <c r="A64" s="181" t="s">
        <v>33</v>
      </c>
      <c r="B64" s="181">
        <f>'将来負担比率（分子）の構造'!I$43</f>
        <v>17899</v>
      </c>
      <c r="C64" s="181"/>
      <c r="D64" s="181"/>
      <c r="E64" s="181">
        <f>'将来負担比率（分子）の構造'!J$43</f>
        <v>15874</v>
      </c>
      <c r="F64" s="181"/>
      <c r="G64" s="181"/>
      <c r="H64" s="181">
        <f>'将来負担比率（分子）の構造'!K$43</f>
        <v>14974</v>
      </c>
      <c r="I64" s="181"/>
      <c r="J64" s="181"/>
      <c r="K64" s="181">
        <f>'将来負担比率（分子）の構造'!L$43</f>
        <v>13868</v>
      </c>
      <c r="L64" s="181"/>
      <c r="M64" s="181"/>
      <c r="N64" s="181">
        <f>'将来負担比率（分子）の構造'!M$43</f>
        <v>14075</v>
      </c>
      <c r="O64" s="181"/>
      <c r="P64" s="181"/>
    </row>
    <row r="65" spans="1:16" x14ac:dyDescent="0.15">
      <c r="A65" s="181" t="s">
        <v>32</v>
      </c>
      <c r="B65" s="181">
        <f>'将来負担比率（分子）の構造'!I$42</f>
        <v>64</v>
      </c>
      <c r="C65" s="181"/>
      <c r="D65" s="181"/>
      <c r="E65" s="181">
        <f>'将来負担比率（分子）の構造'!J$42</f>
        <v>57</v>
      </c>
      <c r="F65" s="181"/>
      <c r="G65" s="181"/>
      <c r="H65" s="181">
        <f>'将来負担比率（分子）の構造'!K$42</f>
        <v>38</v>
      </c>
      <c r="I65" s="181"/>
      <c r="J65" s="181"/>
      <c r="K65" s="181">
        <f>'将来負担比率（分子）の構造'!L$42</f>
        <v>19</v>
      </c>
      <c r="L65" s="181"/>
      <c r="M65" s="181"/>
      <c r="N65" s="181">
        <f>'将来負担比率（分子）の構造'!M$42</f>
        <v>3</v>
      </c>
      <c r="O65" s="181"/>
      <c r="P65" s="181"/>
    </row>
    <row r="66" spans="1:16" x14ac:dyDescent="0.15">
      <c r="A66" s="181" t="s">
        <v>31</v>
      </c>
      <c r="B66" s="181">
        <f>'将来負担比率（分子）の構造'!I$41</f>
        <v>52365</v>
      </c>
      <c r="C66" s="181"/>
      <c r="D66" s="181"/>
      <c r="E66" s="181">
        <f>'将来負担比率（分子）の構造'!J$41</f>
        <v>50652</v>
      </c>
      <c r="F66" s="181"/>
      <c r="G66" s="181"/>
      <c r="H66" s="181">
        <f>'将来負担比率（分子）の構造'!K$41</f>
        <v>48746</v>
      </c>
      <c r="I66" s="181"/>
      <c r="J66" s="181"/>
      <c r="K66" s="181">
        <f>'将来負担比率（分子）の構造'!L$41</f>
        <v>47508</v>
      </c>
      <c r="L66" s="181"/>
      <c r="M66" s="181"/>
      <c r="N66" s="181">
        <f>'将来負担比率（分子）の構造'!M$41</f>
        <v>48015</v>
      </c>
      <c r="O66" s="181"/>
      <c r="P66" s="181"/>
    </row>
    <row r="67" spans="1:16" x14ac:dyDescent="0.15">
      <c r="A67" s="181" t="s">
        <v>75</v>
      </c>
      <c r="B67" s="181" t="e">
        <f>NA()</f>
        <v>#N/A</v>
      </c>
      <c r="C67" s="181">
        <f>IF(ISNUMBER('将来負担比率（分子）の構造'!I$53), IF('将来負担比率（分子）の構造'!I$53 &lt; 0, 0, '将来負担比率（分子）の構造'!I$53), NA())</f>
        <v>16774</v>
      </c>
      <c r="D67" s="181" t="e">
        <f>NA()</f>
        <v>#N/A</v>
      </c>
      <c r="E67" s="181" t="e">
        <f>NA()</f>
        <v>#N/A</v>
      </c>
      <c r="F67" s="181">
        <f>IF(ISNUMBER('将来負担比率（分子）の構造'!J$53), IF('将来負担比率（分子）の構造'!J$53 &lt; 0, 0, '将来負担比率（分子）の構造'!J$53), NA())</f>
        <v>13039</v>
      </c>
      <c r="G67" s="181" t="e">
        <f>NA()</f>
        <v>#N/A</v>
      </c>
      <c r="H67" s="181" t="e">
        <f>NA()</f>
        <v>#N/A</v>
      </c>
      <c r="I67" s="181">
        <f>IF(ISNUMBER('将来負担比率（分子）の構造'!K$53), IF('将来負担比率（分子）の構造'!K$53 &lt; 0, 0, '将来負担比率（分子）の構造'!K$53), NA())</f>
        <v>11489</v>
      </c>
      <c r="J67" s="181" t="e">
        <f>NA()</f>
        <v>#N/A</v>
      </c>
      <c r="K67" s="181" t="e">
        <f>NA()</f>
        <v>#N/A</v>
      </c>
      <c r="L67" s="181">
        <f>IF(ISNUMBER('将来負担比率（分子）の構造'!L$53), IF('将来負担比率（分子）の構造'!L$53 &lt; 0, 0, '将来負担比率（分子）の構造'!L$53), NA())</f>
        <v>9801</v>
      </c>
      <c r="M67" s="181" t="e">
        <f>NA()</f>
        <v>#N/A</v>
      </c>
      <c r="N67" s="181" t="e">
        <f>NA()</f>
        <v>#N/A</v>
      </c>
      <c r="O67" s="181">
        <f>IF(ISNUMBER('将来負担比率（分子）の構造'!M$53), IF('将来負担比率（分子）の構造'!M$53 &lt; 0, 0, '将来負担比率（分子）の構造'!M$53), NA())</f>
        <v>9342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3033</v>
      </c>
      <c r="C72" s="185">
        <f>基金残高に係る経年分析!G55</f>
        <v>2592</v>
      </c>
      <c r="D72" s="185">
        <f>基金残高に係る経年分析!H55</f>
        <v>2412</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2083</v>
      </c>
      <c r="C74" s="185">
        <f>基金残高に係る経年分析!G57</f>
        <v>2133</v>
      </c>
      <c r="D74" s="185">
        <f>基金残高に係る経年分析!H57</f>
        <v>2443</v>
      </c>
    </row>
  </sheetData>
  <sheetProtection algorithmName="SHA-512" hashValue="z3Osor+fXfslzWrCxEoEm3MHxCHdXXLFLDOsOWHx63pejR8QWhNZ5g5FjtzLZvS0sRL9ATVwVT6CuGwb/c1ctg==" saltValue="QhjE/fzO344snvioArRd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DL36" sqref="DL36:DV36"/>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222</v>
      </c>
      <c r="C5" s="709"/>
      <c r="D5" s="709"/>
      <c r="E5" s="709"/>
      <c r="F5" s="709"/>
      <c r="G5" s="709"/>
      <c r="H5" s="709"/>
      <c r="I5" s="709"/>
      <c r="J5" s="709"/>
      <c r="K5" s="709"/>
      <c r="L5" s="709"/>
      <c r="M5" s="709"/>
      <c r="N5" s="709"/>
      <c r="O5" s="709"/>
      <c r="P5" s="709"/>
      <c r="Q5" s="710"/>
      <c r="R5" s="697">
        <v>13938443</v>
      </c>
      <c r="S5" s="698"/>
      <c r="T5" s="698"/>
      <c r="U5" s="698"/>
      <c r="V5" s="698"/>
      <c r="W5" s="698"/>
      <c r="X5" s="698"/>
      <c r="Y5" s="741"/>
      <c r="Z5" s="759">
        <v>19.3</v>
      </c>
      <c r="AA5" s="759"/>
      <c r="AB5" s="759"/>
      <c r="AC5" s="759"/>
      <c r="AD5" s="760">
        <v>12874369</v>
      </c>
      <c r="AE5" s="760"/>
      <c r="AF5" s="760"/>
      <c r="AG5" s="760"/>
      <c r="AH5" s="760"/>
      <c r="AI5" s="760"/>
      <c r="AJ5" s="760"/>
      <c r="AK5" s="760"/>
      <c r="AL5" s="742">
        <v>42.3</v>
      </c>
      <c r="AM5" s="713"/>
      <c r="AN5" s="713"/>
      <c r="AO5" s="743"/>
      <c r="AP5" s="708" t="s">
        <v>223</v>
      </c>
      <c r="AQ5" s="709"/>
      <c r="AR5" s="709"/>
      <c r="AS5" s="709"/>
      <c r="AT5" s="709"/>
      <c r="AU5" s="709"/>
      <c r="AV5" s="709"/>
      <c r="AW5" s="709"/>
      <c r="AX5" s="709"/>
      <c r="AY5" s="709"/>
      <c r="AZ5" s="709"/>
      <c r="BA5" s="709"/>
      <c r="BB5" s="709"/>
      <c r="BC5" s="709"/>
      <c r="BD5" s="709"/>
      <c r="BE5" s="709"/>
      <c r="BF5" s="710"/>
      <c r="BG5" s="642">
        <v>12851198</v>
      </c>
      <c r="BH5" s="643"/>
      <c r="BI5" s="643"/>
      <c r="BJ5" s="643"/>
      <c r="BK5" s="643"/>
      <c r="BL5" s="643"/>
      <c r="BM5" s="643"/>
      <c r="BN5" s="644"/>
      <c r="BO5" s="675">
        <v>92.2</v>
      </c>
      <c r="BP5" s="675"/>
      <c r="BQ5" s="675"/>
      <c r="BR5" s="675"/>
      <c r="BS5" s="676">
        <v>210737</v>
      </c>
      <c r="BT5" s="676"/>
      <c r="BU5" s="676"/>
      <c r="BV5" s="676"/>
      <c r="BW5" s="676"/>
      <c r="BX5" s="676"/>
      <c r="BY5" s="676"/>
      <c r="BZ5" s="676"/>
      <c r="CA5" s="676"/>
      <c r="CB5" s="730"/>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15">
      <c r="B6" s="639" t="s">
        <v>227</v>
      </c>
      <c r="C6" s="640"/>
      <c r="D6" s="640"/>
      <c r="E6" s="640"/>
      <c r="F6" s="640"/>
      <c r="G6" s="640"/>
      <c r="H6" s="640"/>
      <c r="I6" s="640"/>
      <c r="J6" s="640"/>
      <c r="K6" s="640"/>
      <c r="L6" s="640"/>
      <c r="M6" s="640"/>
      <c r="N6" s="640"/>
      <c r="O6" s="640"/>
      <c r="P6" s="640"/>
      <c r="Q6" s="641"/>
      <c r="R6" s="642">
        <v>326338</v>
      </c>
      <c r="S6" s="643"/>
      <c r="T6" s="643"/>
      <c r="U6" s="643"/>
      <c r="V6" s="643"/>
      <c r="W6" s="643"/>
      <c r="X6" s="643"/>
      <c r="Y6" s="644"/>
      <c r="Z6" s="675">
        <v>0.5</v>
      </c>
      <c r="AA6" s="675"/>
      <c r="AB6" s="675"/>
      <c r="AC6" s="675"/>
      <c r="AD6" s="676">
        <v>326338</v>
      </c>
      <c r="AE6" s="676"/>
      <c r="AF6" s="676"/>
      <c r="AG6" s="676"/>
      <c r="AH6" s="676"/>
      <c r="AI6" s="676"/>
      <c r="AJ6" s="676"/>
      <c r="AK6" s="676"/>
      <c r="AL6" s="645">
        <v>1.1000000000000001</v>
      </c>
      <c r="AM6" s="646"/>
      <c r="AN6" s="646"/>
      <c r="AO6" s="677"/>
      <c r="AP6" s="639" t="s">
        <v>228</v>
      </c>
      <c r="AQ6" s="640"/>
      <c r="AR6" s="640"/>
      <c r="AS6" s="640"/>
      <c r="AT6" s="640"/>
      <c r="AU6" s="640"/>
      <c r="AV6" s="640"/>
      <c r="AW6" s="640"/>
      <c r="AX6" s="640"/>
      <c r="AY6" s="640"/>
      <c r="AZ6" s="640"/>
      <c r="BA6" s="640"/>
      <c r="BB6" s="640"/>
      <c r="BC6" s="640"/>
      <c r="BD6" s="640"/>
      <c r="BE6" s="640"/>
      <c r="BF6" s="641"/>
      <c r="BG6" s="642">
        <v>12851198</v>
      </c>
      <c r="BH6" s="643"/>
      <c r="BI6" s="643"/>
      <c r="BJ6" s="643"/>
      <c r="BK6" s="643"/>
      <c r="BL6" s="643"/>
      <c r="BM6" s="643"/>
      <c r="BN6" s="644"/>
      <c r="BO6" s="675">
        <v>92.2</v>
      </c>
      <c r="BP6" s="675"/>
      <c r="BQ6" s="675"/>
      <c r="BR6" s="675"/>
      <c r="BS6" s="676">
        <v>210737</v>
      </c>
      <c r="BT6" s="676"/>
      <c r="BU6" s="676"/>
      <c r="BV6" s="676"/>
      <c r="BW6" s="676"/>
      <c r="BX6" s="676"/>
      <c r="BY6" s="676"/>
      <c r="BZ6" s="676"/>
      <c r="CA6" s="676"/>
      <c r="CB6" s="730"/>
      <c r="CD6" s="700" t="s">
        <v>229</v>
      </c>
      <c r="CE6" s="701"/>
      <c r="CF6" s="701"/>
      <c r="CG6" s="701"/>
      <c r="CH6" s="701"/>
      <c r="CI6" s="701"/>
      <c r="CJ6" s="701"/>
      <c r="CK6" s="701"/>
      <c r="CL6" s="701"/>
      <c r="CM6" s="701"/>
      <c r="CN6" s="701"/>
      <c r="CO6" s="701"/>
      <c r="CP6" s="701"/>
      <c r="CQ6" s="702"/>
      <c r="CR6" s="642">
        <v>331615</v>
      </c>
      <c r="CS6" s="643"/>
      <c r="CT6" s="643"/>
      <c r="CU6" s="643"/>
      <c r="CV6" s="643"/>
      <c r="CW6" s="643"/>
      <c r="CX6" s="643"/>
      <c r="CY6" s="644"/>
      <c r="CZ6" s="742">
        <v>0.5</v>
      </c>
      <c r="DA6" s="713"/>
      <c r="DB6" s="713"/>
      <c r="DC6" s="745"/>
      <c r="DD6" s="648">
        <v>2160</v>
      </c>
      <c r="DE6" s="643"/>
      <c r="DF6" s="643"/>
      <c r="DG6" s="643"/>
      <c r="DH6" s="643"/>
      <c r="DI6" s="643"/>
      <c r="DJ6" s="643"/>
      <c r="DK6" s="643"/>
      <c r="DL6" s="643"/>
      <c r="DM6" s="643"/>
      <c r="DN6" s="643"/>
      <c r="DO6" s="643"/>
      <c r="DP6" s="644"/>
      <c r="DQ6" s="648">
        <v>331611</v>
      </c>
      <c r="DR6" s="643"/>
      <c r="DS6" s="643"/>
      <c r="DT6" s="643"/>
      <c r="DU6" s="643"/>
      <c r="DV6" s="643"/>
      <c r="DW6" s="643"/>
      <c r="DX6" s="643"/>
      <c r="DY6" s="643"/>
      <c r="DZ6" s="643"/>
      <c r="EA6" s="643"/>
      <c r="EB6" s="643"/>
      <c r="EC6" s="688"/>
    </row>
    <row r="7" spans="2:143" ht="11.25" customHeight="1" x14ac:dyDescent="0.15">
      <c r="B7" s="639" t="s">
        <v>230</v>
      </c>
      <c r="C7" s="640"/>
      <c r="D7" s="640"/>
      <c r="E7" s="640"/>
      <c r="F7" s="640"/>
      <c r="G7" s="640"/>
      <c r="H7" s="640"/>
      <c r="I7" s="640"/>
      <c r="J7" s="640"/>
      <c r="K7" s="640"/>
      <c r="L7" s="640"/>
      <c r="M7" s="640"/>
      <c r="N7" s="640"/>
      <c r="O7" s="640"/>
      <c r="P7" s="640"/>
      <c r="Q7" s="641"/>
      <c r="R7" s="642">
        <v>9344</v>
      </c>
      <c r="S7" s="643"/>
      <c r="T7" s="643"/>
      <c r="U7" s="643"/>
      <c r="V7" s="643"/>
      <c r="W7" s="643"/>
      <c r="X7" s="643"/>
      <c r="Y7" s="644"/>
      <c r="Z7" s="675">
        <v>0</v>
      </c>
      <c r="AA7" s="675"/>
      <c r="AB7" s="675"/>
      <c r="AC7" s="675"/>
      <c r="AD7" s="676">
        <v>9344</v>
      </c>
      <c r="AE7" s="676"/>
      <c r="AF7" s="676"/>
      <c r="AG7" s="676"/>
      <c r="AH7" s="676"/>
      <c r="AI7" s="676"/>
      <c r="AJ7" s="676"/>
      <c r="AK7" s="676"/>
      <c r="AL7" s="645">
        <v>0</v>
      </c>
      <c r="AM7" s="646"/>
      <c r="AN7" s="646"/>
      <c r="AO7" s="677"/>
      <c r="AP7" s="639" t="s">
        <v>231</v>
      </c>
      <c r="AQ7" s="640"/>
      <c r="AR7" s="640"/>
      <c r="AS7" s="640"/>
      <c r="AT7" s="640"/>
      <c r="AU7" s="640"/>
      <c r="AV7" s="640"/>
      <c r="AW7" s="640"/>
      <c r="AX7" s="640"/>
      <c r="AY7" s="640"/>
      <c r="AZ7" s="640"/>
      <c r="BA7" s="640"/>
      <c r="BB7" s="640"/>
      <c r="BC7" s="640"/>
      <c r="BD7" s="640"/>
      <c r="BE7" s="640"/>
      <c r="BF7" s="641"/>
      <c r="BG7" s="642">
        <v>5313903</v>
      </c>
      <c r="BH7" s="643"/>
      <c r="BI7" s="643"/>
      <c r="BJ7" s="643"/>
      <c r="BK7" s="643"/>
      <c r="BL7" s="643"/>
      <c r="BM7" s="643"/>
      <c r="BN7" s="644"/>
      <c r="BO7" s="675">
        <v>38.1</v>
      </c>
      <c r="BP7" s="675"/>
      <c r="BQ7" s="675"/>
      <c r="BR7" s="675"/>
      <c r="BS7" s="676">
        <v>210737</v>
      </c>
      <c r="BT7" s="676"/>
      <c r="BU7" s="676"/>
      <c r="BV7" s="676"/>
      <c r="BW7" s="676"/>
      <c r="BX7" s="676"/>
      <c r="BY7" s="676"/>
      <c r="BZ7" s="676"/>
      <c r="CA7" s="676"/>
      <c r="CB7" s="730"/>
      <c r="CD7" s="689" t="s">
        <v>232</v>
      </c>
      <c r="CE7" s="686"/>
      <c r="CF7" s="686"/>
      <c r="CG7" s="686"/>
      <c r="CH7" s="686"/>
      <c r="CI7" s="686"/>
      <c r="CJ7" s="686"/>
      <c r="CK7" s="686"/>
      <c r="CL7" s="686"/>
      <c r="CM7" s="686"/>
      <c r="CN7" s="686"/>
      <c r="CO7" s="686"/>
      <c r="CP7" s="686"/>
      <c r="CQ7" s="687"/>
      <c r="CR7" s="642">
        <v>16759302</v>
      </c>
      <c r="CS7" s="643"/>
      <c r="CT7" s="643"/>
      <c r="CU7" s="643"/>
      <c r="CV7" s="643"/>
      <c r="CW7" s="643"/>
      <c r="CX7" s="643"/>
      <c r="CY7" s="644"/>
      <c r="CZ7" s="675">
        <v>23.2</v>
      </c>
      <c r="DA7" s="675"/>
      <c r="DB7" s="675"/>
      <c r="DC7" s="675"/>
      <c r="DD7" s="648">
        <v>243738</v>
      </c>
      <c r="DE7" s="643"/>
      <c r="DF7" s="643"/>
      <c r="DG7" s="643"/>
      <c r="DH7" s="643"/>
      <c r="DI7" s="643"/>
      <c r="DJ7" s="643"/>
      <c r="DK7" s="643"/>
      <c r="DL7" s="643"/>
      <c r="DM7" s="643"/>
      <c r="DN7" s="643"/>
      <c r="DO7" s="643"/>
      <c r="DP7" s="644"/>
      <c r="DQ7" s="648">
        <v>4235718</v>
      </c>
      <c r="DR7" s="643"/>
      <c r="DS7" s="643"/>
      <c r="DT7" s="643"/>
      <c r="DU7" s="643"/>
      <c r="DV7" s="643"/>
      <c r="DW7" s="643"/>
      <c r="DX7" s="643"/>
      <c r="DY7" s="643"/>
      <c r="DZ7" s="643"/>
      <c r="EA7" s="643"/>
      <c r="EB7" s="643"/>
      <c r="EC7" s="688"/>
    </row>
    <row r="8" spans="2:143" ht="11.25" customHeight="1" x14ac:dyDescent="0.15">
      <c r="B8" s="639" t="s">
        <v>233</v>
      </c>
      <c r="C8" s="640"/>
      <c r="D8" s="640"/>
      <c r="E8" s="640"/>
      <c r="F8" s="640"/>
      <c r="G8" s="640"/>
      <c r="H8" s="640"/>
      <c r="I8" s="640"/>
      <c r="J8" s="640"/>
      <c r="K8" s="640"/>
      <c r="L8" s="640"/>
      <c r="M8" s="640"/>
      <c r="N8" s="640"/>
      <c r="O8" s="640"/>
      <c r="P8" s="640"/>
      <c r="Q8" s="641"/>
      <c r="R8" s="642">
        <v>22578</v>
      </c>
      <c r="S8" s="643"/>
      <c r="T8" s="643"/>
      <c r="U8" s="643"/>
      <c r="V8" s="643"/>
      <c r="W8" s="643"/>
      <c r="X8" s="643"/>
      <c r="Y8" s="644"/>
      <c r="Z8" s="675">
        <v>0</v>
      </c>
      <c r="AA8" s="675"/>
      <c r="AB8" s="675"/>
      <c r="AC8" s="675"/>
      <c r="AD8" s="676">
        <v>22578</v>
      </c>
      <c r="AE8" s="676"/>
      <c r="AF8" s="676"/>
      <c r="AG8" s="676"/>
      <c r="AH8" s="676"/>
      <c r="AI8" s="676"/>
      <c r="AJ8" s="676"/>
      <c r="AK8" s="676"/>
      <c r="AL8" s="645">
        <v>0.1</v>
      </c>
      <c r="AM8" s="646"/>
      <c r="AN8" s="646"/>
      <c r="AO8" s="677"/>
      <c r="AP8" s="639" t="s">
        <v>234</v>
      </c>
      <c r="AQ8" s="640"/>
      <c r="AR8" s="640"/>
      <c r="AS8" s="640"/>
      <c r="AT8" s="640"/>
      <c r="AU8" s="640"/>
      <c r="AV8" s="640"/>
      <c r="AW8" s="640"/>
      <c r="AX8" s="640"/>
      <c r="AY8" s="640"/>
      <c r="AZ8" s="640"/>
      <c r="BA8" s="640"/>
      <c r="BB8" s="640"/>
      <c r="BC8" s="640"/>
      <c r="BD8" s="640"/>
      <c r="BE8" s="640"/>
      <c r="BF8" s="641"/>
      <c r="BG8" s="642">
        <v>180241</v>
      </c>
      <c r="BH8" s="643"/>
      <c r="BI8" s="643"/>
      <c r="BJ8" s="643"/>
      <c r="BK8" s="643"/>
      <c r="BL8" s="643"/>
      <c r="BM8" s="643"/>
      <c r="BN8" s="644"/>
      <c r="BO8" s="675">
        <v>1.3</v>
      </c>
      <c r="BP8" s="675"/>
      <c r="BQ8" s="675"/>
      <c r="BR8" s="675"/>
      <c r="BS8" s="648" t="s">
        <v>235</v>
      </c>
      <c r="BT8" s="643"/>
      <c r="BU8" s="643"/>
      <c r="BV8" s="643"/>
      <c r="BW8" s="643"/>
      <c r="BX8" s="643"/>
      <c r="BY8" s="643"/>
      <c r="BZ8" s="643"/>
      <c r="CA8" s="643"/>
      <c r="CB8" s="688"/>
      <c r="CD8" s="689" t="s">
        <v>236</v>
      </c>
      <c r="CE8" s="686"/>
      <c r="CF8" s="686"/>
      <c r="CG8" s="686"/>
      <c r="CH8" s="686"/>
      <c r="CI8" s="686"/>
      <c r="CJ8" s="686"/>
      <c r="CK8" s="686"/>
      <c r="CL8" s="686"/>
      <c r="CM8" s="686"/>
      <c r="CN8" s="686"/>
      <c r="CO8" s="686"/>
      <c r="CP8" s="686"/>
      <c r="CQ8" s="687"/>
      <c r="CR8" s="642">
        <v>25265073</v>
      </c>
      <c r="CS8" s="643"/>
      <c r="CT8" s="643"/>
      <c r="CU8" s="643"/>
      <c r="CV8" s="643"/>
      <c r="CW8" s="643"/>
      <c r="CX8" s="643"/>
      <c r="CY8" s="644"/>
      <c r="CZ8" s="675">
        <v>35</v>
      </c>
      <c r="DA8" s="675"/>
      <c r="DB8" s="675"/>
      <c r="DC8" s="675"/>
      <c r="DD8" s="648">
        <v>3094</v>
      </c>
      <c r="DE8" s="643"/>
      <c r="DF8" s="643"/>
      <c r="DG8" s="643"/>
      <c r="DH8" s="643"/>
      <c r="DI8" s="643"/>
      <c r="DJ8" s="643"/>
      <c r="DK8" s="643"/>
      <c r="DL8" s="643"/>
      <c r="DM8" s="643"/>
      <c r="DN8" s="643"/>
      <c r="DO8" s="643"/>
      <c r="DP8" s="644"/>
      <c r="DQ8" s="648">
        <v>11393288</v>
      </c>
      <c r="DR8" s="643"/>
      <c r="DS8" s="643"/>
      <c r="DT8" s="643"/>
      <c r="DU8" s="643"/>
      <c r="DV8" s="643"/>
      <c r="DW8" s="643"/>
      <c r="DX8" s="643"/>
      <c r="DY8" s="643"/>
      <c r="DZ8" s="643"/>
      <c r="EA8" s="643"/>
      <c r="EB8" s="643"/>
      <c r="EC8" s="688"/>
    </row>
    <row r="9" spans="2:143" ht="11.25" customHeight="1" x14ac:dyDescent="0.15">
      <c r="B9" s="639" t="s">
        <v>237</v>
      </c>
      <c r="C9" s="640"/>
      <c r="D9" s="640"/>
      <c r="E9" s="640"/>
      <c r="F9" s="640"/>
      <c r="G9" s="640"/>
      <c r="H9" s="640"/>
      <c r="I9" s="640"/>
      <c r="J9" s="640"/>
      <c r="K9" s="640"/>
      <c r="L9" s="640"/>
      <c r="M9" s="640"/>
      <c r="N9" s="640"/>
      <c r="O9" s="640"/>
      <c r="P9" s="640"/>
      <c r="Q9" s="641"/>
      <c r="R9" s="642">
        <v>27453</v>
      </c>
      <c r="S9" s="643"/>
      <c r="T9" s="643"/>
      <c r="U9" s="643"/>
      <c r="V9" s="643"/>
      <c r="W9" s="643"/>
      <c r="X9" s="643"/>
      <c r="Y9" s="644"/>
      <c r="Z9" s="675">
        <v>0</v>
      </c>
      <c r="AA9" s="675"/>
      <c r="AB9" s="675"/>
      <c r="AC9" s="675"/>
      <c r="AD9" s="676">
        <v>27453</v>
      </c>
      <c r="AE9" s="676"/>
      <c r="AF9" s="676"/>
      <c r="AG9" s="676"/>
      <c r="AH9" s="676"/>
      <c r="AI9" s="676"/>
      <c r="AJ9" s="676"/>
      <c r="AK9" s="676"/>
      <c r="AL9" s="645">
        <v>0.1</v>
      </c>
      <c r="AM9" s="646"/>
      <c r="AN9" s="646"/>
      <c r="AO9" s="677"/>
      <c r="AP9" s="639" t="s">
        <v>238</v>
      </c>
      <c r="AQ9" s="640"/>
      <c r="AR9" s="640"/>
      <c r="AS9" s="640"/>
      <c r="AT9" s="640"/>
      <c r="AU9" s="640"/>
      <c r="AV9" s="640"/>
      <c r="AW9" s="640"/>
      <c r="AX9" s="640"/>
      <c r="AY9" s="640"/>
      <c r="AZ9" s="640"/>
      <c r="BA9" s="640"/>
      <c r="BB9" s="640"/>
      <c r="BC9" s="640"/>
      <c r="BD9" s="640"/>
      <c r="BE9" s="640"/>
      <c r="BF9" s="641"/>
      <c r="BG9" s="642">
        <v>4102261</v>
      </c>
      <c r="BH9" s="643"/>
      <c r="BI9" s="643"/>
      <c r="BJ9" s="643"/>
      <c r="BK9" s="643"/>
      <c r="BL9" s="643"/>
      <c r="BM9" s="643"/>
      <c r="BN9" s="644"/>
      <c r="BO9" s="675">
        <v>29.4</v>
      </c>
      <c r="BP9" s="675"/>
      <c r="BQ9" s="675"/>
      <c r="BR9" s="675"/>
      <c r="BS9" s="648" t="s">
        <v>176</v>
      </c>
      <c r="BT9" s="643"/>
      <c r="BU9" s="643"/>
      <c r="BV9" s="643"/>
      <c r="BW9" s="643"/>
      <c r="BX9" s="643"/>
      <c r="BY9" s="643"/>
      <c r="BZ9" s="643"/>
      <c r="CA9" s="643"/>
      <c r="CB9" s="688"/>
      <c r="CD9" s="689" t="s">
        <v>239</v>
      </c>
      <c r="CE9" s="686"/>
      <c r="CF9" s="686"/>
      <c r="CG9" s="686"/>
      <c r="CH9" s="686"/>
      <c r="CI9" s="686"/>
      <c r="CJ9" s="686"/>
      <c r="CK9" s="686"/>
      <c r="CL9" s="686"/>
      <c r="CM9" s="686"/>
      <c r="CN9" s="686"/>
      <c r="CO9" s="686"/>
      <c r="CP9" s="686"/>
      <c r="CQ9" s="687"/>
      <c r="CR9" s="642">
        <v>5915908</v>
      </c>
      <c r="CS9" s="643"/>
      <c r="CT9" s="643"/>
      <c r="CU9" s="643"/>
      <c r="CV9" s="643"/>
      <c r="CW9" s="643"/>
      <c r="CX9" s="643"/>
      <c r="CY9" s="644"/>
      <c r="CZ9" s="675">
        <v>8.1999999999999993</v>
      </c>
      <c r="DA9" s="675"/>
      <c r="DB9" s="675"/>
      <c r="DC9" s="675"/>
      <c r="DD9" s="648">
        <v>235257</v>
      </c>
      <c r="DE9" s="643"/>
      <c r="DF9" s="643"/>
      <c r="DG9" s="643"/>
      <c r="DH9" s="643"/>
      <c r="DI9" s="643"/>
      <c r="DJ9" s="643"/>
      <c r="DK9" s="643"/>
      <c r="DL9" s="643"/>
      <c r="DM9" s="643"/>
      <c r="DN9" s="643"/>
      <c r="DO9" s="643"/>
      <c r="DP9" s="644"/>
      <c r="DQ9" s="648">
        <v>5101973</v>
      </c>
      <c r="DR9" s="643"/>
      <c r="DS9" s="643"/>
      <c r="DT9" s="643"/>
      <c r="DU9" s="643"/>
      <c r="DV9" s="643"/>
      <c r="DW9" s="643"/>
      <c r="DX9" s="643"/>
      <c r="DY9" s="643"/>
      <c r="DZ9" s="643"/>
      <c r="EA9" s="643"/>
      <c r="EB9" s="643"/>
      <c r="EC9" s="688"/>
    </row>
    <row r="10" spans="2:143" ht="11.25" customHeight="1" x14ac:dyDescent="0.15">
      <c r="B10" s="639" t="s">
        <v>240</v>
      </c>
      <c r="C10" s="640"/>
      <c r="D10" s="640"/>
      <c r="E10" s="640"/>
      <c r="F10" s="640"/>
      <c r="G10" s="640"/>
      <c r="H10" s="640"/>
      <c r="I10" s="640"/>
      <c r="J10" s="640"/>
      <c r="K10" s="640"/>
      <c r="L10" s="640"/>
      <c r="M10" s="640"/>
      <c r="N10" s="640"/>
      <c r="O10" s="640"/>
      <c r="P10" s="640"/>
      <c r="Q10" s="641"/>
      <c r="R10" s="642" t="s">
        <v>235</v>
      </c>
      <c r="S10" s="643"/>
      <c r="T10" s="643"/>
      <c r="U10" s="643"/>
      <c r="V10" s="643"/>
      <c r="W10" s="643"/>
      <c r="X10" s="643"/>
      <c r="Y10" s="644"/>
      <c r="Z10" s="675" t="s">
        <v>176</v>
      </c>
      <c r="AA10" s="675"/>
      <c r="AB10" s="675"/>
      <c r="AC10" s="675"/>
      <c r="AD10" s="676" t="s">
        <v>176</v>
      </c>
      <c r="AE10" s="676"/>
      <c r="AF10" s="676"/>
      <c r="AG10" s="676"/>
      <c r="AH10" s="676"/>
      <c r="AI10" s="676"/>
      <c r="AJ10" s="676"/>
      <c r="AK10" s="676"/>
      <c r="AL10" s="645" t="s">
        <v>176</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412935</v>
      </c>
      <c r="BH10" s="643"/>
      <c r="BI10" s="643"/>
      <c r="BJ10" s="643"/>
      <c r="BK10" s="643"/>
      <c r="BL10" s="643"/>
      <c r="BM10" s="643"/>
      <c r="BN10" s="644"/>
      <c r="BO10" s="675">
        <v>3</v>
      </c>
      <c r="BP10" s="675"/>
      <c r="BQ10" s="675"/>
      <c r="BR10" s="675"/>
      <c r="BS10" s="648">
        <v>68341</v>
      </c>
      <c r="BT10" s="643"/>
      <c r="BU10" s="643"/>
      <c r="BV10" s="643"/>
      <c r="BW10" s="643"/>
      <c r="BX10" s="643"/>
      <c r="BY10" s="643"/>
      <c r="BZ10" s="643"/>
      <c r="CA10" s="643"/>
      <c r="CB10" s="688"/>
      <c r="CD10" s="689" t="s">
        <v>242</v>
      </c>
      <c r="CE10" s="686"/>
      <c r="CF10" s="686"/>
      <c r="CG10" s="686"/>
      <c r="CH10" s="686"/>
      <c r="CI10" s="686"/>
      <c r="CJ10" s="686"/>
      <c r="CK10" s="686"/>
      <c r="CL10" s="686"/>
      <c r="CM10" s="686"/>
      <c r="CN10" s="686"/>
      <c r="CO10" s="686"/>
      <c r="CP10" s="686"/>
      <c r="CQ10" s="687"/>
      <c r="CR10" s="642">
        <v>92066</v>
      </c>
      <c r="CS10" s="643"/>
      <c r="CT10" s="643"/>
      <c r="CU10" s="643"/>
      <c r="CV10" s="643"/>
      <c r="CW10" s="643"/>
      <c r="CX10" s="643"/>
      <c r="CY10" s="644"/>
      <c r="CZ10" s="675">
        <v>0.1</v>
      </c>
      <c r="DA10" s="675"/>
      <c r="DB10" s="675"/>
      <c r="DC10" s="675"/>
      <c r="DD10" s="648">
        <v>1488</v>
      </c>
      <c r="DE10" s="643"/>
      <c r="DF10" s="643"/>
      <c r="DG10" s="643"/>
      <c r="DH10" s="643"/>
      <c r="DI10" s="643"/>
      <c r="DJ10" s="643"/>
      <c r="DK10" s="643"/>
      <c r="DL10" s="643"/>
      <c r="DM10" s="643"/>
      <c r="DN10" s="643"/>
      <c r="DO10" s="643"/>
      <c r="DP10" s="644"/>
      <c r="DQ10" s="648">
        <v>78381</v>
      </c>
      <c r="DR10" s="643"/>
      <c r="DS10" s="643"/>
      <c r="DT10" s="643"/>
      <c r="DU10" s="643"/>
      <c r="DV10" s="643"/>
      <c r="DW10" s="643"/>
      <c r="DX10" s="643"/>
      <c r="DY10" s="643"/>
      <c r="DZ10" s="643"/>
      <c r="EA10" s="643"/>
      <c r="EB10" s="643"/>
      <c r="EC10" s="688"/>
    </row>
    <row r="11" spans="2:143" ht="11.25" customHeight="1" x14ac:dyDescent="0.15">
      <c r="B11" s="639" t="s">
        <v>243</v>
      </c>
      <c r="C11" s="640"/>
      <c r="D11" s="640"/>
      <c r="E11" s="640"/>
      <c r="F11" s="640"/>
      <c r="G11" s="640"/>
      <c r="H11" s="640"/>
      <c r="I11" s="640"/>
      <c r="J11" s="640"/>
      <c r="K11" s="640"/>
      <c r="L11" s="640"/>
      <c r="M11" s="640"/>
      <c r="N11" s="640"/>
      <c r="O11" s="640"/>
      <c r="P11" s="640"/>
      <c r="Q11" s="641"/>
      <c r="R11" s="642">
        <v>2844458</v>
      </c>
      <c r="S11" s="643"/>
      <c r="T11" s="643"/>
      <c r="U11" s="643"/>
      <c r="V11" s="643"/>
      <c r="W11" s="643"/>
      <c r="X11" s="643"/>
      <c r="Y11" s="644"/>
      <c r="Z11" s="645">
        <v>3.9</v>
      </c>
      <c r="AA11" s="646"/>
      <c r="AB11" s="646"/>
      <c r="AC11" s="647"/>
      <c r="AD11" s="648">
        <v>2844458</v>
      </c>
      <c r="AE11" s="643"/>
      <c r="AF11" s="643"/>
      <c r="AG11" s="643"/>
      <c r="AH11" s="643"/>
      <c r="AI11" s="643"/>
      <c r="AJ11" s="643"/>
      <c r="AK11" s="644"/>
      <c r="AL11" s="645">
        <v>9.3000000000000007</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618466</v>
      </c>
      <c r="BH11" s="643"/>
      <c r="BI11" s="643"/>
      <c r="BJ11" s="643"/>
      <c r="BK11" s="643"/>
      <c r="BL11" s="643"/>
      <c r="BM11" s="643"/>
      <c r="BN11" s="644"/>
      <c r="BO11" s="675">
        <v>4.4000000000000004</v>
      </c>
      <c r="BP11" s="675"/>
      <c r="BQ11" s="675"/>
      <c r="BR11" s="675"/>
      <c r="BS11" s="648">
        <v>142396</v>
      </c>
      <c r="BT11" s="643"/>
      <c r="BU11" s="643"/>
      <c r="BV11" s="643"/>
      <c r="BW11" s="643"/>
      <c r="BX11" s="643"/>
      <c r="BY11" s="643"/>
      <c r="BZ11" s="643"/>
      <c r="CA11" s="643"/>
      <c r="CB11" s="688"/>
      <c r="CD11" s="689" t="s">
        <v>245</v>
      </c>
      <c r="CE11" s="686"/>
      <c r="CF11" s="686"/>
      <c r="CG11" s="686"/>
      <c r="CH11" s="686"/>
      <c r="CI11" s="686"/>
      <c r="CJ11" s="686"/>
      <c r="CK11" s="686"/>
      <c r="CL11" s="686"/>
      <c r="CM11" s="686"/>
      <c r="CN11" s="686"/>
      <c r="CO11" s="686"/>
      <c r="CP11" s="686"/>
      <c r="CQ11" s="687"/>
      <c r="CR11" s="642">
        <v>197162</v>
      </c>
      <c r="CS11" s="643"/>
      <c r="CT11" s="643"/>
      <c r="CU11" s="643"/>
      <c r="CV11" s="643"/>
      <c r="CW11" s="643"/>
      <c r="CX11" s="643"/>
      <c r="CY11" s="644"/>
      <c r="CZ11" s="675">
        <v>0.3</v>
      </c>
      <c r="DA11" s="675"/>
      <c r="DB11" s="675"/>
      <c r="DC11" s="675"/>
      <c r="DD11" s="648" t="s">
        <v>176</v>
      </c>
      <c r="DE11" s="643"/>
      <c r="DF11" s="643"/>
      <c r="DG11" s="643"/>
      <c r="DH11" s="643"/>
      <c r="DI11" s="643"/>
      <c r="DJ11" s="643"/>
      <c r="DK11" s="643"/>
      <c r="DL11" s="643"/>
      <c r="DM11" s="643"/>
      <c r="DN11" s="643"/>
      <c r="DO11" s="643"/>
      <c r="DP11" s="644"/>
      <c r="DQ11" s="648">
        <v>172075</v>
      </c>
      <c r="DR11" s="643"/>
      <c r="DS11" s="643"/>
      <c r="DT11" s="643"/>
      <c r="DU11" s="643"/>
      <c r="DV11" s="643"/>
      <c r="DW11" s="643"/>
      <c r="DX11" s="643"/>
      <c r="DY11" s="643"/>
      <c r="DZ11" s="643"/>
      <c r="EA11" s="643"/>
      <c r="EB11" s="643"/>
      <c r="EC11" s="688"/>
    </row>
    <row r="12" spans="2:143" ht="11.25" customHeight="1" x14ac:dyDescent="0.15">
      <c r="B12" s="639" t="s">
        <v>246</v>
      </c>
      <c r="C12" s="640"/>
      <c r="D12" s="640"/>
      <c r="E12" s="640"/>
      <c r="F12" s="640"/>
      <c r="G12" s="640"/>
      <c r="H12" s="640"/>
      <c r="I12" s="640"/>
      <c r="J12" s="640"/>
      <c r="K12" s="640"/>
      <c r="L12" s="640"/>
      <c r="M12" s="640"/>
      <c r="N12" s="640"/>
      <c r="O12" s="640"/>
      <c r="P12" s="640"/>
      <c r="Q12" s="641"/>
      <c r="R12" s="642">
        <v>33658</v>
      </c>
      <c r="S12" s="643"/>
      <c r="T12" s="643"/>
      <c r="U12" s="643"/>
      <c r="V12" s="643"/>
      <c r="W12" s="643"/>
      <c r="X12" s="643"/>
      <c r="Y12" s="644"/>
      <c r="Z12" s="675">
        <v>0</v>
      </c>
      <c r="AA12" s="675"/>
      <c r="AB12" s="675"/>
      <c r="AC12" s="675"/>
      <c r="AD12" s="676">
        <v>33658</v>
      </c>
      <c r="AE12" s="676"/>
      <c r="AF12" s="676"/>
      <c r="AG12" s="676"/>
      <c r="AH12" s="676"/>
      <c r="AI12" s="676"/>
      <c r="AJ12" s="676"/>
      <c r="AK12" s="676"/>
      <c r="AL12" s="645">
        <v>0.1</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6463833</v>
      </c>
      <c r="BH12" s="643"/>
      <c r="BI12" s="643"/>
      <c r="BJ12" s="643"/>
      <c r="BK12" s="643"/>
      <c r="BL12" s="643"/>
      <c r="BM12" s="643"/>
      <c r="BN12" s="644"/>
      <c r="BO12" s="675">
        <v>46.4</v>
      </c>
      <c r="BP12" s="675"/>
      <c r="BQ12" s="675"/>
      <c r="BR12" s="675"/>
      <c r="BS12" s="648" t="s">
        <v>235</v>
      </c>
      <c r="BT12" s="643"/>
      <c r="BU12" s="643"/>
      <c r="BV12" s="643"/>
      <c r="BW12" s="643"/>
      <c r="BX12" s="643"/>
      <c r="BY12" s="643"/>
      <c r="BZ12" s="643"/>
      <c r="CA12" s="643"/>
      <c r="CB12" s="688"/>
      <c r="CD12" s="689" t="s">
        <v>248</v>
      </c>
      <c r="CE12" s="686"/>
      <c r="CF12" s="686"/>
      <c r="CG12" s="686"/>
      <c r="CH12" s="686"/>
      <c r="CI12" s="686"/>
      <c r="CJ12" s="686"/>
      <c r="CK12" s="686"/>
      <c r="CL12" s="686"/>
      <c r="CM12" s="686"/>
      <c r="CN12" s="686"/>
      <c r="CO12" s="686"/>
      <c r="CP12" s="686"/>
      <c r="CQ12" s="687"/>
      <c r="CR12" s="642">
        <v>4410065</v>
      </c>
      <c r="CS12" s="643"/>
      <c r="CT12" s="643"/>
      <c r="CU12" s="643"/>
      <c r="CV12" s="643"/>
      <c r="CW12" s="643"/>
      <c r="CX12" s="643"/>
      <c r="CY12" s="644"/>
      <c r="CZ12" s="675">
        <v>6.1</v>
      </c>
      <c r="DA12" s="675"/>
      <c r="DB12" s="675"/>
      <c r="DC12" s="675"/>
      <c r="DD12" s="648">
        <v>15973</v>
      </c>
      <c r="DE12" s="643"/>
      <c r="DF12" s="643"/>
      <c r="DG12" s="643"/>
      <c r="DH12" s="643"/>
      <c r="DI12" s="643"/>
      <c r="DJ12" s="643"/>
      <c r="DK12" s="643"/>
      <c r="DL12" s="643"/>
      <c r="DM12" s="643"/>
      <c r="DN12" s="643"/>
      <c r="DO12" s="643"/>
      <c r="DP12" s="644"/>
      <c r="DQ12" s="648">
        <v>1908531</v>
      </c>
      <c r="DR12" s="643"/>
      <c r="DS12" s="643"/>
      <c r="DT12" s="643"/>
      <c r="DU12" s="643"/>
      <c r="DV12" s="643"/>
      <c r="DW12" s="643"/>
      <c r="DX12" s="643"/>
      <c r="DY12" s="643"/>
      <c r="DZ12" s="643"/>
      <c r="EA12" s="643"/>
      <c r="EB12" s="643"/>
      <c r="EC12" s="688"/>
    </row>
    <row r="13" spans="2:143" ht="11.25" customHeight="1" x14ac:dyDescent="0.15">
      <c r="B13" s="639" t="s">
        <v>249</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176</v>
      </c>
      <c r="AE13" s="676"/>
      <c r="AF13" s="676"/>
      <c r="AG13" s="676"/>
      <c r="AH13" s="676"/>
      <c r="AI13" s="676"/>
      <c r="AJ13" s="676"/>
      <c r="AK13" s="676"/>
      <c r="AL13" s="645" t="s">
        <v>176</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6415904</v>
      </c>
      <c r="BH13" s="643"/>
      <c r="BI13" s="643"/>
      <c r="BJ13" s="643"/>
      <c r="BK13" s="643"/>
      <c r="BL13" s="643"/>
      <c r="BM13" s="643"/>
      <c r="BN13" s="644"/>
      <c r="BO13" s="675">
        <v>46</v>
      </c>
      <c r="BP13" s="675"/>
      <c r="BQ13" s="675"/>
      <c r="BR13" s="675"/>
      <c r="BS13" s="648" t="s">
        <v>251</v>
      </c>
      <c r="BT13" s="643"/>
      <c r="BU13" s="643"/>
      <c r="BV13" s="643"/>
      <c r="BW13" s="643"/>
      <c r="BX13" s="643"/>
      <c r="BY13" s="643"/>
      <c r="BZ13" s="643"/>
      <c r="CA13" s="643"/>
      <c r="CB13" s="688"/>
      <c r="CD13" s="689" t="s">
        <v>252</v>
      </c>
      <c r="CE13" s="686"/>
      <c r="CF13" s="686"/>
      <c r="CG13" s="686"/>
      <c r="CH13" s="686"/>
      <c r="CI13" s="686"/>
      <c r="CJ13" s="686"/>
      <c r="CK13" s="686"/>
      <c r="CL13" s="686"/>
      <c r="CM13" s="686"/>
      <c r="CN13" s="686"/>
      <c r="CO13" s="686"/>
      <c r="CP13" s="686"/>
      <c r="CQ13" s="687"/>
      <c r="CR13" s="642">
        <v>6720690</v>
      </c>
      <c r="CS13" s="643"/>
      <c r="CT13" s="643"/>
      <c r="CU13" s="643"/>
      <c r="CV13" s="643"/>
      <c r="CW13" s="643"/>
      <c r="CX13" s="643"/>
      <c r="CY13" s="644"/>
      <c r="CZ13" s="675">
        <v>9.3000000000000007</v>
      </c>
      <c r="DA13" s="675"/>
      <c r="DB13" s="675"/>
      <c r="DC13" s="675"/>
      <c r="DD13" s="648">
        <v>1833151</v>
      </c>
      <c r="DE13" s="643"/>
      <c r="DF13" s="643"/>
      <c r="DG13" s="643"/>
      <c r="DH13" s="643"/>
      <c r="DI13" s="643"/>
      <c r="DJ13" s="643"/>
      <c r="DK13" s="643"/>
      <c r="DL13" s="643"/>
      <c r="DM13" s="643"/>
      <c r="DN13" s="643"/>
      <c r="DO13" s="643"/>
      <c r="DP13" s="644"/>
      <c r="DQ13" s="648">
        <v>4246891</v>
      </c>
      <c r="DR13" s="643"/>
      <c r="DS13" s="643"/>
      <c r="DT13" s="643"/>
      <c r="DU13" s="643"/>
      <c r="DV13" s="643"/>
      <c r="DW13" s="643"/>
      <c r="DX13" s="643"/>
      <c r="DY13" s="643"/>
      <c r="DZ13" s="643"/>
      <c r="EA13" s="643"/>
      <c r="EB13" s="643"/>
      <c r="EC13" s="688"/>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176</v>
      </c>
      <c r="S14" s="643"/>
      <c r="T14" s="643"/>
      <c r="U14" s="643"/>
      <c r="V14" s="643"/>
      <c r="W14" s="643"/>
      <c r="X14" s="643"/>
      <c r="Y14" s="644"/>
      <c r="Z14" s="675" t="s">
        <v>235</v>
      </c>
      <c r="AA14" s="675"/>
      <c r="AB14" s="675"/>
      <c r="AC14" s="675"/>
      <c r="AD14" s="676" t="s">
        <v>176</v>
      </c>
      <c r="AE14" s="676"/>
      <c r="AF14" s="676"/>
      <c r="AG14" s="676"/>
      <c r="AH14" s="676"/>
      <c r="AI14" s="676"/>
      <c r="AJ14" s="676"/>
      <c r="AK14" s="676"/>
      <c r="AL14" s="645" t="s">
        <v>254</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197002</v>
      </c>
      <c r="BH14" s="643"/>
      <c r="BI14" s="643"/>
      <c r="BJ14" s="643"/>
      <c r="BK14" s="643"/>
      <c r="BL14" s="643"/>
      <c r="BM14" s="643"/>
      <c r="BN14" s="644"/>
      <c r="BO14" s="675">
        <v>1.4</v>
      </c>
      <c r="BP14" s="675"/>
      <c r="BQ14" s="675"/>
      <c r="BR14" s="675"/>
      <c r="BS14" s="648" t="s">
        <v>251</v>
      </c>
      <c r="BT14" s="643"/>
      <c r="BU14" s="643"/>
      <c r="BV14" s="643"/>
      <c r="BW14" s="643"/>
      <c r="BX14" s="643"/>
      <c r="BY14" s="643"/>
      <c r="BZ14" s="643"/>
      <c r="CA14" s="643"/>
      <c r="CB14" s="688"/>
      <c r="CD14" s="689" t="s">
        <v>256</v>
      </c>
      <c r="CE14" s="686"/>
      <c r="CF14" s="686"/>
      <c r="CG14" s="686"/>
      <c r="CH14" s="686"/>
      <c r="CI14" s="686"/>
      <c r="CJ14" s="686"/>
      <c r="CK14" s="686"/>
      <c r="CL14" s="686"/>
      <c r="CM14" s="686"/>
      <c r="CN14" s="686"/>
      <c r="CO14" s="686"/>
      <c r="CP14" s="686"/>
      <c r="CQ14" s="687"/>
      <c r="CR14" s="642">
        <v>2908852</v>
      </c>
      <c r="CS14" s="643"/>
      <c r="CT14" s="643"/>
      <c r="CU14" s="643"/>
      <c r="CV14" s="643"/>
      <c r="CW14" s="643"/>
      <c r="CX14" s="643"/>
      <c r="CY14" s="644"/>
      <c r="CZ14" s="675">
        <v>4</v>
      </c>
      <c r="DA14" s="675"/>
      <c r="DB14" s="675"/>
      <c r="DC14" s="675"/>
      <c r="DD14" s="648">
        <v>907233</v>
      </c>
      <c r="DE14" s="643"/>
      <c r="DF14" s="643"/>
      <c r="DG14" s="643"/>
      <c r="DH14" s="643"/>
      <c r="DI14" s="643"/>
      <c r="DJ14" s="643"/>
      <c r="DK14" s="643"/>
      <c r="DL14" s="643"/>
      <c r="DM14" s="643"/>
      <c r="DN14" s="643"/>
      <c r="DO14" s="643"/>
      <c r="DP14" s="644"/>
      <c r="DQ14" s="648">
        <v>2000643</v>
      </c>
      <c r="DR14" s="643"/>
      <c r="DS14" s="643"/>
      <c r="DT14" s="643"/>
      <c r="DU14" s="643"/>
      <c r="DV14" s="643"/>
      <c r="DW14" s="643"/>
      <c r="DX14" s="643"/>
      <c r="DY14" s="643"/>
      <c r="DZ14" s="643"/>
      <c r="EA14" s="643"/>
      <c r="EB14" s="643"/>
      <c r="EC14" s="688"/>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251</v>
      </c>
      <c r="S15" s="643"/>
      <c r="T15" s="643"/>
      <c r="U15" s="643"/>
      <c r="V15" s="643"/>
      <c r="W15" s="643"/>
      <c r="X15" s="643"/>
      <c r="Y15" s="644"/>
      <c r="Z15" s="675" t="s">
        <v>235</v>
      </c>
      <c r="AA15" s="675"/>
      <c r="AB15" s="675"/>
      <c r="AC15" s="675"/>
      <c r="AD15" s="676" t="s">
        <v>176</v>
      </c>
      <c r="AE15" s="676"/>
      <c r="AF15" s="676"/>
      <c r="AG15" s="676"/>
      <c r="AH15" s="676"/>
      <c r="AI15" s="676"/>
      <c r="AJ15" s="676"/>
      <c r="AK15" s="676"/>
      <c r="AL15" s="645" t="s">
        <v>176</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857682</v>
      </c>
      <c r="BH15" s="643"/>
      <c r="BI15" s="643"/>
      <c r="BJ15" s="643"/>
      <c r="BK15" s="643"/>
      <c r="BL15" s="643"/>
      <c r="BM15" s="643"/>
      <c r="BN15" s="644"/>
      <c r="BO15" s="675">
        <v>6.2</v>
      </c>
      <c r="BP15" s="675"/>
      <c r="BQ15" s="675"/>
      <c r="BR15" s="675"/>
      <c r="BS15" s="648" t="s">
        <v>176</v>
      </c>
      <c r="BT15" s="643"/>
      <c r="BU15" s="643"/>
      <c r="BV15" s="643"/>
      <c r="BW15" s="643"/>
      <c r="BX15" s="643"/>
      <c r="BY15" s="643"/>
      <c r="BZ15" s="643"/>
      <c r="CA15" s="643"/>
      <c r="CB15" s="688"/>
      <c r="CD15" s="689" t="s">
        <v>259</v>
      </c>
      <c r="CE15" s="686"/>
      <c r="CF15" s="686"/>
      <c r="CG15" s="686"/>
      <c r="CH15" s="686"/>
      <c r="CI15" s="686"/>
      <c r="CJ15" s="686"/>
      <c r="CK15" s="686"/>
      <c r="CL15" s="686"/>
      <c r="CM15" s="686"/>
      <c r="CN15" s="686"/>
      <c r="CO15" s="686"/>
      <c r="CP15" s="686"/>
      <c r="CQ15" s="687"/>
      <c r="CR15" s="642">
        <v>4343681</v>
      </c>
      <c r="CS15" s="643"/>
      <c r="CT15" s="643"/>
      <c r="CU15" s="643"/>
      <c r="CV15" s="643"/>
      <c r="CW15" s="643"/>
      <c r="CX15" s="643"/>
      <c r="CY15" s="644"/>
      <c r="CZ15" s="675">
        <v>6</v>
      </c>
      <c r="DA15" s="675"/>
      <c r="DB15" s="675"/>
      <c r="DC15" s="675"/>
      <c r="DD15" s="648">
        <v>1102111</v>
      </c>
      <c r="DE15" s="643"/>
      <c r="DF15" s="643"/>
      <c r="DG15" s="643"/>
      <c r="DH15" s="643"/>
      <c r="DI15" s="643"/>
      <c r="DJ15" s="643"/>
      <c r="DK15" s="643"/>
      <c r="DL15" s="643"/>
      <c r="DM15" s="643"/>
      <c r="DN15" s="643"/>
      <c r="DO15" s="643"/>
      <c r="DP15" s="644"/>
      <c r="DQ15" s="648">
        <v>2637382</v>
      </c>
      <c r="DR15" s="643"/>
      <c r="DS15" s="643"/>
      <c r="DT15" s="643"/>
      <c r="DU15" s="643"/>
      <c r="DV15" s="643"/>
      <c r="DW15" s="643"/>
      <c r="DX15" s="643"/>
      <c r="DY15" s="643"/>
      <c r="DZ15" s="643"/>
      <c r="EA15" s="643"/>
      <c r="EB15" s="643"/>
      <c r="EC15" s="688"/>
    </row>
    <row r="16" spans="2:143" ht="11.25" customHeight="1" x14ac:dyDescent="0.15">
      <c r="B16" s="639" t="s">
        <v>260</v>
      </c>
      <c r="C16" s="640"/>
      <c r="D16" s="640"/>
      <c r="E16" s="640"/>
      <c r="F16" s="640"/>
      <c r="G16" s="640"/>
      <c r="H16" s="640"/>
      <c r="I16" s="640"/>
      <c r="J16" s="640"/>
      <c r="K16" s="640"/>
      <c r="L16" s="640"/>
      <c r="M16" s="640"/>
      <c r="N16" s="640"/>
      <c r="O16" s="640"/>
      <c r="P16" s="640"/>
      <c r="Q16" s="641"/>
      <c r="R16" s="642">
        <v>20812</v>
      </c>
      <c r="S16" s="643"/>
      <c r="T16" s="643"/>
      <c r="U16" s="643"/>
      <c r="V16" s="643"/>
      <c r="W16" s="643"/>
      <c r="X16" s="643"/>
      <c r="Y16" s="644"/>
      <c r="Z16" s="675">
        <v>0</v>
      </c>
      <c r="AA16" s="675"/>
      <c r="AB16" s="675"/>
      <c r="AC16" s="675"/>
      <c r="AD16" s="676">
        <v>20812</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176</v>
      </c>
      <c r="BH16" s="643"/>
      <c r="BI16" s="643"/>
      <c r="BJ16" s="643"/>
      <c r="BK16" s="643"/>
      <c r="BL16" s="643"/>
      <c r="BM16" s="643"/>
      <c r="BN16" s="644"/>
      <c r="BO16" s="675" t="s">
        <v>128</v>
      </c>
      <c r="BP16" s="675"/>
      <c r="BQ16" s="675"/>
      <c r="BR16" s="675"/>
      <c r="BS16" s="648" t="s">
        <v>235</v>
      </c>
      <c r="BT16" s="643"/>
      <c r="BU16" s="643"/>
      <c r="BV16" s="643"/>
      <c r="BW16" s="643"/>
      <c r="BX16" s="643"/>
      <c r="BY16" s="643"/>
      <c r="BZ16" s="643"/>
      <c r="CA16" s="643"/>
      <c r="CB16" s="688"/>
      <c r="CD16" s="689" t="s">
        <v>262</v>
      </c>
      <c r="CE16" s="686"/>
      <c r="CF16" s="686"/>
      <c r="CG16" s="686"/>
      <c r="CH16" s="686"/>
      <c r="CI16" s="686"/>
      <c r="CJ16" s="686"/>
      <c r="CK16" s="686"/>
      <c r="CL16" s="686"/>
      <c r="CM16" s="686"/>
      <c r="CN16" s="686"/>
      <c r="CO16" s="686"/>
      <c r="CP16" s="686"/>
      <c r="CQ16" s="687"/>
      <c r="CR16" s="642" t="s">
        <v>176</v>
      </c>
      <c r="CS16" s="643"/>
      <c r="CT16" s="643"/>
      <c r="CU16" s="643"/>
      <c r="CV16" s="643"/>
      <c r="CW16" s="643"/>
      <c r="CX16" s="643"/>
      <c r="CY16" s="644"/>
      <c r="CZ16" s="675" t="s">
        <v>128</v>
      </c>
      <c r="DA16" s="675"/>
      <c r="DB16" s="675"/>
      <c r="DC16" s="675"/>
      <c r="DD16" s="648" t="s">
        <v>176</v>
      </c>
      <c r="DE16" s="643"/>
      <c r="DF16" s="643"/>
      <c r="DG16" s="643"/>
      <c r="DH16" s="643"/>
      <c r="DI16" s="643"/>
      <c r="DJ16" s="643"/>
      <c r="DK16" s="643"/>
      <c r="DL16" s="643"/>
      <c r="DM16" s="643"/>
      <c r="DN16" s="643"/>
      <c r="DO16" s="643"/>
      <c r="DP16" s="644"/>
      <c r="DQ16" s="648" t="s">
        <v>176</v>
      </c>
      <c r="DR16" s="643"/>
      <c r="DS16" s="643"/>
      <c r="DT16" s="643"/>
      <c r="DU16" s="643"/>
      <c r="DV16" s="643"/>
      <c r="DW16" s="643"/>
      <c r="DX16" s="643"/>
      <c r="DY16" s="643"/>
      <c r="DZ16" s="643"/>
      <c r="EA16" s="643"/>
      <c r="EB16" s="643"/>
      <c r="EC16" s="688"/>
    </row>
    <row r="17" spans="2:133" ht="11.25" customHeight="1" x14ac:dyDescent="0.15">
      <c r="B17" s="639" t="s">
        <v>263</v>
      </c>
      <c r="C17" s="640"/>
      <c r="D17" s="640"/>
      <c r="E17" s="640"/>
      <c r="F17" s="640"/>
      <c r="G17" s="640"/>
      <c r="H17" s="640"/>
      <c r="I17" s="640"/>
      <c r="J17" s="640"/>
      <c r="K17" s="640"/>
      <c r="L17" s="640"/>
      <c r="M17" s="640"/>
      <c r="N17" s="640"/>
      <c r="O17" s="640"/>
      <c r="P17" s="640"/>
      <c r="Q17" s="641"/>
      <c r="R17" s="642">
        <v>109488</v>
      </c>
      <c r="S17" s="643"/>
      <c r="T17" s="643"/>
      <c r="U17" s="643"/>
      <c r="V17" s="643"/>
      <c r="W17" s="643"/>
      <c r="X17" s="643"/>
      <c r="Y17" s="644"/>
      <c r="Z17" s="675">
        <v>0.2</v>
      </c>
      <c r="AA17" s="675"/>
      <c r="AB17" s="675"/>
      <c r="AC17" s="675"/>
      <c r="AD17" s="676">
        <v>109488</v>
      </c>
      <c r="AE17" s="676"/>
      <c r="AF17" s="676"/>
      <c r="AG17" s="676"/>
      <c r="AH17" s="676"/>
      <c r="AI17" s="676"/>
      <c r="AJ17" s="676"/>
      <c r="AK17" s="676"/>
      <c r="AL17" s="645">
        <v>0.4</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v>18778</v>
      </c>
      <c r="BH17" s="643"/>
      <c r="BI17" s="643"/>
      <c r="BJ17" s="643"/>
      <c r="BK17" s="643"/>
      <c r="BL17" s="643"/>
      <c r="BM17" s="643"/>
      <c r="BN17" s="644"/>
      <c r="BO17" s="675">
        <v>0.1</v>
      </c>
      <c r="BP17" s="675"/>
      <c r="BQ17" s="675"/>
      <c r="BR17" s="675"/>
      <c r="BS17" s="648" t="s">
        <v>235</v>
      </c>
      <c r="BT17" s="643"/>
      <c r="BU17" s="643"/>
      <c r="BV17" s="643"/>
      <c r="BW17" s="643"/>
      <c r="BX17" s="643"/>
      <c r="BY17" s="643"/>
      <c r="BZ17" s="643"/>
      <c r="CA17" s="643"/>
      <c r="CB17" s="688"/>
      <c r="CD17" s="689" t="s">
        <v>265</v>
      </c>
      <c r="CE17" s="686"/>
      <c r="CF17" s="686"/>
      <c r="CG17" s="686"/>
      <c r="CH17" s="686"/>
      <c r="CI17" s="686"/>
      <c r="CJ17" s="686"/>
      <c r="CK17" s="686"/>
      <c r="CL17" s="686"/>
      <c r="CM17" s="686"/>
      <c r="CN17" s="686"/>
      <c r="CO17" s="686"/>
      <c r="CP17" s="686"/>
      <c r="CQ17" s="687"/>
      <c r="CR17" s="642">
        <v>5180434</v>
      </c>
      <c r="CS17" s="643"/>
      <c r="CT17" s="643"/>
      <c r="CU17" s="643"/>
      <c r="CV17" s="643"/>
      <c r="CW17" s="643"/>
      <c r="CX17" s="643"/>
      <c r="CY17" s="644"/>
      <c r="CZ17" s="675">
        <v>7.2</v>
      </c>
      <c r="DA17" s="675"/>
      <c r="DB17" s="675"/>
      <c r="DC17" s="675"/>
      <c r="DD17" s="648" t="s">
        <v>176</v>
      </c>
      <c r="DE17" s="643"/>
      <c r="DF17" s="643"/>
      <c r="DG17" s="643"/>
      <c r="DH17" s="643"/>
      <c r="DI17" s="643"/>
      <c r="DJ17" s="643"/>
      <c r="DK17" s="643"/>
      <c r="DL17" s="643"/>
      <c r="DM17" s="643"/>
      <c r="DN17" s="643"/>
      <c r="DO17" s="643"/>
      <c r="DP17" s="644"/>
      <c r="DQ17" s="648">
        <v>4890075</v>
      </c>
      <c r="DR17" s="643"/>
      <c r="DS17" s="643"/>
      <c r="DT17" s="643"/>
      <c r="DU17" s="643"/>
      <c r="DV17" s="643"/>
      <c r="DW17" s="643"/>
      <c r="DX17" s="643"/>
      <c r="DY17" s="643"/>
      <c r="DZ17" s="643"/>
      <c r="EA17" s="643"/>
      <c r="EB17" s="643"/>
      <c r="EC17" s="688"/>
    </row>
    <row r="18" spans="2:133" ht="11.25" customHeight="1" x14ac:dyDescent="0.15">
      <c r="B18" s="639" t="s">
        <v>266</v>
      </c>
      <c r="C18" s="640"/>
      <c r="D18" s="640"/>
      <c r="E18" s="640"/>
      <c r="F18" s="640"/>
      <c r="G18" s="640"/>
      <c r="H18" s="640"/>
      <c r="I18" s="640"/>
      <c r="J18" s="640"/>
      <c r="K18" s="640"/>
      <c r="L18" s="640"/>
      <c r="M18" s="640"/>
      <c r="N18" s="640"/>
      <c r="O18" s="640"/>
      <c r="P18" s="640"/>
      <c r="Q18" s="641"/>
      <c r="R18" s="642">
        <v>58144</v>
      </c>
      <c r="S18" s="643"/>
      <c r="T18" s="643"/>
      <c r="U18" s="643"/>
      <c r="V18" s="643"/>
      <c r="W18" s="643"/>
      <c r="X18" s="643"/>
      <c r="Y18" s="644"/>
      <c r="Z18" s="675">
        <v>0.1</v>
      </c>
      <c r="AA18" s="675"/>
      <c r="AB18" s="675"/>
      <c r="AC18" s="675"/>
      <c r="AD18" s="676">
        <v>58144</v>
      </c>
      <c r="AE18" s="676"/>
      <c r="AF18" s="676"/>
      <c r="AG18" s="676"/>
      <c r="AH18" s="676"/>
      <c r="AI18" s="676"/>
      <c r="AJ18" s="676"/>
      <c r="AK18" s="676"/>
      <c r="AL18" s="645">
        <v>0.2</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176</v>
      </c>
      <c r="BH18" s="643"/>
      <c r="BI18" s="643"/>
      <c r="BJ18" s="643"/>
      <c r="BK18" s="643"/>
      <c r="BL18" s="643"/>
      <c r="BM18" s="643"/>
      <c r="BN18" s="644"/>
      <c r="BO18" s="675" t="s">
        <v>128</v>
      </c>
      <c r="BP18" s="675"/>
      <c r="BQ18" s="675"/>
      <c r="BR18" s="675"/>
      <c r="BS18" s="648" t="s">
        <v>235</v>
      </c>
      <c r="BT18" s="643"/>
      <c r="BU18" s="643"/>
      <c r="BV18" s="643"/>
      <c r="BW18" s="643"/>
      <c r="BX18" s="643"/>
      <c r="BY18" s="643"/>
      <c r="BZ18" s="643"/>
      <c r="CA18" s="643"/>
      <c r="CB18" s="688"/>
      <c r="CD18" s="689" t="s">
        <v>268</v>
      </c>
      <c r="CE18" s="686"/>
      <c r="CF18" s="686"/>
      <c r="CG18" s="686"/>
      <c r="CH18" s="686"/>
      <c r="CI18" s="686"/>
      <c r="CJ18" s="686"/>
      <c r="CK18" s="686"/>
      <c r="CL18" s="686"/>
      <c r="CM18" s="686"/>
      <c r="CN18" s="686"/>
      <c r="CO18" s="686"/>
      <c r="CP18" s="686"/>
      <c r="CQ18" s="687"/>
      <c r="CR18" s="642" t="s">
        <v>235</v>
      </c>
      <c r="CS18" s="643"/>
      <c r="CT18" s="643"/>
      <c r="CU18" s="643"/>
      <c r="CV18" s="643"/>
      <c r="CW18" s="643"/>
      <c r="CX18" s="643"/>
      <c r="CY18" s="644"/>
      <c r="CZ18" s="675" t="s">
        <v>235</v>
      </c>
      <c r="DA18" s="675"/>
      <c r="DB18" s="675"/>
      <c r="DC18" s="675"/>
      <c r="DD18" s="648" t="s">
        <v>176</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8"/>
    </row>
    <row r="19" spans="2:133" ht="11.25" customHeight="1" x14ac:dyDescent="0.15">
      <c r="B19" s="639" t="s">
        <v>269</v>
      </c>
      <c r="C19" s="640"/>
      <c r="D19" s="640"/>
      <c r="E19" s="640"/>
      <c r="F19" s="640"/>
      <c r="G19" s="640"/>
      <c r="H19" s="640"/>
      <c r="I19" s="640"/>
      <c r="J19" s="640"/>
      <c r="K19" s="640"/>
      <c r="L19" s="640"/>
      <c r="M19" s="640"/>
      <c r="N19" s="640"/>
      <c r="O19" s="640"/>
      <c r="P19" s="640"/>
      <c r="Q19" s="641"/>
      <c r="R19" s="642">
        <v>44029</v>
      </c>
      <c r="S19" s="643"/>
      <c r="T19" s="643"/>
      <c r="U19" s="643"/>
      <c r="V19" s="643"/>
      <c r="W19" s="643"/>
      <c r="X19" s="643"/>
      <c r="Y19" s="644"/>
      <c r="Z19" s="675">
        <v>0.1</v>
      </c>
      <c r="AA19" s="675"/>
      <c r="AB19" s="675"/>
      <c r="AC19" s="675"/>
      <c r="AD19" s="676">
        <v>44029</v>
      </c>
      <c r="AE19" s="676"/>
      <c r="AF19" s="676"/>
      <c r="AG19" s="676"/>
      <c r="AH19" s="676"/>
      <c r="AI19" s="676"/>
      <c r="AJ19" s="676"/>
      <c r="AK19" s="676"/>
      <c r="AL19" s="645">
        <v>0.1</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1087245</v>
      </c>
      <c r="BH19" s="643"/>
      <c r="BI19" s="643"/>
      <c r="BJ19" s="643"/>
      <c r="BK19" s="643"/>
      <c r="BL19" s="643"/>
      <c r="BM19" s="643"/>
      <c r="BN19" s="644"/>
      <c r="BO19" s="675">
        <v>7.8</v>
      </c>
      <c r="BP19" s="675"/>
      <c r="BQ19" s="675"/>
      <c r="BR19" s="675"/>
      <c r="BS19" s="648" t="s">
        <v>235</v>
      </c>
      <c r="BT19" s="643"/>
      <c r="BU19" s="643"/>
      <c r="BV19" s="643"/>
      <c r="BW19" s="643"/>
      <c r="BX19" s="643"/>
      <c r="BY19" s="643"/>
      <c r="BZ19" s="643"/>
      <c r="CA19" s="643"/>
      <c r="CB19" s="688"/>
      <c r="CD19" s="689" t="s">
        <v>271</v>
      </c>
      <c r="CE19" s="686"/>
      <c r="CF19" s="686"/>
      <c r="CG19" s="686"/>
      <c r="CH19" s="686"/>
      <c r="CI19" s="686"/>
      <c r="CJ19" s="686"/>
      <c r="CK19" s="686"/>
      <c r="CL19" s="686"/>
      <c r="CM19" s="686"/>
      <c r="CN19" s="686"/>
      <c r="CO19" s="686"/>
      <c r="CP19" s="686"/>
      <c r="CQ19" s="687"/>
      <c r="CR19" s="642" t="s">
        <v>176</v>
      </c>
      <c r="CS19" s="643"/>
      <c r="CT19" s="643"/>
      <c r="CU19" s="643"/>
      <c r="CV19" s="643"/>
      <c r="CW19" s="643"/>
      <c r="CX19" s="643"/>
      <c r="CY19" s="644"/>
      <c r="CZ19" s="675" t="s">
        <v>251</v>
      </c>
      <c r="DA19" s="675"/>
      <c r="DB19" s="675"/>
      <c r="DC19" s="675"/>
      <c r="DD19" s="648" t="s">
        <v>254</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8"/>
    </row>
    <row r="20" spans="2:133" ht="11.25" customHeight="1" x14ac:dyDescent="0.15">
      <c r="B20" s="639" t="s">
        <v>272</v>
      </c>
      <c r="C20" s="640"/>
      <c r="D20" s="640"/>
      <c r="E20" s="640"/>
      <c r="F20" s="640"/>
      <c r="G20" s="640"/>
      <c r="H20" s="640"/>
      <c r="I20" s="640"/>
      <c r="J20" s="640"/>
      <c r="K20" s="640"/>
      <c r="L20" s="640"/>
      <c r="M20" s="640"/>
      <c r="N20" s="640"/>
      <c r="O20" s="640"/>
      <c r="P20" s="640"/>
      <c r="Q20" s="641"/>
      <c r="R20" s="642">
        <v>7840</v>
      </c>
      <c r="S20" s="643"/>
      <c r="T20" s="643"/>
      <c r="U20" s="643"/>
      <c r="V20" s="643"/>
      <c r="W20" s="643"/>
      <c r="X20" s="643"/>
      <c r="Y20" s="644"/>
      <c r="Z20" s="675">
        <v>0</v>
      </c>
      <c r="AA20" s="675"/>
      <c r="AB20" s="675"/>
      <c r="AC20" s="675"/>
      <c r="AD20" s="676">
        <v>7840</v>
      </c>
      <c r="AE20" s="676"/>
      <c r="AF20" s="676"/>
      <c r="AG20" s="676"/>
      <c r="AH20" s="676"/>
      <c r="AI20" s="676"/>
      <c r="AJ20" s="676"/>
      <c r="AK20" s="676"/>
      <c r="AL20" s="645">
        <v>0</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1087245</v>
      </c>
      <c r="BH20" s="643"/>
      <c r="BI20" s="643"/>
      <c r="BJ20" s="643"/>
      <c r="BK20" s="643"/>
      <c r="BL20" s="643"/>
      <c r="BM20" s="643"/>
      <c r="BN20" s="644"/>
      <c r="BO20" s="675">
        <v>7.8</v>
      </c>
      <c r="BP20" s="675"/>
      <c r="BQ20" s="675"/>
      <c r="BR20" s="675"/>
      <c r="BS20" s="648" t="s">
        <v>128</v>
      </c>
      <c r="BT20" s="643"/>
      <c r="BU20" s="643"/>
      <c r="BV20" s="643"/>
      <c r="BW20" s="643"/>
      <c r="BX20" s="643"/>
      <c r="BY20" s="643"/>
      <c r="BZ20" s="643"/>
      <c r="CA20" s="643"/>
      <c r="CB20" s="688"/>
      <c r="CD20" s="689" t="s">
        <v>274</v>
      </c>
      <c r="CE20" s="686"/>
      <c r="CF20" s="686"/>
      <c r="CG20" s="686"/>
      <c r="CH20" s="686"/>
      <c r="CI20" s="686"/>
      <c r="CJ20" s="686"/>
      <c r="CK20" s="686"/>
      <c r="CL20" s="686"/>
      <c r="CM20" s="686"/>
      <c r="CN20" s="686"/>
      <c r="CO20" s="686"/>
      <c r="CP20" s="686"/>
      <c r="CQ20" s="687"/>
      <c r="CR20" s="642">
        <v>72124848</v>
      </c>
      <c r="CS20" s="643"/>
      <c r="CT20" s="643"/>
      <c r="CU20" s="643"/>
      <c r="CV20" s="643"/>
      <c r="CW20" s="643"/>
      <c r="CX20" s="643"/>
      <c r="CY20" s="644"/>
      <c r="CZ20" s="675">
        <v>100</v>
      </c>
      <c r="DA20" s="675"/>
      <c r="DB20" s="675"/>
      <c r="DC20" s="675"/>
      <c r="DD20" s="648">
        <v>4344205</v>
      </c>
      <c r="DE20" s="643"/>
      <c r="DF20" s="643"/>
      <c r="DG20" s="643"/>
      <c r="DH20" s="643"/>
      <c r="DI20" s="643"/>
      <c r="DJ20" s="643"/>
      <c r="DK20" s="643"/>
      <c r="DL20" s="643"/>
      <c r="DM20" s="643"/>
      <c r="DN20" s="643"/>
      <c r="DO20" s="643"/>
      <c r="DP20" s="644"/>
      <c r="DQ20" s="648">
        <v>36996568</v>
      </c>
      <c r="DR20" s="643"/>
      <c r="DS20" s="643"/>
      <c r="DT20" s="643"/>
      <c r="DU20" s="643"/>
      <c r="DV20" s="643"/>
      <c r="DW20" s="643"/>
      <c r="DX20" s="643"/>
      <c r="DY20" s="643"/>
      <c r="DZ20" s="643"/>
      <c r="EA20" s="643"/>
      <c r="EB20" s="643"/>
      <c r="EC20" s="688"/>
    </row>
    <row r="21" spans="2:133" ht="11.25" customHeight="1" x14ac:dyDescent="0.15">
      <c r="B21" s="639" t="s">
        <v>275</v>
      </c>
      <c r="C21" s="640"/>
      <c r="D21" s="640"/>
      <c r="E21" s="640"/>
      <c r="F21" s="640"/>
      <c r="G21" s="640"/>
      <c r="H21" s="640"/>
      <c r="I21" s="640"/>
      <c r="J21" s="640"/>
      <c r="K21" s="640"/>
      <c r="L21" s="640"/>
      <c r="M21" s="640"/>
      <c r="N21" s="640"/>
      <c r="O21" s="640"/>
      <c r="P21" s="640"/>
      <c r="Q21" s="641"/>
      <c r="R21" s="642">
        <v>6275</v>
      </c>
      <c r="S21" s="643"/>
      <c r="T21" s="643"/>
      <c r="U21" s="643"/>
      <c r="V21" s="643"/>
      <c r="W21" s="643"/>
      <c r="X21" s="643"/>
      <c r="Y21" s="644"/>
      <c r="Z21" s="675">
        <v>0</v>
      </c>
      <c r="AA21" s="675"/>
      <c r="AB21" s="675"/>
      <c r="AC21" s="675"/>
      <c r="AD21" s="676">
        <v>6275</v>
      </c>
      <c r="AE21" s="676"/>
      <c r="AF21" s="676"/>
      <c r="AG21" s="676"/>
      <c r="AH21" s="676"/>
      <c r="AI21" s="676"/>
      <c r="AJ21" s="676"/>
      <c r="AK21" s="676"/>
      <c r="AL21" s="645">
        <v>0</v>
      </c>
      <c r="AM21" s="646"/>
      <c r="AN21" s="646"/>
      <c r="AO21" s="677"/>
      <c r="AP21" s="737" t="s">
        <v>276</v>
      </c>
      <c r="AQ21" s="744"/>
      <c r="AR21" s="744"/>
      <c r="AS21" s="744"/>
      <c r="AT21" s="744"/>
      <c r="AU21" s="744"/>
      <c r="AV21" s="744"/>
      <c r="AW21" s="744"/>
      <c r="AX21" s="744"/>
      <c r="AY21" s="744"/>
      <c r="AZ21" s="744"/>
      <c r="BA21" s="744"/>
      <c r="BB21" s="744"/>
      <c r="BC21" s="744"/>
      <c r="BD21" s="744"/>
      <c r="BE21" s="744"/>
      <c r="BF21" s="739"/>
      <c r="BG21" s="642">
        <v>23171</v>
      </c>
      <c r="BH21" s="643"/>
      <c r="BI21" s="643"/>
      <c r="BJ21" s="643"/>
      <c r="BK21" s="643"/>
      <c r="BL21" s="643"/>
      <c r="BM21" s="643"/>
      <c r="BN21" s="644"/>
      <c r="BO21" s="675">
        <v>0.2</v>
      </c>
      <c r="BP21" s="675"/>
      <c r="BQ21" s="675"/>
      <c r="BR21" s="675"/>
      <c r="BS21" s="648" t="s">
        <v>176</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14756210</v>
      </c>
      <c r="S22" s="643"/>
      <c r="T22" s="643"/>
      <c r="U22" s="643"/>
      <c r="V22" s="643"/>
      <c r="W22" s="643"/>
      <c r="X22" s="643"/>
      <c r="Y22" s="644"/>
      <c r="Z22" s="675">
        <v>20.399999999999999</v>
      </c>
      <c r="AA22" s="675"/>
      <c r="AB22" s="675"/>
      <c r="AC22" s="675"/>
      <c r="AD22" s="676">
        <v>13915213</v>
      </c>
      <c r="AE22" s="676"/>
      <c r="AF22" s="676"/>
      <c r="AG22" s="676"/>
      <c r="AH22" s="676"/>
      <c r="AI22" s="676"/>
      <c r="AJ22" s="676"/>
      <c r="AK22" s="676"/>
      <c r="AL22" s="645">
        <v>45.7</v>
      </c>
      <c r="AM22" s="646"/>
      <c r="AN22" s="646"/>
      <c r="AO22" s="677"/>
      <c r="AP22" s="737" t="s">
        <v>278</v>
      </c>
      <c r="AQ22" s="744"/>
      <c r="AR22" s="744"/>
      <c r="AS22" s="744"/>
      <c r="AT22" s="744"/>
      <c r="AU22" s="744"/>
      <c r="AV22" s="744"/>
      <c r="AW22" s="744"/>
      <c r="AX22" s="744"/>
      <c r="AY22" s="744"/>
      <c r="AZ22" s="744"/>
      <c r="BA22" s="744"/>
      <c r="BB22" s="744"/>
      <c r="BC22" s="744"/>
      <c r="BD22" s="744"/>
      <c r="BE22" s="744"/>
      <c r="BF22" s="739"/>
      <c r="BG22" s="642" t="s">
        <v>235</v>
      </c>
      <c r="BH22" s="643"/>
      <c r="BI22" s="643"/>
      <c r="BJ22" s="643"/>
      <c r="BK22" s="643"/>
      <c r="BL22" s="643"/>
      <c r="BM22" s="643"/>
      <c r="BN22" s="644"/>
      <c r="BO22" s="675" t="s">
        <v>235</v>
      </c>
      <c r="BP22" s="675"/>
      <c r="BQ22" s="675"/>
      <c r="BR22" s="675"/>
      <c r="BS22" s="648" t="s">
        <v>251</v>
      </c>
      <c r="BT22" s="643"/>
      <c r="BU22" s="643"/>
      <c r="BV22" s="643"/>
      <c r="BW22" s="643"/>
      <c r="BX22" s="643"/>
      <c r="BY22" s="643"/>
      <c r="BZ22" s="643"/>
      <c r="CA22" s="643"/>
      <c r="CB22" s="688"/>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13915213</v>
      </c>
      <c r="S23" s="643"/>
      <c r="T23" s="643"/>
      <c r="U23" s="643"/>
      <c r="V23" s="643"/>
      <c r="W23" s="643"/>
      <c r="X23" s="643"/>
      <c r="Y23" s="644"/>
      <c r="Z23" s="675">
        <v>19.2</v>
      </c>
      <c r="AA23" s="675"/>
      <c r="AB23" s="675"/>
      <c r="AC23" s="675"/>
      <c r="AD23" s="676">
        <v>13915213</v>
      </c>
      <c r="AE23" s="676"/>
      <c r="AF23" s="676"/>
      <c r="AG23" s="676"/>
      <c r="AH23" s="676"/>
      <c r="AI23" s="676"/>
      <c r="AJ23" s="676"/>
      <c r="AK23" s="676"/>
      <c r="AL23" s="645">
        <v>45.7</v>
      </c>
      <c r="AM23" s="646"/>
      <c r="AN23" s="646"/>
      <c r="AO23" s="677"/>
      <c r="AP23" s="737" t="s">
        <v>281</v>
      </c>
      <c r="AQ23" s="744"/>
      <c r="AR23" s="744"/>
      <c r="AS23" s="744"/>
      <c r="AT23" s="744"/>
      <c r="AU23" s="744"/>
      <c r="AV23" s="744"/>
      <c r="AW23" s="744"/>
      <c r="AX23" s="744"/>
      <c r="AY23" s="744"/>
      <c r="AZ23" s="744"/>
      <c r="BA23" s="744"/>
      <c r="BB23" s="744"/>
      <c r="BC23" s="744"/>
      <c r="BD23" s="744"/>
      <c r="BE23" s="744"/>
      <c r="BF23" s="739"/>
      <c r="BG23" s="642">
        <v>1064074</v>
      </c>
      <c r="BH23" s="643"/>
      <c r="BI23" s="643"/>
      <c r="BJ23" s="643"/>
      <c r="BK23" s="643"/>
      <c r="BL23" s="643"/>
      <c r="BM23" s="643"/>
      <c r="BN23" s="644"/>
      <c r="BO23" s="675">
        <v>7.6</v>
      </c>
      <c r="BP23" s="675"/>
      <c r="BQ23" s="675"/>
      <c r="BR23" s="675"/>
      <c r="BS23" s="648" t="s">
        <v>176</v>
      </c>
      <c r="BT23" s="643"/>
      <c r="BU23" s="643"/>
      <c r="BV23" s="643"/>
      <c r="BW23" s="643"/>
      <c r="BX23" s="643"/>
      <c r="BY23" s="643"/>
      <c r="BZ23" s="643"/>
      <c r="CA23" s="643"/>
      <c r="CB23" s="688"/>
      <c r="CD23" s="746" t="s">
        <v>218</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840997</v>
      </c>
      <c r="S24" s="643"/>
      <c r="T24" s="643"/>
      <c r="U24" s="643"/>
      <c r="V24" s="643"/>
      <c r="W24" s="643"/>
      <c r="X24" s="643"/>
      <c r="Y24" s="644"/>
      <c r="Z24" s="675">
        <v>1.2</v>
      </c>
      <c r="AA24" s="675"/>
      <c r="AB24" s="675"/>
      <c r="AC24" s="675"/>
      <c r="AD24" s="676" t="s">
        <v>176</v>
      </c>
      <c r="AE24" s="676"/>
      <c r="AF24" s="676"/>
      <c r="AG24" s="676"/>
      <c r="AH24" s="676"/>
      <c r="AI24" s="676"/>
      <c r="AJ24" s="676"/>
      <c r="AK24" s="676"/>
      <c r="AL24" s="645" t="s">
        <v>176</v>
      </c>
      <c r="AM24" s="646"/>
      <c r="AN24" s="646"/>
      <c r="AO24" s="677"/>
      <c r="AP24" s="737" t="s">
        <v>288</v>
      </c>
      <c r="AQ24" s="744"/>
      <c r="AR24" s="744"/>
      <c r="AS24" s="744"/>
      <c r="AT24" s="744"/>
      <c r="AU24" s="744"/>
      <c r="AV24" s="744"/>
      <c r="AW24" s="744"/>
      <c r="AX24" s="744"/>
      <c r="AY24" s="744"/>
      <c r="AZ24" s="744"/>
      <c r="BA24" s="744"/>
      <c r="BB24" s="744"/>
      <c r="BC24" s="744"/>
      <c r="BD24" s="744"/>
      <c r="BE24" s="744"/>
      <c r="BF24" s="739"/>
      <c r="BG24" s="642" t="s">
        <v>176</v>
      </c>
      <c r="BH24" s="643"/>
      <c r="BI24" s="643"/>
      <c r="BJ24" s="643"/>
      <c r="BK24" s="643"/>
      <c r="BL24" s="643"/>
      <c r="BM24" s="643"/>
      <c r="BN24" s="644"/>
      <c r="BO24" s="675" t="s">
        <v>235</v>
      </c>
      <c r="BP24" s="675"/>
      <c r="BQ24" s="675"/>
      <c r="BR24" s="675"/>
      <c r="BS24" s="648" t="s">
        <v>251</v>
      </c>
      <c r="BT24" s="643"/>
      <c r="BU24" s="643"/>
      <c r="BV24" s="643"/>
      <c r="BW24" s="643"/>
      <c r="BX24" s="643"/>
      <c r="BY24" s="643"/>
      <c r="BZ24" s="643"/>
      <c r="CA24" s="643"/>
      <c r="CB24" s="688"/>
      <c r="CD24" s="700" t="s">
        <v>289</v>
      </c>
      <c r="CE24" s="701"/>
      <c r="CF24" s="701"/>
      <c r="CG24" s="701"/>
      <c r="CH24" s="701"/>
      <c r="CI24" s="701"/>
      <c r="CJ24" s="701"/>
      <c r="CK24" s="701"/>
      <c r="CL24" s="701"/>
      <c r="CM24" s="701"/>
      <c r="CN24" s="701"/>
      <c r="CO24" s="701"/>
      <c r="CP24" s="701"/>
      <c r="CQ24" s="702"/>
      <c r="CR24" s="697">
        <v>31803800</v>
      </c>
      <c r="CS24" s="698"/>
      <c r="CT24" s="698"/>
      <c r="CU24" s="698"/>
      <c r="CV24" s="698"/>
      <c r="CW24" s="698"/>
      <c r="CX24" s="698"/>
      <c r="CY24" s="741"/>
      <c r="CZ24" s="742">
        <v>44.1</v>
      </c>
      <c r="DA24" s="713"/>
      <c r="DB24" s="713"/>
      <c r="DC24" s="745"/>
      <c r="DD24" s="740">
        <v>18390466</v>
      </c>
      <c r="DE24" s="698"/>
      <c r="DF24" s="698"/>
      <c r="DG24" s="698"/>
      <c r="DH24" s="698"/>
      <c r="DI24" s="698"/>
      <c r="DJ24" s="698"/>
      <c r="DK24" s="741"/>
      <c r="DL24" s="740">
        <v>18113802</v>
      </c>
      <c r="DM24" s="698"/>
      <c r="DN24" s="698"/>
      <c r="DO24" s="698"/>
      <c r="DP24" s="698"/>
      <c r="DQ24" s="698"/>
      <c r="DR24" s="698"/>
      <c r="DS24" s="698"/>
      <c r="DT24" s="698"/>
      <c r="DU24" s="698"/>
      <c r="DV24" s="741"/>
      <c r="DW24" s="742">
        <v>56.4</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235</v>
      </c>
      <c r="S25" s="643"/>
      <c r="T25" s="643"/>
      <c r="U25" s="643"/>
      <c r="V25" s="643"/>
      <c r="W25" s="643"/>
      <c r="X25" s="643"/>
      <c r="Y25" s="644"/>
      <c r="Z25" s="675" t="s">
        <v>176</v>
      </c>
      <c r="AA25" s="675"/>
      <c r="AB25" s="675"/>
      <c r="AC25" s="675"/>
      <c r="AD25" s="676" t="s">
        <v>128</v>
      </c>
      <c r="AE25" s="676"/>
      <c r="AF25" s="676"/>
      <c r="AG25" s="676"/>
      <c r="AH25" s="676"/>
      <c r="AI25" s="676"/>
      <c r="AJ25" s="676"/>
      <c r="AK25" s="676"/>
      <c r="AL25" s="645" t="s">
        <v>128</v>
      </c>
      <c r="AM25" s="646"/>
      <c r="AN25" s="646"/>
      <c r="AO25" s="677"/>
      <c r="AP25" s="737" t="s">
        <v>291</v>
      </c>
      <c r="AQ25" s="744"/>
      <c r="AR25" s="744"/>
      <c r="AS25" s="744"/>
      <c r="AT25" s="744"/>
      <c r="AU25" s="744"/>
      <c r="AV25" s="744"/>
      <c r="AW25" s="744"/>
      <c r="AX25" s="744"/>
      <c r="AY25" s="744"/>
      <c r="AZ25" s="744"/>
      <c r="BA25" s="744"/>
      <c r="BB25" s="744"/>
      <c r="BC25" s="744"/>
      <c r="BD25" s="744"/>
      <c r="BE25" s="744"/>
      <c r="BF25" s="739"/>
      <c r="BG25" s="642" t="s">
        <v>235</v>
      </c>
      <c r="BH25" s="643"/>
      <c r="BI25" s="643"/>
      <c r="BJ25" s="643"/>
      <c r="BK25" s="643"/>
      <c r="BL25" s="643"/>
      <c r="BM25" s="643"/>
      <c r="BN25" s="644"/>
      <c r="BO25" s="675" t="s">
        <v>176</v>
      </c>
      <c r="BP25" s="675"/>
      <c r="BQ25" s="675"/>
      <c r="BR25" s="675"/>
      <c r="BS25" s="648" t="s">
        <v>128</v>
      </c>
      <c r="BT25" s="643"/>
      <c r="BU25" s="643"/>
      <c r="BV25" s="643"/>
      <c r="BW25" s="643"/>
      <c r="BX25" s="643"/>
      <c r="BY25" s="643"/>
      <c r="BZ25" s="643"/>
      <c r="CA25" s="643"/>
      <c r="CB25" s="688"/>
      <c r="CD25" s="689" t="s">
        <v>292</v>
      </c>
      <c r="CE25" s="686"/>
      <c r="CF25" s="686"/>
      <c r="CG25" s="686"/>
      <c r="CH25" s="686"/>
      <c r="CI25" s="686"/>
      <c r="CJ25" s="686"/>
      <c r="CK25" s="686"/>
      <c r="CL25" s="686"/>
      <c r="CM25" s="686"/>
      <c r="CN25" s="686"/>
      <c r="CO25" s="686"/>
      <c r="CP25" s="686"/>
      <c r="CQ25" s="687"/>
      <c r="CR25" s="642">
        <v>9575345</v>
      </c>
      <c r="CS25" s="661"/>
      <c r="CT25" s="661"/>
      <c r="CU25" s="661"/>
      <c r="CV25" s="661"/>
      <c r="CW25" s="661"/>
      <c r="CX25" s="661"/>
      <c r="CY25" s="662"/>
      <c r="CZ25" s="645">
        <v>13.3</v>
      </c>
      <c r="DA25" s="663"/>
      <c r="DB25" s="663"/>
      <c r="DC25" s="664"/>
      <c r="DD25" s="648">
        <v>8990376</v>
      </c>
      <c r="DE25" s="661"/>
      <c r="DF25" s="661"/>
      <c r="DG25" s="661"/>
      <c r="DH25" s="661"/>
      <c r="DI25" s="661"/>
      <c r="DJ25" s="661"/>
      <c r="DK25" s="662"/>
      <c r="DL25" s="648">
        <v>8792722</v>
      </c>
      <c r="DM25" s="661"/>
      <c r="DN25" s="661"/>
      <c r="DO25" s="661"/>
      <c r="DP25" s="661"/>
      <c r="DQ25" s="661"/>
      <c r="DR25" s="661"/>
      <c r="DS25" s="661"/>
      <c r="DT25" s="661"/>
      <c r="DU25" s="661"/>
      <c r="DV25" s="662"/>
      <c r="DW25" s="645">
        <v>27.4</v>
      </c>
      <c r="DX25" s="663"/>
      <c r="DY25" s="663"/>
      <c r="DZ25" s="663"/>
      <c r="EA25" s="663"/>
      <c r="EB25" s="663"/>
      <c r="EC25" s="681"/>
    </row>
    <row r="26" spans="2:133" ht="11.25" customHeight="1" x14ac:dyDescent="0.15">
      <c r="B26" s="639" t="s">
        <v>293</v>
      </c>
      <c r="C26" s="640"/>
      <c r="D26" s="640"/>
      <c r="E26" s="640"/>
      <c r="F26" s="640"/>
      <c r="G26" s="640"/>
      <c r="H26" s="640"/>
      <c r="I26" s="640"/>
      <c r="J26" s="640"/>
      <c r="K26" s="640"/>
      <c r="L26" s="640"/>
      <c r="M26" s="640"/>
      <c r="N26" s="640"/>
      <c r="O26" s="640"/>
      <c r="P26" s="640"/>
      <c r="Q26" s="641"/>
      <c r="R26" s="642">
        <v>32146926</v>
      </c>
      <c r="S26" s="643"/>
      <c r="T26" s="643"/>
      <c r="U26" s="643"/>
      <c r="V26" s="643"/>
      <c r="W26" s="643"/>
      <c r="X26" s="643"/>
      <c r="Y26" s="644"/>
      <c r="Z26" s="675">
        <v>44.4</v>
      </c>
      <c r="AA26" s="675"/>
      <c r="AB26" s="675"/>
      <c r="AC26" s="675"/>
      <c r="AD26" s="676">
        <v>30241855</v>
      </c>
      <c r="AE26" s="676"/>
      <c r="AF26" s="676"/>
      <c r="AG26" s="676"/>
      <c r="AH26" s="676"/>
      <c r="AI26" s="676"/>
      <c r="AJ26" s="676"/>
      <c r="AK26" s="676"/>
      <c r="AL26" s="645">
        <v>99.4</v>
      </c>
      <c r="AM26" s="646"/>
      <c r="AN26" s="646"/>
      <c r="AO26" s="677"/>
      <c r="AP26" s="737" t="s">
        <v>294</v>
      </c>
      <c r="AQ26" s="738"/>
      <c r="AR26" s="738"/>
      <c r="AS26" s="738"/>
      <c r="AT26" s="738"/>
      <c r="AU26" s="738"/>
      <c r="AV26" s="738"/>
      <c r="AW26" s="738"/>
      <c r="AX26" s="738"/>
      <c r="AY26" s="738"/>
      <c r="AZ26" s="738"/>
      <c r="BA26" s="738"/>
      <c r="BB26" s="738"/>
      <c r="BC26" s="738"/>
      <c r="BD26" s="738"/>
      <c r="BE26" s="738"/>
      <c r="BF26" s="739"/>
      <c r="BG26" s="642" t="s">
        <v>176</v>
      </c>
      <c r="BH26" s="643"/>
      <c r="BI26" s="643"/>
      <c r="BJ26" s="643"/>
      <c r="BK26" s="643"/>
      <c r="BL26" s="643"/>
      <c r="BM26" s="643"/>
      <c r="BN26" s="644"/>
      <c r="BO26" s="675" t="s">
        <v>128</v>
      </c>
      <c r="BP26" s="675"/>
      <c r="BQ26" s="675"/>
      <c r="BR26" s="675"/>
      <c r="BS26" s="648" t="s">
        <v>176</v>
      </c>
      <c r="BT26" s="643"/>
      <c r="BU26" s="643"/>
      <c r="BV26" s="643"/>
      <c r="BW26" s="643"/>
      <c r="BX26" s="643"/>
      <c r="BY26" s="643"/>
      <c r="BZ26" s="643"/>
      <c r="CA26" s="643"/>
      <c r="CB26" s="688"/>
      <c r="CD26" s="689" t="s">
        <v>295</v>
      </c>
      <c r="CE26" s="686"/>
      <c r="CF26" s="686"/>
      <c r="CG26" s="686"/>
      <c r="CH26" s="686"/>
      <c r="CI26" s="686"/>
      <c r="CJ26" s="686"/>
      <c r="CK26" s="686"/>
      <c r="CL26" s="686"/>
      <c r="CM26" s="686"/>
      <c r="CN26" s="686"/>
      <c r="CO26" s="686"/>
      <c r="CP26" s="686"/>
      <c r="CQ26" s="687"/>
      <c r="CR26" s="642">
        <v>6265581</v>
      </c>
      <c r="CS26" s="643"/>
      <c r="CT26" s="643"/>
      <c r="CU26" s="643"/>
      <c r="CV26" s="643"/>
      <c r="CW26" s="643"/>
      <c r="CX26" s="643"/>
      <c r="CY26" s="644"/>
      <c r="CZ26" s="645">
        <v>8.6999999999999993</v>
      </c>
      <c r="DA26" s="663"/>
      <c r="DB26" s="663"/>
      <c r="DC26" s="664"/>
      <c r="DD26" s="648">
        <v>5926200</v>
      </c>
      <c r="DE26" s="643"/>
      <c r="DF26" s="643"/>
      <c r="DG26" s="643"/>
      <c r="DH26" s="643"/>
      <c r="DI26" s="643"/>
      <c r="DJ26" s="643"/>
      <c r="DK26" s="644"/>
      <c r="DL26" s="648" t="s">
        <v>176</v>
      </c>
      <c r="DM26" s="643"/>
      <c r="DN26" s="643"/>
      <c r="DO26" s="643"/>
      <c r="DP26" s="643"/>
      <c r="DQ26" s="643"/>
      <c r="DR26" s="643"/>
      <c r="DS26" s="643"/>
      <c r="DT26" s="643"/>
      <c r="DU26" s="643"/>
      <c r="DV26" s="644"/>
      <c r="DW26" s="645" t="s">
        <v>235</v>
      </c>
      <c r="DX26" s="663"/>
      <c r="DY26" s="663"/>
      <c r="DZ26" s="663"/>
      <c r="EA26" s="663"/>
      <c r="EB26" s="663"/>
      <c r="EC26" s="681"/>
    </row>
    <row r="27" spans="2:133" ht="11.25" customHeight="1" x14ac:dyDescent="0.15">
      <c r="B27" s="639" t="s">
        <v>296</v>
      </c>
      <c r="C27" s="640"/>
      <c r="D27" s="640"/>
      <c r="E27" s="640"/>
      <c r="F27" s="640"/>
      <c r="G27" s="640"/>
      <c r="H27" s="640"/>
      <c r="I27" s="640"/>
      <c r="J27" s="640"/>
      <c r="K27" s="640"/>
      <c r="L27" s="640"/>
      <c r="M27" s="640"/>
      <c r="N27" s="640"/>
      <c r="O27" s="640"/>
      <c r="P27" s="640"/>
      <c r="Q27" s="641"/>
      <c r="R27" s="642">
        <v>17898</v>
      </c>
      <c r="S27" s="643"/>
      <c r="T27" s="643"/>
      <c r="U27" s="643"/>
      <c r="V27" s="643"/>
      <c r="W27" s="643"/>
      <c r="X27" s="643"/>
      <c r="Y27" s="644"/>
      <c r="Z27" s="675">
        <v>0</v>
      </c>
      <c r="AA27" s="675"/>
      <c r="AB27" s="675"/>
      <c r="AC27" s="675"/>
      <c r="AD27" s="676">
        <v>17898</v>
      </c>
      <c r="AE27" s="676"/>
      <c r="AF27" s="676"/>
      <c r="AG27" s="676"/>
      <c r="AH27" s="676"/>
      <c r="AI27" s="676"/>
      <c r="AJ27" s="676"/>
      <c r="AK27" s="676"/>
      <c r="AL27" s="645">
        <v>0.1</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13938443</v>
      </c>
      <c r="BH27" s="643"/>
      <c r="BI27" s="643"/>
      <c r="BJ27" s="643"/>
      <c r="BK27" s="643"/>
      <c r="BL27" s="643"/>
      <c r="BM27" s="643"/>
      <c r="BN27" s="644"/>
      <c r="BO27" s="675">
        <v>100</v>
      </c>
      <c r="BP27" s="675"/>
      <c r="BQ27" s="675"/>
      <c r="BR27" s="675"/>
      <c r="BS27" s="648">
        <v>210737</v>
      </c>
      <c r="BT27" s="643"/>
      <c r="BU27" s="643"/>
      <c r="BV27" s="643"/>
      <c r="BW27" s="643"/>
      <c r="BX27" s="643"/>
      <c r="BY27" s="643"/>
      <c r="BZ27" s="643"/>
      <c r="CA27" s="643"/>
      <c r="CB27" s="688"/>
      <c r="CD27" s="689" t="s">
        <v>298</v>
      </c>
      <c r="CE27" s="686"/>
      <c r="CF27" s="686"/>
      <c r="CG27" s="686"/>
      <c r="CH27" s="686"/>
      <c r="CI27" s="686"/>
      <c r="CJ27" s="686"/>
      <c r="CK27" s="686"/>
      <c r="CL27" s="686"/>
      <c r="CM27" s="686"/>
      <c r="CN27" s="686"/>
      <c r="CO27" s="686"/>
      <c r="CP27" s="686"/>
      <c r="CQ27" s="687"/>
      <c r="CR27" s="642">
        <v>17048021</v>
      </c>
      <c r="CS27" s="661"/>
      <c r="CT27" s="661"/>
      <c r="CU27" s="661"/>
      <c r="CV27" s="661"/>
      <c r="CW27" s="661"/>
      <c r="CX27" s="661"/>
      <c r="CY27" s="662"/>
      <c r="CZ27" s="645">
        <v>23.6</v>
      </c>
      <c r="DA27" s="663"/>
      <c r="DB27" s="663"/>
      <c r="DC27" s="664"/>
      <c r="DD27" s="648">
        <v>4510015</v>
      </c>
      <c r="DE27" s="661"/>
      <c r="DF27" s="661"/>
      <c r="DG27" s="661"/>
      <c r="DH27" s="661"/>
      <c r="DI27" s="661"/>
      <c r="DJ27" s="661"/>
      <c r="DK27" s="662"/>
      <c r="DL27" s="648">
        <v>4431005</v>
      </c>
      <c r="DM27" s="661"/>
      <c r="DN27" s="661"/>
      <c r="DO27" s="661"/>
      <c r="DP27" s="661"/>
      <c r="DQ27" s="661"/>
      <c r="DR27" s="661"/>
      <c r="DS27" s="661"/>
      <c r="DT27" s="661"/>
      <c r="DU27" s="661"/>
      <c r="DV27" s="662"/>
      <c r="DW27" s="645">
        <v>13.8</v>
      </c>
      <c r="DX27" s="663"/>
      <c r="DY27" s="663"/>
      <c r="DZ27" s="663"/>
      <c r="EA27" s="663"/>
      <c r="EB27" s="663"/>
      <c r="EC27" s="681"/>
    </row>
    <row r="28" spans="2:133" ht="11.25" customHeight="1" x14ac:dyDescent="0.15">
      <c r="B28" s="639" t="s">
        <v>299</v>
      </c>
      <c r="C28" s="640"/>
      <c r="D28" s="640"/>
      <c r="E28" s="640"/>
      <c r="F28" s="640"/>
      <c r="G28" s="640"/>
      <c r="H28" s="640"/>
      <c r="I28" s="640"/>
      <c r="J28" s="640"/>
      <c r="K28" s="640"/>
      <c r="L28" s="640"/>
      <c r="M28" s="640"/>
      <c r="N28" s="640"/>
      <c r="O28" s="640"/>
      <c r="P28" s="640"/>
      <c r="Q28" s="641"/>
      <c r="R28" s="642">
        <v>151246</v>
      </c>
      <c r="S28" s="643"/>
      <c r="T28" s="643"/>
      <c r="U28" s="643"/>
      <c r="V28" s="643"/>
      <c r="W28" s="643"/>
      <c r="X28" s="643"/>
      <c r="Y28" s="644"/>
      <c r="Z28" s="675">
        <v>0.2</v>
      </c>
      <c r="AA28" s="675"/>
      <c r="AB28" s="675"/>
      <c r="AC28" s="675"/>
      <c r="AD28" s="676" t="s">
        <v>235</v>
      </c>
      <c r="AE28" s="676"/>
      <c r="AF28" s="676"/>
      <c r="AG28" s="676"/>
      <c r="AH28" s="676"/>
      <c r="AI28" s="676"/>
      <c r="AJ28" s="676"/>
      <c r="AK28" s="676"/>
      <c r="AL28" s="645" t="s">
        <v>235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300</v>
      </c>
      <c r="CE28" s="686"/>
      <c r="CF28" s="686"/>
      <c r="CG28" s="686"/>
      <c r="CH28" s="686"/>
      <c r="CI28" s="686"/>
      <c r="CJ28" s="686"/>
      <c r="CK28" s="686"/>
      <c r="CL28" s="686"/>
      <c r="CM28" s="686"/>
      <c r="CN28" s="686"/>
      <c r="CO28" s="686"/>
      <c r="CP28" s="686"/>
      <c r="CQ28" s="687"/>
      <c r="CR28" s="642">
        <v>5180434</v>
      </c>
      <c r="CS28" s="643"/>
      <c r="CT28" s="643"/>
      <c r="CU28" s="643"/>
      <c r="CV28" s="643"/>
      <c r="CW28" s="643"/>
      <c r="CX28" s="643"/>
      <c r="CY28" s="644"/>
      <c r="CZ28" s="645">
        <v>7.2</v>
      </c>
      <c r="DA28" s="663"/>
      <c r="DB28" s="663"/>
      <c r="DC28" s="664"/>
      <c r="DD28" s="648">
        <v>4890075</v>
      </c>
      <c r="DE28" s="643"/>
      <c r="DF28" s="643"/>
      <c r="DG28" s="643"/>
      <c r="DH28" s="643"/>
      <c r="DI28" s="643"/>
      <c r="DJ28" s="643"/>
      <c r="DK28" s="644"/>
      <c r="DL28" s="648">
        <v>4890075</v>
      </c>
      <c r="DM28" s="643"/>
      <c r="DN28" s="643"/>
      <c r="DO28" s="643"/>
      <c r="DP28" s="643"/>
      <c r="DQ28" s="643"/>
      <c r="DR28" s="643"/>
      <c r="DS28" s="643"/>
      <c r="DT28" s="643"/>
      <c r="DU28" s="643"/>
      <c r="DV28" s="644"/>
      <c r="DW28" s="645">
        <v>15.2</v>
      </c>
      <c r="DX28" s="663"/>
      <c r="DY28" s="663"/>
      <c r="DZ28" s="663"/>
      <c r="EA28" s="663"/>
      <c r="EB28" s="663"/>
      <c r="EC28" s="681"/>
    </row>
    <row r="29" spans="2:133" ht="11.25" customHeight="1" x14ac:dyDescent="0.15">
      <c r="B29" s="639" t="s">
        <v>301</v>
      </c>
      <c r="C29" s="640"/>
      <c r="D29" s="640"/>
      <c r="E29" s="640"/>
      <c r="F29" s="640"/>
      <c r="G29" s="640"/>
      <c r="H29" s="640"/>
      <c r="I29" s="640"/>
      <c r="J29" s="640"/>
      <c r="K29" s="640"/>
      <c r="L29" s="640"/>
      <c r="M29" s="640"/>
      <c r="N29" s="640"/>
      <c r="O29" s="640"/>
      <c r="P29" s="640"/>
      <c r="Q29" s="641"/>
      <c r="R29" s="642">
        <v>1045300</v>
      </c>
      <c r="S29" s="643"/>
      <c r="T29" s="643"/>
      <c r="U29" s="643"/>
      <c r="V29" s="643"/>
      <c r="W29" s="643"/>
      <c r="X29" s="643"/>
      <c r="Y29" s="644"/>
      <c r="Z29" s="675">
        <v>1.4</v>
      </c>
      <c r="AA29" s="675"/>
      <c r="AB29" s="675"/>
      <c r="AC29" s="675"/>
      <c r="AD29" s="676">
        <v>114042</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302</v>
      </c>
      <c r="CE29" s="732"/>
      <c r="CF29" s="689" t="s">
        <v>303</v>
      </c>
      <c r="CG29" s="686"/>
      <c r="CH29" s="686"/>
      <c r="CI29" s="686"/>
      <c r="CJ29" s="686"/>
      <c r="CK29" s="686"/>
      <c r="CL29" s="686"/>
      <c r="CM29" s="686"/>
      <c r="CN29" s="686"/>
      <c r="CO29" s="686"/>
      <c r="CP29" s="686"/>
      <c r="CQ29" s="687"/>
      <c r="CR29" s="642">
        <v>5180158</v>
      </c>
      <c r="CS29" s="661"/>
      <c r="CT29" s="661"/>
      <c r="CU29" s="661"/>
      <c r="CV29" s="661"/>
      <c r="CW29" s="661"/>
      <c r="CX29" s="661"/>
      <c r="CY29" s="662"/>
      <c r="CZ29" s="645">
        <v>7.2</v>
      </c>
      <c r="DA29" s="663"/>
      <c r="DB29" s="663"/>
      <c r="DC29" s="664"/>
      <c r="DD29" s="648">
        <v>4889799</v>
      </c>
      <c r="DE29" s="661"/>
      <c r="DF29" s="661"/>
      <c r="DG29" s="661"/>
      <c r="DH29" s="661"/>
      <c r="DI29" s="661"/>
      <c r="DJ29" s="661"/>
      <c r="DK29" s="662"/>
      <c r="DL29" s="648">
        <v>4889799</v>
      </c>
      <c r="DM29" s="661"/>
      <c r="DN29" s="661"/>
      <c r="DO29" s="661"/>
      <c r="DP29" s="661"/>
      <c r="DQ29" s="661"/>
      <c r="DR29" s="661"/>
      <c r="DS29" s="661"/>
      <c r="DT29" s="661"/>
      <c r="DU29" s="661"/>
      <c r="DV29" s="662"/>
      <c r="DW29" s="645">
        <v>15.2</v>
      </c>
      <c r="DX29" s="663"/>
      <c r="DY29" s="663"/>
      <c r="DZ29" s="663"/>
      <c r="EA29" s="663"/>
      <c r="EB29" s="663"/>
      <c r="EC29" s="681"/>
    </row>
    <row r="30" spans="2:133" ht="11.25" customHeight="1" x14ac:dyDescent="0.15">
      <c r="B30" s="639" t="s">
        <v>304</v>
      </c>
      <c r="C30" s="640"/>
      <c r="D30" s="640"/>
      <c r="E30" s="640"/>
      <c r="F30" s="640"/>
      <c r="G30" s="640"/>
      <c r="H30" s="640"/>
      <c r="I30" s="640"/>
      <c r="J30" s="640"/>
      <c r="K30" s="640"/>
      <c r="L30" s="640"/>
      <c r="M30" s="640"/>
      <c r="N30" s="640"/>
      <c r="O30" s="640"/>
      <c r="P30" s="640"/>
      <c r="Q30" s="641"/>
      <c r="R30" s="642">
        <v>367040</v>
      </c>
      <c r="S30" s="643"/>
      <c r="T30" s="643"/>
      <c r="U30" s="643"/>
      <c r="V30" s="643"/>
      <c r="W30" s="643"/>
      <c r="X30" s="643"/>
      <c r="Y30" s="644"/>
      <c r="Z30" s="675">
        <v>0.5</v>
      </c>
      <c r="AA30" s="675"/>
      <c r="AB30" s="675"/>
      <c r="AC30" s="675"/>
      <c r="AD30" s="676">
        <v>23658</v>
      </c>
      <c r="AE30" s="676"/>
      <c r="AF30" s="676"/>
      <c r="AG30" s="676"/>
      <c r="AH30" s="676"/>
      <c r="AI30" s="676"/>
      <c r="AJ30" s="676"/>
      <c r="AK30" s="676"/>
      <c r="AL30" s="645">
        <v>0.1</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3"/>
      <c r="CE30" s="734"/>
      <c r="CF30" s="689" t="s">
        <v>307</v>
      </c>
      <c r="CG30" s="686"/>
      <c r="CH30" s="686"/>
      <c r="CI30" s="686"/>
      <c r="CJ30" s="686"/>
      <c r="CK30" s="686"/>
      <c r="CL30" s="686"/>
      <c r="CM30" s="686"/>
      <c r="CN30" s="686"/>
      <c r="CO30" s="686"/>
      <c r="CP30" s="686"/>
      <c r="CQ30" s="687"/>
      <c r="CR30" s="642">
        <v>4996316</v>
      </c>
      <c r="CS30" s="643"/>
      <c r="CT30" s="643"/>
      <c r="CU30" s="643"/>
      <c r="CV30" s="643"/>
      <c r="CW30" s="643"/>
      <c r="CX30" s="643"/>
      <c r="CY30" s="644"/>
      <c r="CZ30" s="645">
        <v>6.9</v>
      </c>
      <c r="DA30" s="663"/>
      <c r="DB30" s="663"/>
      <c r="DC30" s="664"/>
      <c r="DD30" s="648">
        <v>4705957</v>
      </c>
      <c r="DE30" s="643"/>
      <c r="DF30" s="643"/>
      <c r="DG30" s="643"/>
      <c r="DH30" s="643"/>
      <c r="DI30" s="643"/>
      <c r="DJ30" s="643"/>
      <c r="DK30" s="644"/>
      <c r="DL30" s="648">
        <v>4705957</v>
      </c>
      <c r="DM30" s="643"/>
      <c r="DN30" s="643"/>
      <c r="DO30" s="643"/>
      <c r="DP30" s="643"/>
      <c r="DQ30" s="643"/>
      <c r="DR30" s="643"/>
      <c r="DS30" s="643"/>
      <c r="DT30" s="643"/>
      <c r="DU30" s="643"/>
      <c r="DV30" s="644"/>
      <c r="DW30" s="645">
        <v>14.6</v>
      </c>
      <c r="DX30" s="663"/>
      <c r="DY30" s="663"/>
      <c r="DZ30" s="663"/>
      <c r="EA30" s="663"/>
      <c r="EB30" s="663"/>
      <c r="EC30" s="681"/>
    </row>
    <row r="31" spans="2:133" ht="11.25" customHeight="1" x14ac:dyDescent="0.15">
      <c r="B31" s="639" t="s">
        <v>308</v>
      </c>
      <c r="C31" s="640"/>
      <c r="D31" s="640"/>
      <c r="E31" s="640"/>
      <c r="F31" s="640"/>
      <c r="G31" s="640"/>
      <c r="H31" s="640"/>
      <c r="I31" s="640"/>
      <c r="J31" s="640"/>
      <c r="K31" s="640"/>
      <c r="L31" s="640"/>
      <c r="M31" s="640"/>
      <c r="N31" s="640"/>
      <c r="O31" s="640"/>
      <c r="P31" s="640"/>
      <c r="Q31" s="641"/>
      <c r="R31" s="642">
        <v>25547406</v>
      </c>
      <c r="S31" s="643"/>
      <c r="T31" s="643"/>
      <c r="U31" s="643"/>
      <c r="V31" s="643"/>
      <c r="W31" s="643"/>
      <c r="X31" s="643"/>
      <c r="Y31" s="644"/>
      <c r="Z31" s="675">
        <v>35.299999999999997</v>
      </c>
      <c r="AA31" s="675"/>
      <c r="AB31" s="675"/>
      <c r="AC31" s="675"/>
      <c r="AD31" s="676" t="s">
        <v>254</v>
      </c>
      <c r="AE31" s="676"/>
      <c r="AF31" s="676"/>
      <c r="AG31" s="676"/>
      <c r="AH31" s="676"/>
      <c r="AI31" s="676"/>
      <c r="AJ31" s="676"/>
      <c r="AK31" s="676"/>
      <c r="AL31" s="645" t="s">
        <v>176</v>
      </c>
      <c r="AM31" s="646"/>
      <c r="AN31" s="646"/>
      <c r="AO31" s="677"/>
      <c r="AP31" s="716" t="s">
        <v>309</v>
      </c>
      <c r="AQ31" s="717"/>
      <c r="AR31" s="717"/>
      <c r="AS31" s="717"/>
      <c r="AT31" s="722" t="s">
        <v>310</v>
      </c>
      <c r="AU31" s="231"/>
      <c r="AV31" s="231"/>
      <c r="AW31" s="231"/>
      <c r="AX31" s="708" t="s">
        <v>184</v>
      </c>
      <c r="AY31" s="709"/>
      <c r="AZ31" s="709"/>
      <c r="BA31" s="709"/>
      <c r="BB31" s="709"/>
      <c r="BC31" s="709"/>
      <c r="BD31" s="709"/>
      <c r="BE31" s="709"/>
      <c r="BF31" s="710"/>
      <c r="BG31" s="711">
        <v>97.1</v>
      </c>
      <c r="BH31" s="712"/>
      <c r="BI31" s="712"/>
      <c r="BJ31" s="712"/>
      <c r="BK31" s="712"/>
      <c r="BL31" s="712"/>
      <c r="BM31" s="713">
        <v>73.599999999999994</v>
      </c>
      <c r="BN31" s="712"/>
      <c r="BO31" s="712"/>
      <c r="BP31" s="712"/>
      <c r="BQ31" s="714"/>
      <c r="BR31" s="711">
        <v>99.2</v>
      </c>
      <c r="BS31" s="712"/>
      <c r="BT31" s="712"/>
      <c r="BU31" s="712"/>
      <c r="BV31" s="712"/>
      <c r="BW31" s="712"/>
      <c r="BX31" s="713">
        <v>74.099999999999994</v>
      </c>
      <c r="BY31" s="712"/>
      <c r="BZ31" s="712"/>
      <c r="CA31" s="712"/>
      <c r="CB31" s="714"/>
      <c r="CD31" s="733"/>
      <c r="CE31" s="734"/>
      <c r="CF31" s="689" t="s">
        <v>311</v>
      </c>
      <c r="CG31" s="686"/>
      <c r="CH31" s="686"/>
      <c r="CI31" s="686"/>
      <c r="CJ31" s="686"/>
      <c r="CK31" s="686"/>
      <c r="CL31" s="686"/>
      <c r="CM31" s="686"/>
      <c r="CN31" s="686"/>
      <c r="CO31" s="686"/>
      <c r="CP31" s="686"/>
      <c r="CQ31" s="687"/>
      <c r="CR31" s="642">
        <v>183842</v>
      </c>
      <c r="CS31" s="661"/>
      <c r="CT31" s="661"/>
      <c r="CU31" s="661"/>
      <c r="CV31" s="661"/>
      <c r="CW31" s="661"/>
      <c r="CX31" s="661"/>
      <c r="CY31" s="662"/>
      <c r="CZ31" s="645">
        <v>0.3</v>
      </c>
      <c r="DA31" s="663"/>
      <c r="DB31" s="663"/>
      <c r="DC31" s="664"/>
      <c r="DD31" s="648">
        <v>183842</v>
      </c>
      <c r="DE31" s="661"/>
      <c r="DF31" s="661"/>
      <c r="DG31" s="661"/>
      <c r="DH31" s="661"/>
      <c r="DI31" s="661"/>
      <c r="DJ31" s="661"/>
      <c r="DK31" s="662"/>
      <c r="DL31" s="648">
        <v>183842</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15">
      <c r="B32" s="725" t="s">
        <v>312</v>
      </c>
      <c r="C32" s="726"/>
      <c r="D32" s="726"/>
      <c r="E32" s="726"/>
      <c r="F32" s="726"/>
      <c r="G32" s="726"/>
      <c r="H32" s="726"/>
      <c r="I32" s="726"/>
      <c r="J32" s="726"/>
      <c r="K32" s="726"/>
      <c r="L32" s="726"/>
      <c r="M32" s="726"/>
      <c r="N32" s="726"/>
      <c r="O32" s="726"/>
      <c r="P32" s="726"/>
      <c r="Q32" s="727"/>
      <c r="R32" s="642">
        <v>399</v>
      </c>
      <c r="S32" s="643"/>
      <c r="T32" s="643"/>
      <c r="U32" s="643"/>
      <c r="V32" s="643"/>
      <c r="W32" s="643"/>
      <c r="X32" s="643"/>
      <c r="Y32" s="644"/>
      <c r="Z32" s="675">
        <v>0</v>
      </c>
      <c r="AA32" s="675"/>
      <c r="AB32" s="675"/>
      <c r="AC32" s="675"/>
      <c r="AD32" s="676">
        <v>399</v>
      </c>
      <c r="AE32" s="676"/>
      <c r="AF32" s="676"/>
      <c r="AG32" s="676"/>
      <c r="AH32" s="676"/>
      <c r="AI32" s="676"/>
      <c r="AJ32" s="676"/>
      <c r="AK32" s="676"/>
      <c r="AL32" s="645">
        <v>0</v>
      </c>
      <c r="AM32" s="646"/>
      <c r="AN32" s="646"/>
      <c r="AO32" s="677"/>
      <c r="AP32" s="718"/>
      <c r="AQ32" s="719"/>
      <c r="AR32" s="719"/>
      <c r="AS32" s="719"/>
      <c r="AT32" s="723"/>
      <c r="AU32" s="230" t="s">
        <v>313</v>
      </c>
      <c r="AV32" s="230"/>
      <c r="AW32" s="230"/>
      <c r="AX32" s="639" t="s">
        <v>314</v>
      </c>
      <c r="AY32" s="640"/>
      <c r="AZ32" s="640"/>
      <c r="BA32" s="640"/>
      <c r="BB32" s="640"/>
      <c r="BC32" s="640"/>
      <c r="BD32" s="640"/>
      <c r="BE32" s="640"/>
      <c r="BF32" s="641"/>
      <c r="BG32" s="715">
        <v>98.5</v>
      </c>
      <c r="BH32" s="661"/>
      <c r="BI32" s="661"/>
      <c r="BJ32" s="661"/>
      <c r="BK32" s="661"/>
      <c r="BL32" s="661"/>
      <c r="BM32" s="646">
        <v>97.9</v>
      </c>
      <c r="BN32" s="707"/>
      <c r="BO32" s="707"/>
      <c r="BP32" s="707"/>
      <c r="BQ32" s="685"/>
      <c r="BR32" s="715">
        <v>99.2</v>
      </c>
      <c r="BS32" s="661"/>
      <c r="BT32" s="661"/>
      <c r="BU32" s="661"/>
      <c r="BV32" s="661"/>
      <c r="BW32" s="661"/>
      <c r="BX32" s="646">
        <v>98.4</v>
      </c>
      <c r="BY32" s="707"/>
      <c r="BZ32" s="707"/>
      <c r="CA32" s="707"/>
      <c r="CB32" s="685"/>
      <c r="CD32" s="735"/>
      <c r="CE32" s="736"/>
      <c r="CF32" s="689" t="s">
        <v>315</v>
      </c>
      <c r="CG32" s="686"/>
      <c r="CH32" s="686"/>
      <c r="CI32" s="686"/>
      <c r="CJ32" s="686"/>
      <c r="CK32" s="686"/>
      <c r="CL32" s="686"/>
      <c r="CM32" s="686"/>
      <c r="CN32" s="686"/>
      <c r="CO32" s="686"/>
      <c r="CP32" s="686"/>
      <c r="CQ32" s="687"/>
      <c r="CR32" s="642">
        <v>276</v>
      </c>
      <c r="CS32" s="643"/>
      <c r="CT32" s="643"/>
      <c r="CU32" s="643"/>
      <c r="CV32" s="643"/>
      <c r="CW32" s="643"/>
      <c r="CX32" s="643"/>
      <c r="CY32" s="644"/>
      <c r="CZ32" s="645">
        <v>0</v>
      </c>
      <c r="DA32" s="663"/>
      <c r="DB32" s="663"/>
      <c r="DC32" s="664"/>
      <c r="DD32" s="648">
        <v>276</v>
      </c>
      <c r="DE32" s="643"/>
      <c r="DF32" s="643"/>
      <c r="DG32" s="643"/>
      <c r="DH32" s="643"/>
      <c r="DI32" s="643"/>
      <c r="DJ32" s="643"/>
      <c r="DK32" s="644"/>
      <c r="DL32" s="648">
        <v>276</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316</v>
      </c>
      <c r="C33" s="640"/>
      <c r="D33" s="640"/>
      <c r="E33" s="640"/>
      <c r="F33" s="640"/>
      <c r="G33" s="640"/>
      <c r="H33" s="640"/>
      <c r="I33" s="640"/>
      <c r="J33" s="640"/>
      <c r="K33" s="640"/>
      <c r="L33" s="640"/>
      <c r="M33" s="640"/>
      <c r="N33" s="640"/>
      <c r="O33" s="640"/>
      <c r="P33" s="640"/>
      <c r="Q33" s="641"/>
      <c r="R33" s="642">
        <v>3579746</v>
      </c>
      <c r="S33" s="643"/>
      <c r="T33" s="643"/>
      <c r="U33" s="643"/>
      <c r="V33" s="643"/>
      <c r="W33" s="643"/>
      <c r="X33" s="643"/>
      <c r="Y33" s="644"/>
      <c r="Z33" s="675">
        <v>4.9000000000000004</v>
      </c>
      <c r="AA33" s="675"/>
      <c r="AB33" s="675"/>
      <c r="AC33" s="675"/>
      <c r="AD33" s="676" t="s">
        <v>128</v>
      </c>
      <c r="AE33" s="676"/>
      <c r="AF33" s="676"/>
      <c r="AG33" s="676"/>
      <c r="AH33" s="676"/>
      <c r="AI33" s="676"/>
      <c r="AJ33" s="676"/>
      <c r="AK33" s="676"/>
      <c r="AL33" s="645" t="s">
        <v>176</v>
      </c>
      <c r="AM33" s="646"/>
      <c r="AN33" s="646"/>
      <c r="AO33" s="677"/>
      <c r="AP33" s="720"/>
      <c r="AQ33" s="721"/>
      <c r="AR33" s="721"/>
      <c r="AS33" s="721"/>
      <c r="AT33" s="724"/>
      <c r="AU33" s="232"/>
      <c r="AV33" s="232"/>
      <c r="AW33" s="232"/>
      <c r="AX33" s="623" t="s">
        <v>317</v>
      </c>
      <c r="AY33" s="624"/>
      <c r="AZ33" s="624"/>
      <c r="BA33" s="624"/>
      <c r="BB33" s="624"/>
      <c r="BC33" s="624"/>
      <c r="BD33" s="624"/>
      <c r="BE33" s="624"/>
      <c r="BF33" s="625"/>
      <c r="BG33" s="706">
        <v>95.7</v>
      </c>
      <c r="BH33" s="627"/>
      <c r="BI33" s="627"/>
      <c r="BJ33" s="627"/>
      <c r="BK33" s="627"/>
      <c r="BL33" s="627"/>
      <c r="BM33" s="669">
        <v>61.5</v>
      </c>
      <c r="BN33" s="627"/>
      <c r="BO33" s="627"/>
      <c r="BP33" s="627"/>
      <c r="BQ33" s="671"/>
      <c r="BR33" s="706">
        <v>99.2</v>
      </c>
      <c r="BS33" s="627"/>
      <c r="BT33" s="627"/>
      <c r="BU33" s="627"/>
      <c r="BV33" s="627"/>
      <c r="BW33" s="627"/>
      <c r="BX33" s="669">
        <v>60.4</v>
      </c>
      <c r="BY33" s="627"/>
      <c r="BZ33" s="627"/>
      <c r="CA33" s="627"/>
      <c r="CB33" s="671"/>
      <c r="CD33" s="689" t="s">
        <v>318</v>
      </c>
      <c r="CE33" s="686"/>
      <c r="CF33" s="686"/>
      <c r="CG33" s="686"/>
      <c r="CH33" s="686"/>
      <c r="CI33" s="686"/>
      <c r="CJ33" s="686"/>
      <c r="CK33" s="686"/>
      <c r="CL33" s="686"/>
      <c r="CM33" s="686"/>
      <c r="CN33" s="686"/>
      <c r="CO33" s="686"/>
      <c r="CP33" s="686"/>
      <c r="CQ33" s="687"/>
      <c r="CR33" s="642">
        <v>35976843</v>
      </c>
      <c r="CS33" s="661"/>
      <c r="CT33" s="661"/>
      <c r="CU33" s="661"/>
      <c r="CV33" s="661"/>
      <c r="CW33" s="661"/>
      <c r="CX33" s="661"/>
      <c r="CY33" s="662"/>
      <c r="CZ33" s="645">
        <v>49.9</v>
      </c>
      <c r="DA33" s="663"/>
      <c r="DB33" s="663"/>
      <c r="DC33" s="664"/>
      <c r="DD33" s="648">
        <v>18451362</v>
      </c>
      <c r="DE33" s="661"/>
      <c r="DF33" s="661"/>
      <c r="DG33" s="661"/>
      <c r="DH33" s="661"/>
      <c r="DI33" s="661"/>
      <c r="DJ33" s="661"/>
      <c r="DK33" s="662"/>
      <c r="DL33" s="648">
        <v>13015857</v>
      </c>
      <c r="DM33" s="661"/>
      <c r="DN33" s="661"/>
      <c r="DO33" s="661"/>
      <c r="DP33" s="661"/>
      <c r="DQ33" s="661"/>
      <c r="DR33" s="661"/>
      <c r="DS33" s="661"/>
      <c r="DT33" s="661"/>
      <c r="DU33" s="661"/>
      <c r="DV33" s="662"/>
      <c r="DW33" s="645">
        <v>40.5</v>
      </c>
      <c r="DX33" s="663"/>
      <c r="DY33" s="663"/>
      <c r="DZ33" s="663"/>
      <c r="EA33" s="663"/>
      <c r="EB33" s="663"/>
      <c r="EC33" s="681"/>
    </row>
    <row r="34" spans="2:133" ht="11.25" customHeight="1" x14ac:dyDescent="0.15">
      <c r="B34" s="639" t="s">
        <v>319</v>
      </c>
      <c r="C34" s="640"/>
      <c r="D34" s="640"/>
      <c r="E34" s="640"/>
      <c r="F34" s="640"/>
      <c r="G34" s="640"/>
      <c r="H34" s="640"/>
      <c r="I34" s="640"/>
      <c r="J34" s="640"/>
      <c r="K34" s="640"/>
      <c r="L34" s="640"/>
      <c r="M34" s="640"/>
      <c r="N34" s="640"/>
      <c r="O34" s="640"/>
      <c r="P34" s="640"/>
      <c r="Q34" s="641"/>
      <c r="R34" s="642">
        <v>51798</v>
      </c>
      <c r="S34" s="643"/>
      <c r="T34" s="643"/>
      <c r="U34" s="643"/>
      <c r="V34" s="643"/>
      <c r="W34" s="643"/>
      <c r="X34" s="643"/>
      <c r="Y34" s="644"/>
      <c r="Z34" s="675">
        <v>0.1</v>
      </c>
      <c r="AA34" s="675"/>
      <c r="AB34" s="675"/>
      <c r="AC34" s="675"/>
      <c r="AD34" s="676">
        <v>28064</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320</v>
      </c>
      <c r="CE34" s="686"/>
      <c r="CF34" s="686"/>
      <c r="CG34" s="686"/>
      <c r="CH34" s="686"/>
      <c r="CI34" s="686"/>
      <c r="CJ34" s="686"/>
      <c r="CK34" s="686"/>
      <c r="CL34" s="686"/>
      <c r="CM34" s="686"/>
      <c r="CN34" s="686"/>
      <c r="CO34" s="686"/>
      <c r="CP34" s="686"/>
      <c r="CQ34" s="687"/>
      <c r="CR34" s="642">
        <v>5620165</v>
      </c>
      <c r="CS34" s="643"/>
      <c r="CT34" s="643"/>
      <c r="CU34" s="643"/>
      <c r="CV34" s="643"/>
      <c r="CW34" s="643"/>
      <c r="CX34" s="643"/>
      <c r="CY34" s="644"/>
      <c r="CZ34" s="645">
        <v>7.8</v>
      </c>
      <c r="DA34" s="663"/>
      <c r="DB34" s="663"/>
      <c r="DC34" s="664"/>
      <c r="DD34" s="648">
        <v>4134782</v>
      </c>
      <c r="DE34" s="643"/>
      <c r="DF34" s="643"/>
      <c r="DG34" s="643"/>
      <c r="DH34" s="643"/>
      <c r="DI34" s="643"/>
      <c r="DJ34" s="643"/>
      <c r="DK34" s="644"/>
      <c r="DL34" s="648">
        <v>3086331</v>
      </c>
      <c r="DM34" s="643"/>
      <c r="DN34" s="643"/>
      <c r="DO34" s="643"/>
      <c r="DP34" s="643"/>
      <c r="DQ34" s="643"/>
      <c r="DR34" s="643"/>
      <c r="DS34" s="643"/>
      <c r="DT34" s="643"/>
      <c r="DU34" s="643"/>
      <c r="DV34" s="644"/>
      <c r="DW34" s="645">
        <v>9.6</v>
      </c>
      <c r="DX34" s="663"/>
      <c r="DY34" s="663"/>
      <c r="DZ34" s="663"/>
      <c r="EA34" s="663"/>
      <c r="EB34" s="663"/>
      <c r="EC34" s="681"/>
    </row>
    <row r="35" spans="2:133" ht="11.25" customHeight="1" x14ac:dyDescent="0.15">
      <c r="B35" s="639" t="s">
        <v>321</v>
      </c>
      <c r="C35" s="640"/>
      <c r="D35" s="640"/>
      <c r="E35" s="640"/>
      <c r="F35" s="640"/>
      <c r="G35" s="640"/>
      <c r="H35" s="640"/>
      <c r="I35" s="640"/>
      <c r="J35" s="640"/>
      <c r="K35" s="640"/>
      <c r="L35" s="640"/>
      <c r="M35" s="640"/>
      <c r="N35" s="640"/>
      <c r="O35" s="640"/>
      <c r="P35" s="640"/>
      <c r="Q35" s="641"/>
      <c r="R35" s="642">
        <v>422184</v>
      </c>
      <c r="S35" s="643"/>
      <c r="T35" s="643"/>
      <c r="U35" s="643"/>
      <c r="V35" s="643"/>
      <c r="W35" s="643"/>
      <c r="X35" s="643"/>
      <c r="Y35" s="644"/>
      <c r="Z35" s="675">
        <v>0.6</v>
      </c>
      <c r="AA35" s="675"/>
      <c r="AB35" s="675"/>
      <c r="AC35" s="675"/>
      <c r="AD35" s="676" t="s">
        <v>176</v>
      </c>
      <c r="AE35" s="676"/>
      <c r="AF35" s="676"/>
      <c r="AG35" s="676"/>
      <c r="AH35" s="676"/>
      <c r="AI35" s="676"/>
      <c r="AJ35" s="676"/>
      <c r="AK35" s="676"/>
      <c r="AL35" s="645" t="s">
        <v>254</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324</v>
      </c>
      <c r="CE35" s="686"/>
      <c r="CF35" s="686"/>
      <c r="CG35" s="686"/>
      <c r="CH35" s="686"/>
      <c r="CI35" s="686"/>
      <c r="CJ35" s="686"/>
      <c r="CK35" s="686"/>
      <c r="CL35" s="686"/>
      <c r="CM35" s="686"/>
      <c r="CN35" s="686"/>
      <c r="CO35" s="686"/>
      <c r="CP35" s="686"/>
      <c r="CQ35" s="687"/>
      <c r="CR35" s="642">
        <v>1926604</v>
      </c>
      <c r="CS35" s="661"/>
      <c r="CT35" s="661"/>
      <c r="CU35" s="661"/>
      <c r="CV35" s="661"/>
      <c r="CW35" s="661"/>
      <c r="CX35" s="661"/>
      <c r="CY35" s="662"/>
      <c r="CZ35" s="645">
        <v>2.7</v>
      </c>
      <c r="DA35" s="663"/>
      <c r="DB35" s="663"/>
      <c r="DC35" s="664"/>
      <c r="DD35" s="648">
        <v>1628761</v>
      </c>
      <c r="DE35" s="661"/>
      <c r="DF35" s="661"/>
      <c r="DG35" s="661"/>
      <c r="DH35" s="661"/>
      <c r="DI35" s="661"/>
      <c r="DJ35" s="661"/>
      <c r="DK35" s="662"/>
      <c r="DL35" s="648">
        <v>694512</v>
      </c>
      <c r="DM35" s="661"/>
      <c r="DN35" s="661"/>
      <c r="DO35" s="661"/>
      <c r="DP35" s="661"/>
      <c r="DQ35" s="661"/>
      <c r="DR35" s="661"/>
      <c r="DS35" s="661"/>
      <c r="DT35" s="661"/>
      <c r="DU35" s="661"/>
      <c r="DV35" s="662"/>
      <c r="DW35" s="645">
        <v>2.2000000000000002</v>
      </c>
      <c r="DX35" s="663"/>
      <c r="DY35" s="663"/>
      <c r="DZ35" s="663"/>
      <c r="EA35" s="663"/>
      <c r="EB35" s="663"/>
      <c r="EC35" s="681"/>
    </row>
    <row r="36" spans="2:133" ht="11.25" customHeight="1" x14ac:dyDescent="0.15">
      <c r="B36" s="639" t="s">
        <v>325</v>
      </c>
      <c r="C36" s="640"/>
      <c r="D36" s="640"/>
      <c r="E36" s="640"/>
      <c r="F36" s="640"/>
      <c r="G36" s="640"/>
      <c r="H36" s="640"/>
      <c r="I36" s="640"/>
      <c r="J36" s="640"/>
      <c r="K36" s="640"/>
      <c r="L36" s="640"/>
      <c r="M36" s="640"/>
      <c r="N36" s="640"/>
      <c r="O36" s="640"/>
      <c r="P36" s="640"/>
      <c r="Q36" s="641"/>
      <c r="R36" s="642">
        <v>457929</v>
      </c>
      <c r="S36" s="643"/>
      <c r="T36" s="643"/>
      <c r="U36" s="643"/>
      <c r="V36" s="643"/>
      <c r="W36" s="643"/>
      <c r="X36" s="643"/>
      <c r="Y36" s="644"/>
      <c r="Z36" s="675">
        <v>0.6</v>
      </c>
      <c r="AA36" s="675"/>
      <c r="AB36" s="675"/>
      <c r="AC36" s="675"/>
      <c r="AD36" s="676" t="s">
        <v>176</v>
      </c>
      <c r="AE36" s="676"/>
      <c r="AF36" s="676"/>
      <c r="AG36" s="676"/>
      <c r="AH36" s="676"/>
      <c r="AI36" s="676"/>
      <c r="AJ36" s="676"/>
      <c r="AK36" s="676"/>
      <c r="AL36" s="645" t="s">
        <v>176</v>
      </c>
      <c r="AM36" s="646"/>
      <c r="AN36" s="646"/>
      <c r="AO36" s="677"/>
      <c r="AP36" s="235"/>
      <c r="AQ36" s="694" t="s">
        <v>326</v>
      </c>
      <c r="AR36" s="695"/>
      <c r="AS36" s="695"/>
      <c r="AT36" s="695"/>
      <c r="AU36" s="695"/>
      <c r="AV36" s="695"/>
      <c r="AW36" s="695"/>
      <c r="AX36" s="695"/>
      <c r="AY36" s="696"/>
      <c r="AZ36" s="697">
        <v>9598292</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124122</v>
      </c>
      <c r="BW36" s="698"/>
      <c r="BX36" s="698"/>
      <c r="BY36" s="698"/>
      <c r="BZ36" s="698"/>
      <c r="CA36" s="698"/>
      <c r="CB36" s="699"/>
      <c r="CD36" s="689" t="s">
        <v>328</v>
      </c>
      <c r="CE36" s="686"/>
      <c r="CF36" s="686"/>
      <c r="CG36" s="686"/>
      <c r="CH36" s="686"/>
      <c r="CI36" s="686"/>
      <c r="CJ36" s="686"/>
      <c r="CK36" s="686"/>
      <c r="CL36" s="686"/>
      <c r="CM36" s="686"/>
      <c r="CN36" s="686"/>
      <c r="CO36" s="686"/>
      <c r="CP36" s="686"/>
      <c r="CQ36" s="687"/>
      <c r="CR36" s="642">
        <v>18389418</v>
      </c>
      <c r="CS36" s="643"/>
      <c r="CT36" s="643"/>
      <c r="CU36" s="643"/>
      <c r="CV36" s="643"/>
      <c r="CW36" s="643"/>
      <c r="CX36" s="643"/>
      <c r="CY36" s="644"/>
      <c r="CZ36" s="645">
        <v>25.5</v>
      </c>
      <c r="DA36" s="663"/>
      <c r="DB36" s="663"/>
      <c r="DC36" s="664"/>
      <c r="DD36" s="648">
        <v>6576082</v>
      </c>
      <c r="DE36" s="643"/>
      <c r="DF36" s="643"/>
      <c r="DG36" s="643"/>
      <c r="DH36" s="643"/>
      <c r="DI36" s="643"/>
      <c r="DJ36" s="643"/>
      <c r="DK36" s="644"/>
      <c r="DL36" s="648">
        <v>3544463</v>
      </c>
      <c r="DM36" s="643"/>
      <c r="DN36" s="643"/>
      <c r="DO36" s="643"/>
      <c r="DP36" s="643"/>
      <c r="DQ36" s="643"/>
      <c r="DR36" s="643"/>
      <c r="DS36" s="643"/>
      <c r="DT36" s="643"/>
      <c r="DU36" s="643"/>
      <c r="DV36" s="644"/>
      <c r="DW36" s="645">
        <v>11</v>
      </c>
      <c r="DX36" s="663"/>
      <c r="DY36" s="663"/>
      <c r="DZ36" s="663"/>
      <c r="EA36" s="663"/>
      <c r="EB36" s="663"/>
      <c r="EC36" s="681"/>
    </row>
    <row r="37" spans="2:133" ht="11.25" customHeight="1" x14ac:dyDescent="0.15">
      <c r="B37" s="639" t="s">
        <v>329</v>
      </c>
      <c r="C37" s="640"/>
      <c r="D37" s="640"/>
      <c r="E37" s="640"/>
      <c r="F37" s="640"/>
      <c r="G37" s="640"/>
      <c r="H37" s="640"/>
      <c r="I37" s="640"/>
      <c r="J37" s="640"/>
      <c r="K37" s="640"/>
      <c r="L37" s="640"/>
      <c r="M37" s="640"/>
      <c r="N37" s="640"/>
      <c r="O37" s="640"/>
      <c r="P37" s="640"/>
      <c r="Q37" s="641"/>
      <c r="R37" s="642">
        <v>181882</v>
      </c>
      <c r="S37" s="643"/>
      <c r="T37" s="643"/>
      <c r="U37" s="643"/>
      <c r="V37" s="643"/>
      <c r="W37" s="643"/>
      <c r="X37" s="643"/>
      <c r="Y37" s="644"/>
      <c r="Z37" s="675">
        <v>0.3</v>
      </c>
      <c r="AA37" s="675"/>
      <c r="AB37" s="675"/>
      <c r="AC37" s="675"/>
      <c r="AD37" s="676" t="s">
        <v>176</v>
      </c>
      <c r="AE37" s="676"/>
      <c r="AF37" s="676"/>
      <c r="AG37" s="676"/>
      <c r="AH37" s="676"/>
      <c r="AI37" s="676"/>
      <c r="AJ37" s="676"/>
      <c r="AK37" s="676"/>
      <c r="AL37" s="645" t="s">
        <v>176</v>
      </c>
      <c r="AM37" s="646"/>
      <c r="AN37" s="646"/>
      <c r="AO37" s="677"/>
      <c r="AQ37" s="682" t="s">
        <v>330</v>
      </c>
      <c r="AR37" s="683"/>
      <c r="AS37" s="683"/>
      <c r="AT37" s="683"/>
      <c r="AU37" s="683"/>
      <c r="AV37" s="683"/>
      <c r="AW37" s="683"/>
      <c r="AX37" s="683"/>
      <c r="AY37" s="684"/>
      <c r="AZ37" s="642">
        <v>1733966</v>
      </c>
      <c r="BA37" s="643"/>
      <c r="BB37" s="643"/>
      <c r="BC37" s="643"/>
      <c r="BD37" s="661"/>
      <c r="BE37" s="661"/>
      <c r="BF37" s="685"/>
      <c r="BG37" s="689" t="s">
        <v>331</v>
      </c>
      <c r="BH37" s="686"/>
      <c r="BI37" s="686"/>
      <c r="BJ37" s="686"/>
      <c r="BK37" s="686"/>
      <c r="BL37" s="686"/>
      <c r="BM37" s="686"/>
      <c r="BN37" s="686"/>
      <c r="BO37" s="686"/>
      <c r="BP37" s="686"/>
      <c r="BQ37" s="686"/>
      <c r="BR37" s="686"/>
      <c r="BS37" s="686"/>
      <c r="BT37" s="686"/>
      <c r="BU37" s="687"/>
      <c r="BV37" s="642">
        <v>124122</v>
      </c>
      <c r="BW37" s="643"/>
      <c r="BX37" s="643"/>
      <c r="BY37" s="643"/>
      <c r="BZ37" s="643"/>
      <c r="CA37" s="643"/>
      <c r="CB37" s="688"/>
      <c r="CD37" s="689" t="s">
        <v>332</v>
      </c>
      <c r="CE37" s="686"/>
      <c r="CF37" s="686"/>
      <c r="CG37" s="686"/>
      <c r="CH37" s="686"/>
      <c r="CI37" s="686"/>
      <c r="CJ37" s="686"/>
      <c r="CK37" s="686"/>
      <c r="CL37" s="686"/>
      <c r="CM37" s="686"/>
      <c r="CN37" s="686"/>
      <c r="CO37" s="686"/>
      <c r="CP37" s="686"/>
      <c r="CQ37" s="687"/>
      <c r="CR37" s="642">
        <v>1411675</v>
      </c>
      <c r="CS37" s="661"/>
      <c r="CT37" s="661"/>
      <c r="CU37" s="661"/>
      <c r="CV37" s="661"/>
      <c r="CW37" s="661"/>
      <c r="CX37" s="661"/>
      <c r="CY37" s="662"/>
      <c r="CZ37" s="645">
        <v>2</v>
      </c>
      <c r="DA37" s="663"/>
      <c r="DB37" s="663"/>
      <c r="DC37" s="664"/>
      <c r="DD37" s="648">
        <v>1411675</v>
      </c>
      <c r="DE37" s="661"/>
      <c r="DF37" s="661"/>
      <c r="DG37" s="661"/>
      <c r="DH37" s="661"/>
      <c r="DI37" s="661"/>
      <c r="DJ37" s="661"/>
      <c r="DK37" s="662"/>
      <c r="DL37" s="648">
        <v>1348394</v>
      </c>
      <c r="DM37" s="661"/>
      <c r="DN37" s="661"/>
      <c r="DO37" s="661"/>
      <c r="DP37" s="661"/>
      <c r="DQ37" s="661"/>
      <c r="DR37" s="661"/>
      <c r="DS37" s="661"/>
      <c r="DT37" s="661"/>
      <c r="DU37" s="661"/>
      <c r="DV37" s="662"/>
      <c r="DW37" s="645">
        <v>4.2</v>
      </c>
      <c r="DX37" s="663"/>
      <c r="DY37" s="663"/>
      <c r="DZ37" s="663"/>
      <c r="EA37" s="663"/>
      <c r="EB37" s="663"/>
      <c r="EC37" s="681"/>
    </row>
    <row r="38" spans="2:133" ht="11.25" customHeight="1" x14ac:dyDescent="0.15">
      <c r="B38" s="639" t="s">
        <v>333</v>
      </c>
      <c r="C38" s="640"/>
      <c r="D38" s="640"/>
      <c r="E38" s="640"/>
      <c r="F38" s="640"/>
      <c r="G38" s="640"/>
      <c r="H38" s="640"/>
      <c r="I38" s="640"/>
      <c r="J38" s="640"/>
      <c r="K38" s="640"/>
      <c r="L38" s="640"/>
      <c r="M38" s="640"/>
      <c r="N38" s="640"/>
      <c r="O38" s="640"/>
      <c r="P38" s="640"/>
      <c r="Q38" s="641"/>
      <c r="R38" s="642">
        <v>2882768</v>
      </c>
      <c r="S38" s="643"/>
      <c r="T38" s="643"/>
      <c r="U38" s="643"/>
      <c r="V38" s="643"/>
      <c r="W38" s="643"/>
      <c r="X38" s="643"/>
      <c r="Y38" s="644"/>
      <c r="Z38" s="675">
        <v>4</v>
      </c>
      <c r="AA38" s="675"/>
      <c r="AB38" s="675"/>
      <c r="AC38" s="675"/>
      <c r="AD38" s="676">
        <v>4057</v>
      </c>
      <c r="AE38" s="676"/>
      <c r="AF38" s="676"/>
      <c r="AG38" s="676"/>
      <c r="AH38" s="676"/>
      <c r="AI38" s="676"/>
      <c r="AJ38" s="676"/>
      <c r="AK38" s="676"/>
      <c r="AL38" s="645">
        <v>0</v>
      </c>
      <c r="AM38" s="646"/>
      <c r="AN38" s="646"/>
      <c r="AO38" s="677"/>
      <c r="AQ38" s="682" t="s">
        <v>334</v>
      </c>
      <c r="AR38" s="683"/>
      <c r="AS38" s="683"/>
      <c r="AT38" s="683"/>
      <c r="AU38" s="683"/>
      <c r="AV38" s="683"/>
      <c r="AW38" s="683"/>
      <c r="AX38" s="683"/>
      <c r="AY38" s="684"/>
      <c r="AZ38" s="642">
        <v>1327054</v>
      </c>
      <c r="BA38" s="643"/>
      <c r="BB38" s="643"/>
      <c r="BC38" s="643"/>
      <c r="BD38" s="661"/>
      <c r="BE38" s="661"/>
      <c r="BF38" s="685"/>
      <c r="BG38" s="689" t="s">
        <v>335</v>
      </c>
      <c r="BH38" s="686"/>
      <c r="BI38" s="686"/>
      <c r="BJ38" s="686"/>
      <c r="BK38" s="686"/>
      <c r="BL38" s="686"/>
      <c r="BM38" s="686"/>
      <c r="BN38" s="686"/>
      <c r="BO38" s="686"/>
      <c r="BP38" s="686"/>
      <c r="BQ38" s="686"/>
      <c r="BR38" s="686"/>
      <c r="BS38" s="686"/>
      <c r="BT38" s="686"/>
      <c r="BU38" s="687"/>
      <c r="BV38" s="642">
        <v>16577</v>
      </c>
      <c r="BW38" s="643"/>
      <c r="BX38" s="643"/>
      <c r="BY38" s="643"/>
      <c r="BZ38" s="643"/>
      <c r="CA38" s="643"/>
      <c r="CB38" s="688"/>
      <c r="CD38" s="689" t="s">
        <v>336</v>
      </c>
      <c r="CE38" s="686"/>
      <c r="CF38" s="686"/>
      <c r="CG38" s="686"/>
      <c r="CH38" s="686"/>
      <c r="CI38" s="686"/>
      <c r="CJ38" s="686"/>
      <c r="CK38" s="686"/>
      <c r="CL38" s="686"/>
      <c r="CM38" s="686"/>
      <c r="CN38" s="686"/>
      <c r="CO38" s="686"/>
      <c r="CP38" s="686"/>
      <c r="CQ38" s="687"/>
      <c r="CR38" s="642">
        <v>6344061</v>
      </c>
      <c r="CS38" s="643"/>
      <c r="CT38" s="643"/>
      <c r="CU38" s="643"/>
      <c r="CV38" s="643"/>
      <c r="CW38" s="643"/>
      <c r="CX38" s="643"/>
      <c r="CY38" s="644"/>
      <c r="CZ38" s="645">
        <v>8.8000000000000007</v>
      </c>
      <c r="DA38" s="663"/>
      <c r="DB38" s="663"/>
      <c r="DC38" s="664"/>
      <c r="DD38" s="648">
        <v>5211097</v>
      </c>
      <c r="DE38" s="643"/>
      <c r="DF38" s="643"/>
      <c r="DG38" s="643"/>
      <c r="DH38" s="643"/>
      <c r="DI38" s="643"/>
      <c r="DJ38" s="643"/>
      <c r="DK38" s="644"/>
      <c r="DL38" s="648">
        <v>4999205</v>
      </c>
      <c r="DM38" s="643"/>
      <c r="DN38" s="643"/>
      <c r="DO38" s="643"/>
      <c r="DP38" s="643"/>
      <c r="DQ38" s="643"/>
      <c r="DR38" s="643"/>
      <c r="DS38" s="643"/>
      <c r="DT38" s="643"/>
      <c r="DU38" s="643"/>
      <c r="DV38" s="644"/>
      <c r="DW38" s="645">
        <v>15.6</v>
      </c>
      <c r="DX38" s="663"/>
      <c r="DY38" s="663"/>
      <c r="DZ38" s="663"/>
      <c r="EA38" s="663"/>
      <c r="EB38" s="663"/>
      <c r="EC38" s="681"/>
    </row>
    <row r="39" spans="2:133" ht="11.25" customHeight="1" x14ac:dyDescent="0.15">
      <c r="B39" s="639" t="s">
        <v>337</v>
      </c>
      <c r="C39" s="640"/>
      <c r="D39" s="640"/>
      <c r="E39" s="640"/>
      <c r="F39" s="640"/>
      <c r="G39" s="640"/>
      <c r="H39" s="640"/>
      <c r="I39" s="640"/>
      <c r="J39" s="640"/>
      <c r="K39" s="640"/>
      <c r="L39" s="640"/>
      <c r="M39" s="640"/>
      <c r="N39" s="640"/>
      <c r="O39" s="640"/>
      <c r="P39" s="640"/>
      <c r="Q39" s="641"/>
      <c r="R39" s="642">
        <v>5503406</v>
      </c>
      <c r="S39" s="643"/>
      <c r="T39" s="643"/>
      <c r="U39" s="643"/>
      <c r="V39" s="643"/>
      <c r="W39" s="643"/>
      <c r="X39" s="643"/>
      <c r="Y39" s="644"/>
      <c r="Z39" s="675">
        <v>7.6</v>
      </c>
      <c r="AA39" s="675"/>
      <c r="AB39" s="675"/>
      <c r="AC39" s="675"/>
      <c r="AD39" s="676" t="s">
        <v>235</v>
      </c>
      <c r="AE39" s="676"/>
      <c r="AF39" s="676"/>
      <c r="AG39" s="676"/>
      <c r="AH39" s="676"/>
      <c r="AI39" s="676"/>
      <c r="AJ39" s="676"/>
      <c r="AK39" s="676"/>
      <c r="AL39" s="645" t="s">
        <v>254</v>
      </c>
      <c r="AM39" s="646"/>
      <c r="AN39" s="646"/>
      <c r="AO39" s="677"/>
      <c r="AQ39" s="682" t="s">
        <v>338</v>
      </c>
      <c r="AR39" s="683"/>
      <c r="AS39" s="683"/>
      <c r="AT39" s="683"/>
      <c r="AU39" s="683"/>
      <c r="AV39" s="683"/>
      <c r="AW39" s="683"/>
      <c r="AX39" s="683"/>
      <c r="AY39" s="684"/>
      <c r="AZ39" s="642">
        <v>86152</v>
      </c>
      <c r="BA39" s="643"/>
      <c r="BB39" s="643"/>
      <c r="BC39" s="643"/>
      <c r="BD39" s="661"/>
      <c r="BE39" s="661"/>
      <c r="BF39" s="685"/>
      <c r="BG39" s="689" t="s">
        <v>339</v>
      </c>
      <c r="BH39" s="686"/>
      <c r="BI39" s="686"/>
      <c r="BJ39" s="686"/>
      <c r="BK39" s="686"/>
      <c r="BL39" s="686"/>
      <c r="BM39" s="686"/>
      <c r="BN39" s="686"/>
      <c r="BO39" s="686"/>
      <c r="BP39" s="686"/>
      <c r="BQ39" s="686"/>
      <c r="BR39" s="686"/>
      <c r="BS39" s="686"/>
      <c r="BT39" s="686"/>
      <c r="BU39" s="687"/>
      <c r="BV39" s="642">
        <v>23298</v>
      </c>
      <c r="BW39" s="643"/>
      <c r="BX39" s="643"/>
      <c r="BY39" s="643"/>
      <c r="BZ39" s="643"/>
      <c r="CA39" s="643"/>
      <c r="CB39" s="688"/>
      <c r="CD39" s="689" t="s">
        <v>340</v>
      </c>
      <c r="CE39" s="686"/>
      <c r="CF39" s="686"/>
      <c r="CG39" s="686"/>
      <c r="CH39" s="686"/>
      <c r="CI39" s="686"/>
      <c r="CJ39" s="686"/>
      <c r="CK39" s="686"/>
      <c r="CL39" s="686"/>
      <c r="CM39" s="686"/>
      <c r="CN39" s="686"/>
      <c r="CO39" s="686"/>
      <c r="CP39" s="686"/>
      <c r="CQ39" s="687"/>
      <c r="CR39" s="642">
        <v>520465</v>
      </c>
      <c r="CS39" s="661"/>
      <c r="CT39" s="661"/>
      <c r="CU39" s="661"/>
      <c r="CV39" s="661"/>
      <c r="CW39" s="661"/>
      <c r="CX39" s="661"/>
      <c r="CY39" s="662"/>
      <c r="CZ39" s="645">
        <v>0.7</v>
      </c>
      <c r="DA39" s="663"/>
      <c r="DB39" s="663"/>
      <c r="DC39" s="664"/>
      <c r="DD39" s="648">
        <v>100413</v>
      </c>
      <c r="DE39" s="661"/>
      <c r="DF39" s="661"/>
      <c r="DG39" s="661"/>
      <c r="DH39" s="661"/>
      <c r="DI39" s="661"/>
      <c r="DJ39" s="661"/>
      <c r="DK39" s="662"/>
      <c r="DL39" s="648" t="s">
        <v>251</v>
      </c>
      <c r="DM39" s="661"/>
      <c r="DN39" s="661"/>
      <c r="DO39" s="661"/>
      <c r="DP39" s="661"/>
      <c r="DQ39" s="661"/>
      <c r="DR39" s="661"/>
      <c r="DS39" s="661"/>
      <c r="DT39" s="661"/>
      <c r="DU39" s="661"/>
      <c r="DV39" s="662"/>
      <c r="DW39" s="645" t="s">
        <v>235</v>
      </c>
      <c r="DX39" s="663"/>
      <c r="DY39" s="663"/>
      <c r="DZ39" s="663"/>
      <c r="EA39" s="663"/>
      <c r="EB39" s="663"/>
      <c r="EC39" s="681"/>
    </row>
    <row r="40" spans="2:133" ht="11.25" customHeight="1" x14ac:dyDescent="0.15">
      <c r="B40" s="639" t="s">
        <v>341</v>
      </c>
      <c r="C40" s="640"/>
      <c r="D40" s="640"/>
      <c r="E40" s="640"/>
      <c r="F40" s="640"/>
      <c r="G40" s="640"/>
      <c r="H40" s="640"/>
      <c r="I40" s="640"/>
      <c r="J40" s="640"/>
      <c r="K40" s="640"/>
      <c r="L40" s="640"/>
      <c r="M40" s="640"/>
      <c r="N40" s="640"/>
      <c r="O40" s="640"/>
      <c r="P40" s="640"/>
      <c r="Q40" s="641"/>
      <c r="R40" s="642">
        <v>191954</v>
      </c>
      <c r="S40" s="643"/>
      <c r="T40" s="643"/>
      <c r="U40" s="643"/>
      <c r="V40" s="643"/>
      <c r="W40" s="643"/>
      <c r="X40" s="643"/>
      <c r="Y40" s="644"/>
      <c r="Z40" s="675">
        <v>0.3</v>
      </c>
      <c r="AA40" s="675"/>
      <c r="AB40" s="675"/>
      <c r="AC40" s="675"/>
      <c r="AD40" s="676" t="s">
        <v>235</v>
      </c>
      <c r="AE40" s="676"/>
      <c r="AF40" s="676"/>
      <c r="AG40" s="676"/>
      <c r="AH40" s="676"/>
      <c r="AI40" s="676"/>
      <c r="AJ40" s="676"/>
      <c r="AK40" s="676"/>
      <c r="AL40" s="645" t="s">
        <v>128</v>
      </c>
      <c r="AM40" s="646"/>
      <c r="AN40" s="646"/>
      <c r="AO40" s="677"/>
      <c r="AQ40" s="682" t="s">
        <v>342</v>
      </c>
      <c r="AR40" s="683"/>
      <c r="AS40" s="683"/>
      <c r="AT40" s="683"/>
      <c r="AU40" s="683"/>
      <c r="AV40" s="683"/>
      <c r="AW40" s="683"/>
      <c r="AX40" s="683"/>
      <c r="AY40" s="684"/>
      <c r="AZ40" s="642">
        <v>57051</v>
      </c>
      <c r="BA40" s="643"/>
      <c r="BB40" s="643"/>
      <c r="BC40" s="643"/>
      <c r="BD40" s="661"/>
      <c r="BE40" s="661"/>
      <c r="BF40" s="685"/>
      <c r="BG40" s="690" t="s">
        <v>343</v>
      </c>
      <c r="BH40" s="691"/>
      <c r="BI40" s="691"/>
      <c r="BJ40" s="691"/>
      <c r="BK40" s="691"/>
      <c r="BL40" s="236"/>
      <c r="BM40" s="686" t="s">
        <v>344</v>
      </c>
      <c r="BN40" s="686"/>
      <c r="BO40" s="686"/>
      <c r="BP40" s="686"/>
      <c r="BQ40" s="686"/>
      <c r="BR40" s="686"/>
      <c r="BS40" s="686"/>
      <c r="BT40" s="686"/>
      <c r="BU40" s="687"/>
      <c r="BV40" s="642">
        <v>78</v>
      </c>
      <c r="BW40" s="643"/>
      <c r="BX40" s="643"/>
      <c r="BY40" s="643"/>
      <c r="BZ40" s="643"/>
      <c r="CA40" s="643"/>
      <c r="CB40" s="688"/>
      <c r="CD40" s="689" t="s">
        <v>345</v>
      </c>
      <c r="CE40" s="686"/>
      <c r="CF40" s="686"/>
      <c r="CG40" s="686"/>
      <c r="CH40" s="686"/>
      <c r="CI40" s="686"/>
      <c r="CJ40" s="686"/>
      <c r="CK40" s="686"/>
      <c r="CL40" s="686"/>
      <c r="CM40" s="686"/>
      <c r="CN40" s="686"/>
      <c r="CO40" s="686"/>
      <c r="CP40" s="686"/>
      <c r="CQ40" s="687"/>
      <c r="CR40" s="642">
        <v>3176130</v>
      </c>
      <c r="CS40" s="643"/>
      <c r="CT40" s="643"/>
      <c r="CU40" s="643"/>
      <c r="CV40" s="643"/>
      <c r="CW40" s="643"/>
      <c r="CX40" s="643"/>
      <c r="CY40" s="644"/>
      <c r="CZ40" s="645">
        <v>4.4000000000000004</v>
      </c>
      <c r="DA40" s="663"/>
      <c r="DB40" s="663"/>
      <c r="DC40" s="664"/>
      <c r="DD40" s="648">
        <v>800227</v>
      </c>
      <c r="DE40" s="643"/>
      <c r="DF40" s="643"/>
      <c r="DG40" s="643"/>
      <c r="DH40" s="643"/>
      <c r="DI40" s="643"/>
      <c r="DJ40" s="643"/>
      <c r="DK40" s="644"/>
      <c r="DL40" s="648">
        <v>691346</v>
      </c>
      <c r="DM40" s="643"/>
      <c r="DN40" s="643"/>
      <c r="DO40" s="643"/>
      <c r="DP40" s="643"/>
      <c r="DQ40" s="643"/>
      <c r="DR40" s="643"/>
      <c r="DS40" s="643"/>
      <c r="DT40" s="643"/>
      <c r="DU40" s="643"/>
      <c r="DV40" s="644"/>
      <c r="DW40" s="645">
        <v>2.2000000000000002</v>
      </c>
      <c r="DX40" s="663"/>
      <c r="DY40" s="663"/>
      <c r="DZ40" s="663"/>
      <c r="EA40" s="663"/>
      <c r="EB40" s="663"/>
      <c r="EC40" s="681"/>
    </row>
    <row r="41" spans="2:133" ht="11.25" customHeight="1" x14ac:dyDescent="0.15">
      <c r="B41" s="639" t="s">
        <v>346</v>
      </c>
      <c r="C41" s="640"/>
      <c r="D41" s="640"/>
      <c r="E41" s="640"/>
      <c r="F41" s="640"/>
      <c r="G41" s="640"/>
      <c r="H41" s="640"/>
      <c r="I41" s="640"/>
      <c r="J41" s="640"/>
      <c r="K41" s="640"/>
      <c r="L41" s="640"/>
      <c r="M41" s="640"/>
      <c r="N41" s="640"/>
      <c r="O41" s="640"/>
      <c r="P41" s="640"/>
      <c r="Q41" s="641"/>
      <c r="R41" s="642">
        <v>373100</v>
      </c>
      <c r="S41" s="643"/>
      <c r="T41" s="643"/>
      <c r="U41" s="643"/>
      <c r="V41" s="643"/>
      <c r="W41" s="643"/>
      <c r="X41" s="643"/>
      <c r="Y41" s="644"/>
      <c r="Z41" s="675">
        <v>0.5</v>
      </c>
      <c r="AA41" s="675"/>
      <c r="AB41" s="675"/>
      <c r="AC41" s="675"/>
      <c r="AD41" s="676" t="s">
        <v>235</v>
      </c>
      <c r="AE41" s="676"/>
      <c r="AF41" s="676"/>
      <c r="AG41" s="676"/>
      <c r="AH41" s="676"/>
      <c r="AI41" s="676"/>
      <c r="AJ41" s="676"/>
      <c r="AK41" s="676"/>
      <c r="AL41" s="645" t="s">
        <v>235</v>
      </c>
      <c r="AM41" s="646"/>
      <c r="AN41" s="646"/>
      <c r="AO41" s="677"/>
      <c r="AQ41" s="682" t="s">
        <v>347</v>
      </c>
      <c r="AR41" s="683"/>
      <c r="AS41" s="683"/>
      <c r="AT41" s="683"/>
      <c r="AU41" s="683"/>
      <c r="AV41" s="683"/>
      <c r="AW41" s="683"/>
      <c r="AX41" s="683"/>
      <c r="AY41" s="684"/>
      <c r="AZ41" s="642">
        <v>1036119</v>
      </c>
      <c r="BA41" s="643"/>
      <c r="BB41" s="643"/>
      <c r="BC41" s="643"/>
      <c r="BD41" s="661"/>
      <c r="BE41" s="661"/>
      <c r="BF41" s="685"/>
      <c r="BG41" s="690"/>
      <c r="BH41" s="691"/>
      <c r="BI41" s="691"/>
      <c r="BJ41" s="691"/>
      <c r="BK41" s="691"/>
      <c r="BL41" s="236"/>
      <c r="BM41" s="686" t="s">
        <v>348</v>
      </c>
      <c r="BN41" s="686"/>
      <c r="BO41" s="686"/>
      <c r="BP41" s="686"/>
      <c r="BQ41" s="686"/>
      <c r="BR41" s="686"/>
      <c r="BS41" s="686"/>
      <c r="BT41" s="686"/>
      <c r="BU41" s="687"/>
      <c r="BV41" s="642">
        <v>4</v>
      </c>
      <c r="BW41" s="643"/>
      <c r="BX41" s="643"/>
      <c r="BY41" s="643"/>
      <c r="BZ41" s="643"/>
      <c r="CA41" s="643"/>
      <c r="CB41" s="688"/>
      <c r="CD41" s="689" t="s">
        <v>349</v>
      </c>
      <c r="CE41" s="686"/>
      <c r="CF41" s="686"/>
      <c r="CG41" s="686"/>
      <c r="CH41" s="686"/>
      <c r="CI41" s="686"/>
      <c r="CJ41" s="686"/>
      <c r="CK41" s="686"/>
      <c r="CL41" s="686"/>
      <c r="CM41" s="686"/>
      <c r="CN41" s="686"/>
      <c r="CO41" s="686"/>
      <c r="CP41" s="686"/>
      <c r="CQ41" s="687"/>
      <c r="CR41" s="642" t="s">
        <v>235</v>
      </c>
      <c r="CS41" s="661"/>
      <c r="CT41" s="661"/>
      <c r="CU41" s="661"/>
      <c r="CV41" s="661"/>
      <c r="CW41" s="661"/>
      <c r="CX41" s="661"/>
      <c r="CY41" s="662"/>
      <c r="CZ41" s="645" t="s">
        <v>128</v>
      </c>
      <c r="DA41" s="663"/>
      <c r="DB41" s="663"/>
      <c r="DC41" s="664"/>
      <c r="DD41" s="648" t="s">
        <v>176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1128194</v>
      </c>
      <c r="S42" s="643"/>
      <c r="T42" s="643"/>
      <c r="U42" s="643"/>
      <c r="V42" s="643"/>
      <c r="W42" s="643"/>
      <c r="X42" s="643"/>
      <c r="Y42" s="644"/>
      <c r="Z42" s="675">
        <v>1.6</v>
      </c>
      <c r="AA42" s="675"/>
      <c r="AB42" s="675"/>
      <c r="AC42" s="675"/>
      <c r="AD42" s="676" t="s">
        <v>176</v>
      </c>
      <c r="AE42" s="676"/>
      <c r="AF42" s="676"/>
      <c r="AG42" s="676"/>
      <c r="AH42" s="676"/>
      <c r="AI42" s="676"/>
      <c r="AJ42" s="676"/>
      <c r="AK42" s="676"/>
      <c r="AL42" s="645" t="s">
        <v>235</v>
      </c>
      <c r="AM42" s="646"/>
      <c r="AN42" s="646"/>
      <c r="AO42" s="677"/>
      <c r="AQ42" s="678" t="s">
        <v>351</v>
      </c>
      <c r="AR42" s="679"/>
      <c r="AS42" s="679"/>
      <c r="AT42" s="679"/>
      <c r="AU42" s="679"/>
      <c r="AV42" s="679"/>
      <c r="AW42" s="679"/>
      <c r="AX42" s="679"/>
      <c r="AY42" s="680"/>
      <c r="AZ42" s="626">
        <v>5357950</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433</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4344205</v>
      </c>
      <c r="CS42" s="643"/>
      <c r="CT42" s="643"/>
      <c r="CU42" s="643"/>
      <c r="CV42" s="643"/>
      <c r="CW42" s="643"/>
      <c r="CX42" s="643"/>
      <c r="CY42" s="644"/>
      <c r="CZ42" s="645">
        <v>6</v>
      </c>
      <c r="DA42" s="646"/>
      <c r="DB42" s="646"/>
      <c r="DC42" s="647"/>
      <c r="DD42" s="648">
        <v>154740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72355928</v>
      </c>
      <c r="S43" s="665"/>
      <c r="T43" s="665"/>
      <c r="U43" s="665"/>
      <c r="V43" s="665"/>
      <c r="W43" s="665"/>
      <c r="X43" s="665"/>
      <c r="Y43" s="666"/>
      <c r="Z43" s="667">
        <v>100</v>
      </c>
      <c r="AA43" s="667"/>
      <c r="AB43" s="667"/>
      <c r="AC43" s="667"/>
      <c r="AD43" s="668">
        <v>30429973</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2947</v>
      </c>
      <c r="CS43" s="661"/>
      <c r="CT43" s="661"/>
      <c r="CU43" s="661"/>
      <c r="CV43" s="661"/>
      <c r="CW43" s="661"/>
      <c r="CX43" s="661"/>
      <c r="CY43" s="662"/>
      <c r="CZ43" s="645">
        <v>0</v>
      </c>
      <c r="DA43" s="663"/>
      <c r="DB43" s="663"/>
      <c r="DC43" s="664"/>
      <c r="DD43" s="648" t="s">
        <v>251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4344205</v>
      </c>
      <c r="CS44" s="643"/>
      <c r="CT44" s="643"/>
      <c r="CU44" s="643"/>
      <c r="CV44" s="643"/>
      <c r="CW44" s="643"/>
      <c r="CX44" s="643"/>
      <c r="CY44" s="644"/>
      <c r="CZ44" s="645">
        <v>6</v>
      </c>
      <c r="DA44" s="646"/>
      <c r="DB44" s="646"/>
      <c r="DC44" s="647"/>
      <c r="DD44" s="648">
        <v>154740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1925330</v>
      </c>
      <c r="CS45" s="661"/>
      <c r="CT45" s="661"/>
      <c r="CU45" s="661"/>
      <c r="CV45" s="661"/>
      <c r="CW45" s="661"/>
      <c r="CX45" s="661"/>
      <c r="CY45" s="662"/>
      <c r="CZ45" s="645">
        <v>2.7</v>
      </c>
      <c r="DA45" s="663"/>
      <c r="DB45" s="663"/>
      <c r="DC45" s="664"/>
      <c r="DD45" s="648">
        <v>5188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1856315</v>
      </c>
      <c r="CS46" s="643"/>
      <c r="CT46" s="643"/>
      <c r="CU46" s="643"/>
      <c r="CV46" s="643"/>
      <c r="CW46" s="643"/>
      <c r="CX46" s="643"/>
      <c r="CY46" s="644"/>
      <c r="CZ46" s="645">
        <v>2.6</v>
      </c>
      <c r="DA46" s="646"/>
      <c r="DB46" s="646"/>
      <c r="DC46" s="647"/>
      <c r="DD46" s="648">
        <v>149476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t="s">
        <v>176</v>
      </c>
      <c r="CS47" s="661"/>
      <c r="CT47" s="661"/>
      <c r="CU47" s="661"/>
      <c r="CV47" s="661"/>
      <c r="CW47" s="661"/>
      <c r="CX47" s="661"/>
      <c r="CY47" s="662"/>
      <c r="CZ47" s="645" t="s">
        <v>235</v>
      </c>
      <c r="DA47" s="663"/>
      <c r="DB47" s="663"/>
      <c r="DC47" s="664"/>
      <c r="DD47" s="648" t="s">
        <v>235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176</v>
      </c>
      <c r="CS48" s="643"/>
      <c r="CT48" s="643"/>
      <c r="CU48" s="643"/>
      <c r="CV48" s="643"/>
      <c r="CW48" s="643"/>
      <c r="CX48" s="643"/>
      <c r="CY48" s="644"/>
      <c r="CZ48" s="645" t="s">
        <v>251</v>
      </c>
      <c r="DA48" s="646"/>
      <c r="DB48" s="646"/>
      <c r="DC48" s="647"/>
      <c r="DD48" s="648" t="s">
        <v>235</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72124848</v>
      </c>
      <c r="CS49" s="627"/>
      <c r="CT49" s="627"/>
      <c r="CU49" s="627"/>
      <c r="CV49" s="627"/>
      <c r="CW49" s="627"/>
      <c r="CX49" s="627"/>
      <c r="CY49" s="628"/>
      <c r="CZ49" s="629">
        <v>100</v>
      </c>
      <c r="DA49" s="630"/>
      <c r="DB49" s="630"/>
      <c r="DC49" s="631"/>
      <c r="DD49" s="632">
        <v>36996568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BSPwwa3vck7OK9GVtS1Kgvxs6q9oRnaoGpA1b/i15CEu8PnZ9xaA73je1NZ5CQl8CqXEHWEUQNi6Dne7TwYh6w==" saltValue="6mfk0eipc5r8jgMYaOcYV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8" zoomScale="70" zoomScaleNormal="25" zoomScaleSheetLayoutView="70" workbookViewId="0">
      <selection activeCell="AA37" sqref="AA37:AE3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71552</v>
      </c>
      <c r="R7" s="1162"/>
      <c r="S7" s="1162"/>
      <c r="T7" s="1162"/>
      <c r="U7" s="1162"/>
      <c r="V7" s="1162">
        <v>71368</v>
      </c>
      <c r="W7" s="1162"/>
      <c r="X7" s="1162"/>
      <c r="Y7" s="1162"/>
      <c r="Z7" s="1162"/>
      <c r="AA7" s="1162">
        <v>185</v>
      </c>
      <c r="AB7" s="1162"/>
      <c r="AC7" s="1162"/>
      <c r="AD7" s="1162"/>
      <c r="AE7" s="1163"/>
      <c r="AF7" s="1164">
        <v>166</v>
      </c>
      <c r="AG7" s="1165"/>
      <c r="AH7" s="1165"/>
      <c r="AI7" s="1165"/>
      <c r="AJ7" s="1166"/>
      <c r="AK7" s="1148">
        <v>452</v>
      </c>
      <c r="AL7" s="1149"/>
      <c r="AM7" s="1149"/>
      <c r="AN7" s="1149"/>
      <c r="AO7" s="1149"/>
      <c r="AP7" s="1149">
        <v>44661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607</v>
      </c>
      <c r="BT7" s="1153"/>
      <c r="BU7" s="1153"/>
      <c r="BV7" s="1153"/>
      <c r="BW7" s="1153"/>
      <c r="BX7" s="1153"/>
      <c r="BY7" s="1153"/>
      <c r="BZ7" s="1153"/>
      <c r="CA7" s="1153"/>
      <c r="CB7" s="1153"/>
      <c r="CC7" s="1153"/>
      <c r="CD7" s="1153"/>
      <c r="CE7" s="1153"/>
      <c r="CF7" s="1153"/>
      <c r="CG7" s="1154"/>
      <c r="CH7" s="1145">
        <v>5</v>
      </c>
      <c r="CI7" s="1146"/>
      <c r="CJ7" s="1146"/>
      <c r="CK7" s="1146"/>
      <c r="CL7" s="1147"/>
      <c r="CM7" s="1145">
        <v>16</v>
      </c>
      <c r="CN7" s="1146"/>
      <c r="CO7" s="1146"/>
      <c r="CP7" s="1146"/>
      <c r="CQ7" s="1147"/>
      <c r="CR7" s="1145">
        <v>5</v>
      </c>
      <c r="CS7" s="1146"/>
      <c r="CT7" s="1146"/>
      <c r="CU7" s="1146"/>
      <c r="CV7" s="1147"/>
      <c r="CW7" s="1145" t="s">
        <v>522</v>
      </c>
      <c r="CX7" s="1146"/>
      <c r="CY7" s="1146"/>
      <c r="CZ7" s="1146"/>
      <c r="DA7" s="1147"/>
      <c r="DB7" s="1145" t="s">
        <v>522</v>
      </c>
      <c r="DC7" s="1146"/>
      <c r="DD7" s="1146"/>
      <c r="DE7" s="1146"/>
      <c r="DF7" s="1147"/>
      <c r="DG7" s="1145" t="s">
        <v>522</v>
      </c>
      <c r="DH7" s="1146"/>
      <c r="DI7" s="1146"/>
      <c r="DJ7" s="1146"/>
      <c r="DK7" s="1147"/>
      <c r="DL7" s="1145" t="s">
        <v>522</v>
      </c>
      <c r="DM7" s="1146"/>
      <c r="DN7" s="1146"/>
      <c r="DO7" s="1146"/>
      <c r="DP7" s="1147"/>
      <c r="DQ7" s="1145" t="s">
        <v>522</v>
      </c>
      <c r="DR7" s="1146"/>
      <c r="DS7" s="1146"/>
      <c r="DT7" s="1146"/>
      <c r="DU7" s="1147"/>
      <c r="DV7" s="1172"/>
      <c r="DW7" s="1173"/>
      <c r="DX7" s="1173"/>
      <c r="DY7" s="1173"/>
      <c r="DZ7" s="1174"/>
      <c r="EA7" s="256"/>
    </row>
    <row r="8" spans="1:131" s="257" customFormat="1" ht="26.25" customHeight="1" x14ac:dyDescent="0.15">
      <c r="A8" s="263">
        <v>2</v>
      </c>
      <c r="B8" s="1094" t="s">
        <v>388</v>
      </c>
      <c r="C8" s="1095"/>
      <c r="D8" s="1095"/>
      <c r="E8" s="1095"/>
      <c r="F8" s="1095"/>
      <c r="G8" s="1095"/>
      <c r="H8" s="1095"/>
      <c r="I8" s="1095"/>
      <c r="J8" s="1095"/>
      <c r="K8" s="1095"/>
      <c r="L8" s="1095"/>
      <c r="M8" s="1095"/>
      <c r="N8" s="1095"/>
      <c r="O8" s="1095"/>
      <c r="P8" s="1096"/>
      <c r="Q8" s="1100">
        <v>804</v>
      </c>
      <c r="R8" s="1101"/>
      <c r="S8" s="1101"/>
      <c r="T8" s="1101"/>
      <c r="U8" s="1101"/>
      <c r="V8" s="1101">
        <v>757</v>
      </c>
      <c r="W8" s="1101"/>
      <c r="X8" s="1101"/>
      <c r="Y8" s="1101"/>
      <c r="Z8" s="1101"/>
      <c r="AA8" s="1101">
        <v>47</v>
      </c>
      <c r="AB8" s="1101"/>
      <c r="AC8" s="1101"/>
      <c r="AD8" s="1101"/>
      <c r="AE8" s="1102"/>
      <c r="AF8" s="1076">
        <v>47</v>
      </c>
      <c r="AG8" s="1077"/>
      <c r="AH8" s="1077"/>
      <c r="AI8" s="1077"/>
      <c r="AJ8" s="1078"/>
      <c r="AK8" s="1143">
        <v>21</v>
      </c>
      <c r="AL8" s="1144"/>
      <c r="AM8" s="1144"/>
      <c r="AN8" s="1144"/>
      <c r="AO8" s="1144"/>
      <c r="AP8" s="1144">
        <v>3354</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608</v>
      </c>
      <c r="BT8" s="1072"/>
      <c r="BU8" s="1072"/>
      <c r="BV8" s="1072"/>
      <c r="BW8" s="1072"/>
      <c r="BX8" s="1072"/>
      <c r="BY8" s="1072"/>
      <c r="BZ8" s="1072"/>
      <c r="CA8" s="1072"/>
      <c r="CB8" s="1072"/>
      <c r="CC8" s="1072"/>
      <c r="CD8" s="1072"/>
      <c r="CE8" s="1072"/>
      <c r="CF8" s="1072"/>
      <c r="CG8" s="1073"/>
      <c r="CH8" s="1046">
        <v>-115</v>
      </c>
      <c r="CI8" s="1047"/>
      <c r="CJ8" s="1047"/>
      <c r="CK8" s="1047"/>
      <c r="CL8" s="1048"/>
      <c r="CM8" s="1046">
        <v>608</v>
      </c>
      <c r="CN8" s="1047"/>
      <c r="CO8" s="1047"/>
      <c r="CP8" s="1047"/>
      <c r="CQ8" s="1048"/>
      <c r="CR8" s="1046">
        <v>120</v>
      </c>
      <c r="CS8" s="1047"/>
      <c r="CT8" s="1047"/>
      <c r="CU8" s="1047"/>
      <c r="CV8" s="1048"/>
      <c r="CW8" s="1046" t="s">
        <v>522</v>
      </c>
      <c r="CX8" s="1047"/>
      <c r="CY8" s="1047"/>
      <c r="CZ8" s="1047"/>
      <c r="DA8" s="1048"/>
      <c r="DB8" s="1046" t="s">
        <v>522</v>
      </c>
      <c r="DC8" s="1047"/>
      <c r="DD8" s="1047"/>
      <c r="DE8" s="1047"/>
      <c r="DF8" s="1048"/>
      <c r="DG8" s="1046" t="s">
        <v>522</v>
      </c>
      <c r="DH8" s="1047"/>
      <c r="DI8" s="1047"/>
      <c r="DJ8" s="1047"/>
      <c r="DK8" s="1048"/>
      <c r="DL8" s="1046" t="s">
        <v>522</v>
      </c>
      <c r="DM8" s="1047"/>
      <c r="DN8" s="1047"/>
      <c r="DO8" s="1047"/>
      <c r="DP8" s="1048"/>
      <c r="DQ8" s="1046" t="s">
        <v>522</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609</v>
      </c>
      <c r="BT9" s="1072"/>
      <c r="BU9" s="1072"/>
      <c r="BV9" s="1072"/>
      <c r="BW9" s="1072"/>
      <c r="BX9" s="1072"/>
      <c r="BY9" s="1072"/>
      <c r="BZ9" s="1072"/>
      <c r="CA9" s="1072"/>
      <c r="CB9" s="1072"/>
      <c r="CC9" s="1072"/>
      <c r="CD9" s="1072"/>
      <c r="CE9" s="1072"/>
      <c r="CF9" s="1072"/>
      <c r="CG9" s="1073"/>
      <c r="CH9" s="1046">
        <v>1</v>
      </c>
      <c r="CI9" s="1047"/>
      <c r="CJ9" s="1047"/>
      <c r="CK9" s="1047"/>
      <c r="CL9" s="1048"/>
      <c r="CM9" s="1046">
        <v>443</v>
      </c>
      <c r="CN9" s="1047"/>
      <c r="CO9" s="1047"/>
      <c r="CP9" s="1047"/>
      <c r="CQ9" s="1048"/>
      <c r="CR9" s="1046">
        <v>153</v>
      </c>
      <c r="CS9" s="1047"/>
      <c r="CT9" s="1047"/>
      <c r="CU9" s="1047"/>
      <c r="CV9" s="1048"/>
      <c r="CW9" s="1046" t="s">
        <v>522</v>
      </c>
      <c r="CX9" s="1047"/>
      <c r="CY9" s="1047"/>
      <c r="CZ9" s="1047"/>
      <c r="DA9" s="1048"/>
      <c r="DB9" s="1046" t="s">
        <v>522</v>
      </c>
      <c r="DC9" s="1047"/>
      <c r="DD9" s="1047"/>
      <c r="DE9" s="1047"/>
      <c r="DF9" s="1048"/>
      <c r="DG9" s="1046" t="s">
        <v>522</v>
      </c>
      <c r="DH9" s="1047"/>
      <c r="DI9" s="1047"/>
      <c r="DJ9" s="1047"/>
      <c r="DK9" s="1048"/>
      <c r="DL9" s="1046" t="s">
        <v>522</v>
      </c>
      <c r="DM9" s="1047"/>
      <c r="DN9" s="1047"/>
      <c r="DO9" s="1047"/>
      <c r="DP9" s="1048"/>
      <c r="DQ9" s="1046" t="s">
        <v>522</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610</v>
      </c>
      <c r="BT10" s="1072"/>
      <c r="BU10" s="1072"/>
      <c r="BV10" s="1072"/>
      <c r="BW10" s="1072"/>
      <c r="BX10" s="1072"/>
      <c r="BY10" s="1072"/>
      <c r="BZ10" s="1072"/>
      <c r="CA10" s="1072"/>
      <c r="CB10" s="1072"/>
      <c r="CC10" s="1072"/>
      <c r="CD10" s="1072"/>
      <c r="CE10" s="1072"/>
      <c r="CF10" s="1072"/>
      <c r="CG10" s="1073"/>
      <c r="CH10" s="1046">
        <v>26</v>
      </c>
      <c r="CI10" s="1047"/>
      <c r="CJ10" s="1047"/>
      <c r="CK10" s="1047"/>
      <c r="CL10" s="1048"/>
      <c r="CM10" s="1046">
        <v>381</v>
      </c>
      <c r="CN10" s="1047"/>
      <c r="CO10" s="1047"/>
      <c r="CP10" s="1047"/>
      <c r="CQ10" s="1048"/>
      <c r="CR10" s="1046">
        <v>30</v>
      </c>
      <c r="CS10" s="1047"/>
      <c r="CT10" s="1047"/>
      <c r="CU10" s="1047"/>
      <c r="CV10" s="1048"/>
      <c r="CW10" s="1046" t="s">
        <v>522</v>
      </c>
      <c r="CX10" s="1047"/>
      <c r="CY10" s="1047"/>
      <c r="CZ10" s="1047"/>
      <c r="DA10" s="1048"/>
      <c r="DB10" s="1046" t="s">
        <v>522</v>
      </c>
      <c r="DC10" s="1047"/>
      <c r="DD10" s="1047"/>
      <c r="DE10" s="1047"/>
      <c r="DF10" s="1048"/>
      <c r="DG10" s="1046" t="s">
        <v>522</v>
      </c>
      <c r="DH10" s="1047"/>
      <c r="DI10" s="1047"/>
      <c r="DJ10" s="1047"/>
      <c r="DK10" s="1048"/>
      <c r="DL10" s="1046" t="s">
        <v>522</v>
      </c>
      <c r="DM10" s="1047"/>
      <c r="DN10" s="1047"/>
      <c r="DO10" s="1047"/>
      <c r="DP10" s="1048"/>
      <c r="DQ10" s="1046" t="s">
        <v>522</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t="s">
        <v>612</v>
      </c>
      <c r="BS11" s="1071" t="s">
        <v>611</v>
      </c>
      <c r="BT11" s="1072"/>
      <c r="BU11" s="1072"/>
      <c r="BV11" s="1072"/>
      <c r="BW11" s="1072"/>
      <c r="BX11" s="1072"/>
      <c r="BY11" s="1072"/>
      <c r="BZ11" s="1072"/>
      <c r="CA11" s="1072"/>
      <c r="CB11" s="1072"/>
      <c r="CC11" s="1072"/>
      <c r="CD11" s="1072"/>
      <c r="CE11" s="1072"/>
      <c r="CF11" s="1072"/>
      <c r="CG11" s="1073"/>
      <c r="CH11" s="1046">
        <v>-16</v>
      </c>
      <c r="CI11" s="1047"/>
      <c r="CJ11" s="1047"/>
      <c r="CK11" s="1047"/>
      <c r="CL11" s="1048"/>
      <c r="CM11" s="1046">
        <v>89</v>
      </c>
      <c r="CN11" s="1047"/>
      <c r="CO11" s="1047"/>
      <c r="CP11" s="1047"/>
      <c r="CQ11" s="1048"/>
      <c r="CR11" s="1046">
        <v>158</v>
      </c>
      <c r="CS11" s="1047"/>
      <c r="CT11" s="1047"/>
      <c r="CU11" s="1047"/>
      <c r="CV11" s="1048"/>
      <c r="CW11" s="1046" t="s">
        <v>522</v>
      </c>
      <c r="CX11" s="1047"/>
      <c r="CY11" s="1047"/>
      <c r="CZ11" s="1047"/>
      <c r="DA11" s="1048"/>
      <c r="DB11" s="1046">
        <v>7</v>
      </c>
      <c r="DC11" s="1047"/>
      <c r="DD11" s="1047"/>
      <c r="DE11" s="1047"/>
      <c r="DF11" s="1048"/>
      <c r="DG11" s="1046" t="s">
        <v>522</v>
      </c>
      <c r="DH11" s="1047"/>
      <c r="DI11" s="1047"/>
      <c r="DJ11" s="1047"/>
      <c r="DK11" s="1048"/>
      <c r="DL11" s="1046" t="s">
        <v>522</v>
      </c>
      <c r="DM11" s="1047"/>
      <c r="DN11" s="1047"/>
      <c r="DO11" s="1047"/>
      <c r="DP11" s="1048"/>
      <c r="DQ11" s="1046">
        <v>2</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72356</v>
      </c>
      <c r="R23" s="1126"/>
      <c r="S23" s="1126"/>
      <c r="T23" s="1126"/>
      <c r="U23" s="1126"/>
      <c r="V23" s="1126">
        <v>72125</v>
      </c>
      <c r="W23" s="1126"/>
      <c r="X23" s="1126"/>
      <c r="Y23" s="1126"/>
      <c r="Z23" s="1126"/>
      <c r="AA23" s="1126">
        <v>231</v>
      </c>
      <c r="AB23" s="1126"/>
      <c r="AC23" s="1126"/>
      <c r="AD23" s="1126"/>
      <c r="AE23" s="1127"/>
      <c r="AF23" s="1128">
        <v>212</v>
      </c>
      <c r="AG23" s="1126"/>
      <c r="AH23" s="1126"/>
      <c r="AI23" s="1126"/>
      <c r="AJ23" s="1129"/>
      <c r="AK23" s="1130"/>
      <c r="AL23" s="1131"/>
      <c r="AM23" s="1131"/>
      <c r="AN23" s="1131"/>
      <c r="AO23" s="1131"/>
      <c r="AP23" s="1126">
        <v>48015</v>
      </c>
      <c r="AQ23" s="1126"/>
      <c r="AR23" s="1126"/>
      <c r="AS23" s="1126"/>
      <c r="AT23" s="1126"/>
      <c r="AU23" s="1132"/>
      <c r="AV23" s="1132"/>
      <c r="AW23" s="1132"/>
      <c r="AX23" s="1132"/>
      <c r="AY23" s="1133"/>
      <c r="AZ23" s="1122" t="s">
        <v>392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13532</v>
      </c>
      <c r="R28" s="1111"/>
      <c r="S28" s="1111"/>
      <c r="T28" s="1111"/>
      <c r="U28" s="1111"/>
      <c r="V28" s="1111">
        <v>13408</v>
      </c>
      <c r="W28" s="1111"/>
      <c r="X28" s="1111"/>
      <c r="Y28" s="1111"/>
      <c r="Z28" s="1111"/>
      <c r="AA28" s="1111">
        <v>124</v>
      </c>
      <c r="AB28" s="1111"/>
      <c r="AC28" s="1111"/>
      <c r="AD28" s="1111"/>
      <c r="AE28" s="1112"/>
      <c r="AF28" s="1113">
        <v>124</v>
      </c>
      <c r="AG28" s="1111"/>
      <c r="AH28" s="1111"/>
      <c r="AI28" s="1111"/>
      <c r="AJ28" s="1114"/>
      <c r="AK28" s="1115">
        <v>1145</v>
      </c>
      <c r="AL28" s="1103"/>
      <c r="AM28" s="1103"/>
      <c r="AN28" s="1103"/>
      <c r="AO28" s="1103"/>
      <c r="AP28" s="1103" t="s">
        <v>522</v>
      </c>
      <c r="AQ28" s="1103"/>
      <c r="AR28" s="1103"/>
      <c r="AS28" s="1103"/>
      <c r="AT28" s="1103"/>
      <c r="AU28" s="1103" t="s">
        <v>522</v>
      </c>
      <c r="AV28" s="1103"/>
      <c r="AW28" s="1103"/>
      <c r="AX28" s="1103"/>
      <c r="AY28" s="1103"/>
      <c r="AZ28" s="1104" t="s">
        <v>522</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15041</v>
      </c>
      <c r="R29" s="1101"/>
      <c r="S29" s="1101"/>
      <c r="T29" s="1101"/>
      <c r="U29" s="1101"/>
      <c r="V29" s="1101">
        <v>14719</v>
      </c>
      <c r="W29" s="1101"/>
      <c r="X29" s="1101"/>
      <c r="Y29" s="1101"/>
      <c r="Z29" s="1101"/>
      <c r="AA29" s="1101">
        <v>322</v>
      </c>
      <c r="AB29" s="1101"/>
      <c r="AC29" s="1101"/>
      <c r="AD29" s="1101"/>
      <c r="AE29" s="1102"/>
      <c r="AF29" s="1076">
        <v>322</v>
      </c>
      <c r="AG29" s="1077"/>
      <c r="AH29" s="1077"/>
      <c r="AI29" s="1077"/>
      <c r="AJ29" s="1078"/>
      <c r="AK29" s="1037">
        <v>2328</v>
      </c>
      <c r="AL29" s="1028"/>
      <c r="AM29" s="1028"/>
      <c r="AN29" s="1028"/>
      <c r="AO29" s="1028"/>
      <c r="AP29" s="1028" t="s">
        <v>522</v>
      </c>
      <c r="AQ29" s="1028"/>
      <c r="AR29" s="1028"/>
      <c r="AS29" s="1028"/>
      <c r="AT29" s="1028"/>
      <c r="AU29" s="1028" t="s">
        <v>522</v>
      </c>
      <c r="AV29" s="1028"/>
      <c r="AW29" s="1028"/>
      <c r="AX29" s="1028"/>
      <c r="AY29" s="1028"/>
      <c r="AZ29" s="1099" t="s">
        <v>522</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2273</v>
      </c>
      <c r="R30" s="1101"/>
      <c r="S30" s="1101"/>
      <c r="T30" s="1101"/>
      <c r="U30" s="1101"/>
      <c r="V30" s="1101">
        <v>2213</v>
      </c>
      <c r="W30" s="1101"/>
      <c r="X30" s="1101"/>
      <c r="Y30" s="1101"/>
      <c r="Z30" s="1101"/>
      <c r="AA30" s="1101">
        <v>60</v>
      </c>
      <c r="AB30" s="1101"/>
      <c r="AC30" s="1101"/>
      <c r="AD30" s="1101"/>
      <c r="AE30" s="1102"/>
      <c r="AF30" s="1076">
        <v>60</v>
      </c>
      <c r="AG30" s="1077"/>
      <c r="AH30" s="1077"/>
      <c r="AI30" s="1077"/>
      <c r="AJ30" s="1078"/>
      <c r="AK30" s="1037">
        <v>652</v>
      </c>
      <c r="AL30" s="1028"/>
      <c r="AM30" s="1028"/>
      <c r="AN30" s="1028"/>
      <c r="AO30" s="1028"/>
      <c r="AP30" s="1028" t="s">
        <v>522</v>
      </c>
      <c r="AQ30" s="1028"/>
      <c r="AR30" s="1028"/>
      <c r="AS30" s="1028"/>
      <c r="AT30" s="1028"/>
      <c r="AU30" s="1028" t="s">
        <v>522</v>
      </c>
      <c r="AV30" s="1028"/>
      <c r="AW30" s="1028"/>
      <c r="AX30" s="1028"/>
      <c r="AY30" s="1028"/>
      <c r="AZ30" s="1099" t="s">
        <v>522</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11429</v>
      </c>
      <c r="R31" s="1101"/>
      <c r="S31" s="1101"/>
      <c r="T31" s="1101"/>
      <c r="U31" s="1101"/>
      <c r="V31" s="1101">
        <v>11815</v>
      </c>
      <c r="W31" s="1101"/>
      <c r="X31" s="1101"/>
      <c r="Y31" s="1101"/>
      <c r="Z31" s="1101"/>
      <c r="AA31" s="1101">
        <v>-387</v>
      </c>
      <c r="AB31" s="1101"/>
      <c r="AC31" s="1101"/>
      <c r="AD31" s="1101"/>
      <c r="AE31" s="1102"/>
      <c r="AF31" s="1076">
        <v>10</v>
      </c>
      <c r="AG31" s="1077"/>
      <c r="AH31" s="1077"/>
      <c r="AI31" s="1077"/>
      <c r="AJ31" s="1078"/>
      <c r="AK31" s="1037">
        <v>1495</v>
      </c>
      <c r="AL31" s="1028"/>
      <c r="AM31" s="1028"/>
      <c r="AN31" s="1028"/>
      <c r="AO31" s="1028"/>
      <c r="AP31" s="1028">
        <v>11782</v>
      </c>
      <c r="AQ31" s="1028"/>
      <c r="AR31" s="1028"/>
      <c r="AS31" s="1028"/>
      <c r="AT31" s="1028"/>
      <c r="AU31" s="1028">
        <v>6998</v>
      </c>
      <c r="AV31" s="1028"/>
      <c r="AW31" s="1028"/>
      <c r="AX31" s="1028"/>
      <c r="AY31" s="1028"/>
      <c r="AZ31" s="1099" t="s">
        <v>614</v>
      </c>
      <c r="BA31" s="1099"/>
      <c r="BB31" s="1099"/>
      <c r="BC31" s="1099"/>
      <c r="BD31" s="1099"/>
      <c r="BE31" s="1089" t="s">
        <v>407</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408</v>
      </c>
      <c r="C32" s="1095"/>
      <c r="D32" s="1095"/>
      <c r="E32" s="1095"/>
      <c r="F32" s="1095"/>
      <c r="G32" s="1095"/>
      <c r="H32" s="1095"/>
      <c r="I32" s="1095"/>
      <c r="J32" s="1095"/>
      <c r="K32" s="1095"/>
      <c r="L32" s="1095"/>
      <c r="M32" s="1095"/>
      <c r="N32" s="1095"/>
      <c r="O32" s="1095"/>
      <c r="P32" s="1096"/>
      <c r="Q32" s="1100">
        <v>2639</v>
      </c>
      <c r="R32" s="1101"/>
      <c r="S32" s="1101"/>
      <c r="T32" s="1101"/>
      <c r="U32" s="1101"/>
      <c r="V32" s="1101">
        <v>2394</v>
      </c>
      <c r="W32" s="1101"/>
      <c r="X32" s="1101"/>
      <c r="Y32" s="1101"/>
      <c r="Z32" s="1101"/>
      <c r="AA32" s="1101">
        <v>245</v>
      </c>
      <c r="AB32" s="1101"/>
      <c r="AC32" s="1101"/>
      <c r="AD32" s="1101"/>
      <c r="AE32" s="1102"/>
      <c r="AF32" s="1076">
        <v>1286</v>
      </c>
      <c r="AG32" s="1077"/>
      <c r="AH32" s="1077"/>
      <c r="AI32" s="1077"/>
      <c r="AJ32" s="1078"/>
      <c r="AK32" s="1037">
        <v>57</v>
      </c>
      <c r="AL32" s="1028"/>
      <c r="AM32" s="1028"/>
      <c r="AN32" s="1028"/>
      <c r="AO32" s="1028"/>
      <c r="AP32" s="1028">
        <v>12479</v>
      </c>
      <c r="AQ32" s="1028"/>
      <c r="AR32" s="1028"/>
      <c r="AS32" s="1028"/>
      <c r="AT32" s="1028"/>
      <c r="AU32" s="1028">
        <v>424</v>
      </c>
      <c r="AV32" s="1028"/>
      <c r="AW32" s="1028"/>
      <c r="AX32" s="1028"/>
      <c r="AY32" s="1028"/>
      <c r="AZ32" s="1099" t="s">
        <v>522</v>
      </c>
      <c r="BA32" s="1099"/>
      <c r="BB32" s="1099"/>
      <c r="BC32" s="1099"/>
      <c r="BD32" s="1099"/>
      <c r="BE32" s="1089" t="s">
        <v>409</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410</v>
      </c>
      <c r="C33" s="1095"/>
      <c r="D33" s="1095"/>
      <c r="E33" s="1095"/>
      <c r="F33" s="1095"/>
      <c r="G33" s="1095"/>
      <c r="H33" s="1095"/>
      <c r="I33" s="1095"/>
      <c r="J33" s="1095"/>
      <c r="K33" s="1095"/>
      <c r="L33" s="1095"/>
      <c r="M33" s="1095"/>
      <c r="N33" s="1095"/>
      <c r="O33" s="1095"/>
      <c r="P33" s="1096"/>
      <c r="Q33" s="1100">
        <v>3414</v>
      </c>
      <c r="R33" s="1101"/>
      <c r="S33" s="1101"/>
      <c r="T33" s="1101"/>
      <c r="U33" s="1101"/>
      <c r="V33" s="1101">
        <v>3304</v>
      </c>
      <c r="W33" s="1101"/>
      <c r="X33" s="1101"/>
      <c r="Y33" s="1101"/>
      <c r="Z33" s="1101"/>
      <c r="AA33" s="1101">
        <v>109</v>
      </c>
      <c r="AB33" s="1101"/>
      <c r="AC33" s="1101"/>
      <c r="AD33" s="1101"/>
      <c r="AE33" s="1102"/>
      <c r="AF33" s="1076">
        <v>326</v>
      </c>
      <c r="AG33" s="1077"/>
      <c r="AH33" s="1077"/>
      <c r="AI33" s="1077"/>
      <c r="AJ33" s="1078"/>
      <c r="AK33" s="1037">
        <v>1082</v>
      </c>
      <c r="AL33" s="1028"/>
      <c r="AM33" s="1028"/>
      <c r="AN33" s="1028"/>
      <c r="AO33" s="1028"/>
      <c r="AP33" s="1028">
        <v>11727</v>
      </c>
      <c r="AQ33" s="1028"/>
      <c r="AR33" s="1028"/>
      <c r="AS33" s="1028"/>
      <c r="AT33" s="1028"/>
      <c r="AU33" s="1028">
        <v>6086</v>
      </c>
      <c r="AV33" s="1028"/>
      <c r="AW33" s="1028"/>
      <c r="AX33" s="1028"/>
      <c r="AY33" s="1028"/>
      <c r="AZ33" s="1099" t="s">
        <v>522</v>
      </c>
      <c r="BA33" s="1099"/>
      <c r="BB33" s="1099"/>
      <c r="BC33" s="1099"/>
      <c r="BD33" s="1099"/>
      <c r="BE33" s="1089" t="s">
        <v>409</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411</v>
      </c>
      <c r="C34" s="1095"/>
      <c r="D34" s="1095"/>
      <c r="E34" s="1095"/>
      <c r="F34" s="1095"/>
      <c r="G34" s="1095"/>
      <c r="H34" s="1095"/>
      <c r="I34" s="1095"/>
      <c r="J34" s="1095"/>
      <c r="K34" s="1095"/>
      <c r="L34" s="1095"/>
      <c r="M34" s="1095"/>
      <c r="N34" s="1095"/>
      <c r="O34" s="1095"/>
      <c r="P34" s="1096"/>
      <c r="Q34" s="1100">
        <v>139</v>
      </c>
      <c r="R34" s="1101"/>
      <c r="S34" s="1101"/>
      <c r="T34" s="1101"/>
      <c r="U34" s="1101"/>
      <c r="V34" s="1101">
        <v>122</v>
      </c>
      <c r="W34" s="1101"/>
      <c r="X34" s="1101"/>
      <c r="Y34" s="1101"/>
      <c r="Z34" s="1101"/>
      <c r="AA34" s="1101">
        <v>18</v>
      </c>
      <c r="AB34" s="1101"/>
      <c r="AC34" s="1101"/>
      <c r="AD34" s="1101"/>
      <c r="AE34" s="1102"/>
      <c r="AF34" s="1076">
        <v>1427</v>
      </c>
      <c r="AG34" s="1077"/>
      <c r="AH34" s="1077"/>
      <c r="AI34" s="1077"/>
      <c r="AJ34" s="1078"/>
      <c r="AK34" s="1037" t="s">
        <v>522</v>
      </c>
      <c r="AL34" s="1028"/>
      <c r="AM34" s="1028"/>
      <c r="AN34" s="1028"/>
      <c r="AO34" s="1028"/>
      <c r="AP34" s="1028" t="s">
        <v>522</v>
      </c>
      <c r="AQ34" s="1028"/>
      <c r="AR34" s="1028"/>
      <c r="AS34" s="1028"/>
      <c r="AT34" s="1028"/>
      <c r="AU34" s="1028" t="s">
        <v>522</v>
      </c>
      <c r="AV34" s="1028"/>
      <c r="AW34" s="1028"/>
      <c r="AX34" s="1028"/>
      <c r="AY34" s="1028"/>
      <c r="AZ34" s="1099" t="s">
        <v>522</v>
      </c>
      <c r="BA34" s="1099"/>
      <c r="BB34" s="1099"/>
      <c r="BC34" s="1099"/>
      <c r="BD34" s="1099"/>
      <c r="BE34" s="1089" t="s">
        <v>409</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412</v>
      </c>
      <c r="C35" s="1095"/>
      <c r="D35" s="1095"/>
      <c r="E35" s="1095"/>
      <c r="F35" s="1095"/>
      <c r="G35" s="1095"/>
      <c r="H35" s="1095"/>
      <c r="I35" s="1095"/>
      <c r="J35" s="1095"/>
      <c r="K35" s="1095"/>
      <c r="L35" s="1095"/>
      <c r="M35" s="1095"/>
      <c r="N35" s="1095"/>
      <c r="O35" s="1095"/>
      <c r="P35" s="1096"/>
      <c r="Q35" s="1100">
        <v>112</v>
      </c>
      <c r="R35" s="1101"/>
      <c r="S35" s="1101"/>
      <c r="T35" s="1101"/>
      <c r="U35" s="1101"/>
      <c r="V35" s="1101">
        <v>131</v>
      </c>
      <c r="W35" s="1101"/>
      <c r="X35" s="1101"/>
      <c r="Y35" s="1101"/>
      <c r="Z35" s="1101"/>
      <c r="AA35" s="1101">
        <v>-19</v>
      </c>
      <c r="AB35" s="1101"/>
      <c r="AC35" s="1101"/>
      <c r="AD35" s="1101"/>
      <c r="AE35" s="1102"/>
      <c r="AF35" s="1076">
        <v>1</v>
      </c>
      <c r="AG35" s="1077"/>
      <c r="AH35" s="1077"/>
      <c r="AI35" s="1077"/>
      <c r="AJ35" s="1078"/>
      <c r="AK35" s="1037">
        <v>86</v>
      </c>
      <c r="AL35" s="1028"/>
      <c r="AM35" s="1028"/>
      <c r="AN35" s="1028"/>
      <c r="AO35" s="1028"/>
      <c r="AP35" s="1028">
        <v>366</v>
      </c>
      <c r="AQ35" s="1028"/>
      <c r="AR35" s="1028"/>
      <c r="AS35" s="1028"/>
      <c r="AT35" s="1028"/>
      <c r="AU35" s="1028">
        <v>366</v>
      </c>
      <c r="AV35" s="1028"/>
      <c r="AW35" s="1028"/>
      <c r="AX35" s="1028"/>
      <c r="AY35" s="1028"/>
      <c r="AZ35" s="1099" t="s">
        <v>522</v>
      </c>
      <c r="BA35" s="1099"/>
      <c r="BB35" s="1099"/>
      <c r="BC35" s="1099"/>
      <c r="BD35" s="1099"/>
      <c r="BE35" s="1089" t="s">
        <v>409</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413</v>
      </c>
      <c r="C36" s="1095"/>
      <c r="D36" s="1095"/>
      <c r="E36" s="1095"/>
      <c r="F36" s="1095"/>
      <c r="G36" s="1095"/>
      <c r="H36" s="1095"/>
      <c r="I36" s="1095"/>
      <c r="J36" s="1095"/>
      <c r="K36" s="1095"/>
      <c r="L36" s="1095"/>
      <c r="M36" s="1095"/>
      <c r="N36" s="1095"/>
      <c r="O36" s="1095"/>
      <c r="P36" s="1096"/>
      <c r="Q36" s="1100">
        <v>39</v>
      </c>
      <c r="R36" s="1101"/>
      <c r="S36" s="1101"/>
      <c r="T36" s="1101"/>
      <c r="U36" s="1101"/>
      <c r="V36" s="1101">
        <v>39</v>
      </c>
      <c r="W36" s="1101"/>
      <c r="X36" s="1101"/>
      <c r="Y36" s="1101"/>
      <c r="Z36" s="1101"/>
      <c r="AA36" s="1101" t="s">
        <v>598</v>
      </c>
      <c r="AB36" s="1101"/>
      <c r="AC36" s="1101"/>
      <c r="AD36" s="1101"/>
      <c r="AE36" s="1102"/>
      <c r="AF36" s="1076" t="s">
        <v>414</v>
      </c>
      <c r="AG36" s="1077"/>
      <c r="AH36" s="1077"/>
      <c r="AI36" s="1077"/>
      <c r="AJ36" s="1078"/>
      <c r="AK36" s="1037">
        <v>21</v>
      </c>
      <c r="AL36" s="1028"/>
      <c r="AM36" s="1028"/>
      <c r="AN36" s="1028"/>
      <c r="AO36" s="1028"/>
      <c r="AP36" s="1028">
        <v>6</v>
      </c>
      <c r="AQ36" s="1028"/>
      <c r="AR36" s="1028"/>
      <c r="AS36" s="1028"/>
      <c r="AT36" s="1028"/>
      <c r="AU36" s="1028">
        <v>5</v>
      </c>
      <c r="AV36" s="1028"/>
      <c r="AW36" s="1028"/>
      <c r="AX36" s="1028"/>
      <c r="AY36" s="1028"/>
      <c r="AZ36" s="1099" t="s">
        <v>522</v>
      </c>
      <c r="BA36" s="1099"/>
      <c r="BB36" s="1099"/>
      <c r="BC36" s="1099"/>
      <c r="BD36" s="1099"/>
      <c r="BE36" s="1089" t="s">
        <v>415</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416</v>
      </c>
      <c r="C37" s="1095"/>
      <c r="D37" s="1095"/>
      <c r="E37" s="1095"/>
      <c r="F37" s="1095"/>
      <c r="G37" s="1095"/>
      <c r="H37" s="1095"/>
      <c r="I37" s="1095"/>
      <c r="J37" s="1095"/>
      <c r="K37" s="1095"/>
      <c r="L37" s="1095"/>
      <c r="M37" s="1095"/>
      <c r="N37" s="1095"/>
      <c r="O37" s="1095"/>
      <c r="P37" s="1096"/>
      <c r="Q37" s="1100">
        <v>33</v>
      </c>
      <c r="R37" s="1101"/>
      <c r="S37" s="1101"/>
      <c r="T37" s="1101"/>
      <c r="U37" s="1101"/>
      <c r="V37" s="1101">
        <v>33</v>
      </c>
      <c r="W37" s="1101"/>
      <c r="X37" s="1101"/>
      <c r="Y37" s="1101"/>
      <c r="Z37" s="1101"/>
      <c r="AA37" s="1101" t="s">
        <v>598</v>
      </c>
      <c r="AB37" s="1101"/>
      <c r="AC37" s="1101"/>
      <c r="AD37" s="1101"/>
      <c r="AE37" s="1102"/>
      <c r="AF37" s="1076" t="s">
        <v>176</v>
      </c>
      <c r="AG37" s="1077"/>
      <c r="AH37" s="1077"/>
      <c r="AI37" s="1077"/>
      <c r="AJ37" s="1078"/>
      <c r="AK37" s="1037">
        <v>5</v>
      </c>
      <c r="AL37" s="1028"/>
      <c r="AM37" s="1028"/>
      <c r="AN37" s="1028"/>
      <c r="AO37" s="1028"/>
      <c r="AP37" s="1028">
        <v>1</v>
      </c>
      <c r="AQ37" s="1028"/>
      <c r="AR37" s="1028"/>
      <c r="AS37" s="1028"/>
      <c r="AT37" s="1028"/>
      <c r="AU37" s="1028">
        <v>1</v>
      </c>
      <c r="AV37" s="1028"/>
      <c r="AW37" s="1028"/>
      <c r="AX37" s="1028"/>
      <c r="AY37" s="1028"/>
      <c r="AZ37" s="1099" t="s">
        <v>522</v>
      </c>
      <c r="BA37" s="1099"/>
      <c r="BB37" s="1099"/>
      <c r="BC37" s="1099"/>
      <c r="BD37" s="1099"/>
      <c r="BE37" s="1089" t="s">
        <v>417</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t="s">
        <v>418</v>
      </c>
      <c r="C38" s="1095"/>
      <c r="D38" s="1095"/>
      <c r="E38" s="1095"/>
      <c r="F38" s="1095"/>
      <c r="G38" s="1095"/>
      <c r="H38" s="1095"/>
      <c r="I38" s="1095"/>
      <c r="J38" s="1095"/>
      <c r="K38" s="1095"/>
      <c r="L38" s="1095"/>
      <c r="M38" s="1095"/>
      <c r="N38" s="1095"/>
      <c r="O38" s="1095"/>
      <c r="P38" s="1096"/>
      <c r="Q38" s="1100">
        <v>553</v>
      </c>
      <c r="R38" s="1101"/>
      <c r="S38" s="1101"/>
      <c r="T38" s="1101"/>
      <c r="U38" s="1101"/>
      <c r="V38" s="1101">
        <v>542</v>
      </c>
      <c r="W38" s="1101"/>
      <c r="X38" s="1101"/>
      <c r="Y38" s="1101"/>
      <c r="Z38" s="1101"/>
      <c r="AA38" s="1101">
        <v>11</v>
      </c>
      <c r="AB38" s="1101"/>
      <c r="AC38" s="1101"/>
      <c r="AD38" s="1101"/>
      <c r="AE38" s="1102"/>
      <c r="AF38" s="1076">
        <v>119</v>
      </c>
      <c r="AG38" s="1077"/>
      <c r="AH38" s="1077"/>
      <c r="AI38" s="1077"/>
      <c r="AJ38" s="1078"/>
      <c r="AK38" s="1037" t="s">
        <v>522</v>
      </c>
      <c r="AL38" s="1028"/>
      <c r="AM38" s="1028"/>
      <c r="AN38" s="1028"/>
      <c r="AO38" s="1028"/>
      <c r="AP38" s="1028">
        <v>3462</v>
      </c>
      <c r="AQ38" s="1028"/>
      <c r="AR38" s="1028"/>
      <c r="AS38" s="1028"/>
      <c r="AT38" s="1028"/>
      <c r="AU38" s="1028">
        <v>194</v>
      </c>
      <c r="AV38" s="1028"/>
      <c r="AW38" s="1028"/>
      <c r="AX38" s="1028"/>
      <c r="AY38" s="1028"/>
      <c r="AZ38" s="1099" t="s">
        <v>522</v>
      </c>
      <c r="BA38" s="1099"/>
      <c r="BB38" s="1099"/>
      <c r="BC38" s="1099"/>
      <c r="BD38" s="1099"/>
      <c r="BE38" s="1089" t="s">
        <v>415</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420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3675</v>
      </c>
      <c r="AG63" s="1016"/>
      <c r="AH63" s="1016"/>
      <c r="AI63" s="1016"/>
      <c r="AJ63" s="1087"/>
      <c r="AK63" s="1088"/>
      <c r="AL63" s="1020"/>
      <c r="AM63" s="1020"/>
      <c r="AN63" s="1020"/>
      <c r="AO63" s="1020"/>
      <c r="AP63" s="1016">
        <v>39824</v>
      </c>
      <c r="AQ63" s="1016"/>
      <c r="AR63" s="1016"/>
      <c r="AS63" s="1016"/>
      <c r="AT63" s="1016"/>
      <c r="AU63" s="1016">
        <v>14075</v>
      </c>
      <c r="AV63" s="1016"/>
      <c r="AW63" s="1016"/>
      <c r="AX63" s="1016"/>
      <c r="AY63" s="1016"/>
      <c r="AZ63" s="1082"/>
      <c r="BA63" s="1082"/>
      <c r="BB63" s="1082"/>
      <c r="BC63" s="1082"/>
      <c r="BD63" s="1082"/>
      <c r="BE63" s="1017"/>
      <c r="BF63" s="1017"/>
      <c r="BG63" s="1017"/>
      <c r="BH63" s="1017"/>
      <c r="BI63" s="1018"/>
      <c r="BJ63" s="1083" t="s">
        <v>614</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422</v>
      </c>
      <c r="B66" s="1053"/>
      <c r="C66" s="1053"/>
      <c r="D66" s="1053"/>
      <c r="E66" s="1053"/>
      <c r="F66" s="1053"/>
      <c r="G66" s="1053"/>
      <c r="H66" s="1053"/>
      <c r="I66" s="1053"/>
      <c r="J66" s="1053"/>
      <c r="K66" s="1053"/>
      <c r="L66" s="1053"/>
      <c r="M66" s="1053"/>
      <c r="N66" s="1053"/>
      <c r="O66" s="1053"/>
      <c r="P66" s="1054"/>
      <c r="Q66" s="1058" t="s">
        <v>423</v>
      </c>
      <c r="R66" s="1059"/>
      <c r="S66" s="1059"/>
      <c r="T66" s="1059"/>
      <c r="U66" s="1060"/>
      <c r="V66" s="1058" t="s">
        <v>424</v>
      </c>
      <c r="W66" s="1059"/>
      <c r="X66" s="1059"/>
      <c r="Y66" s="1059"/>
      <c r="Z66" s="1060"/>
      <c r="AA66" s="1058" t="s">
        <v>425</v>
      </c>
      <c r="AB66" s="1059"/>
      <c r="AC66" s="1059"/>
      <c r="AD66" s="1059"/>
      <c r="AE66" s="1060"/>
      <c r="AF66" s="1064" t="s">
        <v>426</v>
      </c>
      <c r="AG66" s="1065"/>
      <c r="AH66" s="1065"/>
      <c r="AI66" s="1065"/>
      <c r="AJ66" s="1066"/>
      <c r="AK66" s="1058" t="s">
        <v>427</v>
      </c>
      <c r="AL66" s="1053"/>
      <c r="AM66" s="1053"/>
      <c r="AN66" s="1053"/>
      <c r="AO66" s="1054"/>
      <c r="AP66" s="1058" t="s">
        <v>428</v>
      </c>
      <c r="AQ66" s="1059"/>
      <c r="AR66" s="1059"/>
      <c r="AS66" s="1059"/>
      <c r="AT66" s="1060"/>
      <c r="AU66" s="1058" t="s">
        <v>429</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599</v>
      </c>
      <c r="C68" s="1043"/>
      <c r="D68" s="1043"/>
      <c r="E68" s="1043"/>
      <c r="F68" s="1043"/>
      <c r="G68" s="1043"/>
      <c r="H68" s="1043"/>
      <c r="I68" s="1043"/>
      <c r="J68" s="1043"/>
      <c r="K68" s="1043"/>
      <c r="L68" s="1043"/>
      <c r="M68" s="1043"/>
      <c r="N68" s="1043"/>
      <c r="O68" s="1043"/>
      <c r="P68" s="1044"/>
      <c r="Q68" s="1045">
        <v>1915</v>
      </c>
      <c r="R68" s="1039"/>
      <c r="S68" s="1039"/>
      <c r="T68" s="1039"/>
      <c r="U68" s="1039"/>
      <c r="V68" s="1039">
        <v>1840</v>
      </c>
      <c r="W68" s="1039"/>
      <c r="X68" s="1039"/>
      <c r="Y68" s="1039"/>
      <c r="Z68" s="1039"/>
      <c r="AA68" s="1039">
        <v>75</v>
      </c>
      <c r="AB68" s="1039"/>
      <c r="AC68" s="1039"/>
      <c r="AD68" s="1039"/>
      <c r="AE68" s="1039"/>
      <c r="AF68" s="1039">
        <v>75</v>
      </c>
      <c r="AG68" s="1039"/>
      <c r="AH68" s="1039"/>
      <c r="AI68" s="1039"/>
      <c r="AJ68" s="1039"/>
      <c r="AK68" s="1039" t="s">
        <v>604</v>
      </c>
      <c r="AL68" s="1039"/>
      <c r="AM68" s="1039"/>
      <c r="AN68" s="1039"/>
      <c r="AO68" s="1039"/>
      <c r="AP68" s="1039">
        <v>3609</v>
      </c>
      <c r="AQ68" s="1039"/>
      <c r="AR68" s="1039"/>
      <c r="AS68" s="1039"/>
      <c r="AT68" s="1039"/>
      <c r="AU68" s="1039">
        <v>455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600</v>
      </c>
      <c r="C69" s="1032"/>
      <c r="D69" s="1032"/>
      <c r="E69" s="1032"/>
      <c r="F69" s="1032"/>
      <c r="G69" s="1032"/>
      <c r="H69" s="1032"/>
      <c r="I69" s="1032"/>
      <c r="J69" s="1032"/>
      <c r="K69" s="1032"/>
      <c r="L69" s="1032"/>
      <c r="M69" s="1032"/>
      <c r="N69" s="1032"/>
      <c r="O69" s="1032"/>
      <c r="P69" s="1033"/>
      <c r="Q69" s="1034">
        <v>1914</v>
      </c>
      <c r="R69" s="1028"/>
      <c r="S69" s="1028"/>
      <c r="T69" s="1028"/>
      <c r="U69" s="1028"/>
      <c r="V69" s="1028">
        <v>1914</v>
      </c>
      <c r="W69" s="1028"/>
      <c r="X69" s="1028"/>
      <c r="Y69" s="1028"/>
      <c r="Z69" s="1028"/>
      <c r="AA69" s="1028" t="s">
        <v>604</v>
      </c>
      <c r="AB69" s="1028"/>
      <c r="AC69" s="1028"/>
      <c r="AD69" s="1028"/>
      <c r="AE69" s="1028"/>
      <c r="AF69" s="1028" t="s">
        <v>604</v>
      </c>
      <c r="AG69" s="1028"/>
      <c r="AH69" s="1028"/>
      <c r="AI69" s="1028"/>
      <c r="AJ69" s="1028"/>
      <c r="AK69" s="1028">
        <v>245</v>
      </c>
      <c r="AL69" s="1028"/>
      <c r="AM69" s="1028"/>
      <c r="AN69" s="1028"/>
      <c r="AO69" s="1028"/>
      <c r="AP69" s="1028">
        <v>5285</v>
      </c>
      <c r="AQ69" s="1028"/>
      <c r="AR69" s="1028"/>
      <c r="AS69" s="1028"/>
      <c r="AT69" s="1028"/>
      <c r="AU69" s="1028">
        <v>222</v>
      </c>
      <c r="AV69" s="1028"/>
      <c r="AW69" s="1028"/>
      <c r="AX69" s="1028"/>
      <c r="AY69" s="1028"/>
      <c r="AZ69" s="1029" t="s">
        <v>605</v>
      </c>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601</v>
      </c>
      <c r="C70" s="1032"/>
      <c r="D70" s="1032"/>
      <c r="E70" s="1032"/>
      <c r="F70" s="1032"/>
      <c r="G70" s="1032"/>
      <c r="H70" s="1032"/>
      <c r="I70" s="1032"/>
      <c r="J70" s="1032"/>
      <c r="K70" s="1032"/>
      <c r="L70" s="1032"/>
      <c r="M70" s="1032"/>
      <c r="N70" s="1032"/>
      <c r="O70" s="1032"/>
      <c r="P70" s="1033"/>
      <c r="Q70" s="1034">
        <v>1610</v>
      </c>
      <c r="R70" s="1028"/>
      <c r="S70" s="1028"/>
      <c r="T70" s="1028"/>
      <c r="U70" s="1028"/>
      <c r="V70" s="1028">
        <v>1588</v>
      </c>
      <c r="W70" s="1028"/>
      <c r="X70" s="1028"/>
      <c r="Y70" s="1028"/>
      <c r="Z70" s="1028"/>
      <c r="AA70" s="1028">
        <v>23</v>
      </c>
      <c r="AB70" s="1028"/>
      <c r="AC70" s="1028"/>
      <c r="AD70" s="1028"/>
      <c r="AE70" s="1028"/>
      <c r="AF70" s="1028">
        <v>23</v>
      </c>
      <c r="AG70" s="1028"/>
      <c r="AH70" s="1028"/>
      <c r="AI70" s="1028"/>
      <c r="AJ70" s="1028"/>
      <c r="AK70" s="1028">
        <v>20</v>
      </c>
      <c r="AL70" s="1028"/>
      <c r="AM70" s="1028"/>
      <c r="AN70" s="1028"/>
      <c r="AO70" s="1028"/>
      <c r="AP70" s="1028">
        <v>197</v>
      </c>
      <c r="AQ70" s="1028"/>
      <c r="AR70" s="1028"/>
      <c r="AS70" s="1028"/>
      <c r="AT70" s="1028"/>
      <c r="AU70" s="1028">
        <v>171</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602</v>
      </c>
      <c r="C71" s="1032"/>
      <c r="D71" s="1032"/>
      <c r="E71" s="1032"/>
      <c r="F71" s="1032"/>
      <c r="G71" s="1032"/>
      <c r="H71" s="1032"/>
      <c r="I71" s="1032"/>
      <c r="J71" s="1032"/>
      <c r="K71" s="1032"/>
      <c r="L71" s="1032"/>
      <c r="M71" s="1032"/>
      <c r="N71" s="1032"/>
      <c r="O71" s="1032"/>
      <c r="P71" s="1033"/>
      <c r="Q71" s="1034">
        <v>12</v>
      </c>
      <c r="R71" s="1028"/>
      <c r="S71" s="1028"/>
      <c r="T71" s="1028"/>
      <c r="U71" s="1028"/>
      <c r="V71" s="1028">
        <v>12</v>
      </c>
      <c r="W71" s="1028"/>
      <c r="X71" s="1028"/>
      <c r="Y71" s="1028"/>
      <c r="Z71" s="1028"/>
      <c r="AA71" s="1028">
        <v>0</v>
      </c>
      <c r="AB71" s="1028"/>
      <c r="AC71" s="1028"/>
      <c r="AD71" s="1028"/>
      <c r="AE71" s="1028"/>
      <c r="AF71" s="1028">
        <v>0</v>
      </c>
      <c r="AG71" s="1028"/>
      <c r="AH71" s="1028"/>
      <c r="AI71" s="1028"/>
      <c r="AJ71" s="1028"/>
      <c r="AK71" s="1028" t="s">
        <v>604</v>
      </c>
      <c r="AL71" s="1028"/>
      <c r="AM71" s="1028"/>
      <c r="AN71" s="1028"/>
      <c r="AO71" s="1028"/>
      <c r="AP71" s="1028" t="s">
        <v>604</v>
      </c>
      <c r="AQ71" s="1028"/>
      <c r="AR71" s="1028"/>
      <c r="AS71" s="1028"/>
      <c r="AT71" s="1028"/>
      <c r="AU71" s="1028" t="s">
        <v>604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603</v>
      </c>
      <c r="C72" s="1032"/>
      <c r="D72" s="1032"/>
      <c r="E72" s="1032"/>
      <c r="F72" s="1032"/>
      <c r="G72" s="1032"/>
      <c r="H72" s="1032"/>
      <c r="I72" s="1032"/>
      <c r="J72" s="1032"/>
      <c r="K72" s="1032"/>
      <c r="L72" s="1032"/>
      <c r="M72" s="1032"/>
      <c r="N72" s="1032"/>
      <c r="O72" s="1032"/>
      <c r="P72" s="1033"/>
      <c r="Q72" s="1034">
        <v>1821</v>
      </c>
      <c r="R72" s="1028"/>
      <c r="S72" s="1028"/>
      <c r="T72" s="1028"/>
      <c r="U72" s="1028"/>
      <c r="V72" s="1028">
        <v>1826</v>
      </c>
      <c r="W72" s="1028"/>
      <c r="X72" s="1028"/>
      <c r="Y72" s="1028"/>
      <c r="Z72" s="1028"/>
      <c r="AA72" s="1028">
        <v>-4</v>
      </c>
      <c r="AB72" s="1028"/>
      <c r="AC72" s="1028"/>
      <c r="AD72" s="1028"/>
      <c r="AE72" s="1028"/>
      <c r="AF72" s="1028">
        <v>1450</v>
      </c>
      <c r="AG72" s="1028"/>
      <c r="AH72" s="1028"/>
      <c r="AI72" s="1028"/>
      <c r="AJ72" s="1028"/>
      <c r="AK72" s="1028">
        <v>906</v>
      </c>
      <c r="AL72" s="1028"/>
      <c r="AM72" s="1028"/>
      <c r="AN72" s="1028"/>
      <c r="AO72" s="1028"/>
      <c r="AP72" s="1028">
        <v>13991</v>
      </c>
      <c r="AQ72" s="1028"/>
      <c r="AR72" s="1028"/>
      <c r="AS72" s="1028"/>
      <c r="AT72" s="1028"/>
      <c r="AU72" s="1028" t="s">
        <v>604</v>
      </c>
      <c r="AV72" s="1028"/>
      <c r="AW72" s="1028"/>
      <c r="AX72" s="1028"/>
      <c r="AY72" s="1028"/>
      <c r="AZ72" s="1029" t="s">
        <v>606</v>
      </c>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430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1547</v>
      </c>
      <c r="AG88" s="1016"/>
      <c r="AH88" s="1016"/>
      <c r="AI88" s="1016"/>
      <c r="AJ88" s="1016"/>
      <c r="AK88" s="1020"/>
      <c r="AL88" s="1020"/>
      <c r="AM88" s="1020"/>
      <c r="AN88" s="1020"/>
      <c r="AO88" s="1020"/>
      <c r="AP88" s="1016">
        <v>23082</v>
      </c>
      <c r="AQ88" s="1016"/>
      <c r="AR88" s="1016"/>
      <c r="AS88" s="1016"/>
      <c r="AT88" s="1016"/>
      <c r="AU88" s="1016">
        <v>848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431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466</v>
      </c>
      <c r="CS102" s="1008"/>
      <c r="CT102" s="1008"/>
      <c r="CU102" s="1008"/>
      <c r="CV102" s="1009"/>
      <c r="CW102" s="1007" t="s">
        <v>604</v>
      </c>
      <c r="CX102" s="1008"/>
      <c r="CY102" s="1008"/>
      <c r="CZ102" s="1008"/>
      <c r="DA102" s="1009"/>
      <c r="DB102" s="1007">
        <v>7</v>
      </c>
      <c r="DC102" s="1008"/>
      <c r="DD102" s="1008"/>
      <c r="DE102" s="1008"/>
      <c r="DF102" s="1009"/>
      <c r="DG102" s="1007" t="s">
        <v>604</v>
      </c>
      <c r="DH102" s="1008"/>
      <c r="DI102" s="1008"/>
      <c r="DJ102" s="1008"/>
      <c r="DK102" s="1009"/>
      <c r="DL102" s="1007" t="s">
        <v>604</v>
      </c>
      <c r="DM102" s="1008"/>
      <c r="DN102" s="1008"/>
      <c r="DO102" s="1008"/>
      <c r="DP102" s="1009"/>
      <c r="DQ102" s="1007">
        <v>2</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439</v>
      </c>
      <c r="AB109" s="951"/>
      <c r="AC109" s="951"/>
      <c r="AD109" s="951"/>
      <c r="AE109" s="952"/>
      <c r="AF109" s="953" t="s">
        <v>440</v>
      </c>
      <c r="AG109" s="951"/>
      <c r="AH109" s="951"/>
      <c r="AI109" s="951"/>
      <c r="AJ109" s="952"/>
      <c r="AK109" s="953" t="s">
        <v>305</v>
      </c>
      <c r="AL109" s="951"/>
      <c r="AM109" s="951"/>
      <c r="AN109" s="951"/>
      <c r="AO109" s="952"/>
      <c r="AP109" s="953" t="s">
        <v>441</v>
      </c>
      <c r="AQ109" s="951"/>
      <c r="AR109" s="951"/>
      <c r="AS109" s="951"/>
      <c r="AT109" s="982"/>
      <c r="AU109" s="950" t="s">
        <v>438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439</v>
      </c>
      <c r="BR109" s="951"/>
      <c r="BS109" s="951"/>
      <c r="BT109" s="951"/>
      <c r="BU109" s="952"/>
      <c r="BV109" s="953" t="s">
        <v>440</v>
      </c>
      <c r="BW109" s="951"/>
      <c r="BX109" s="951"/>
      <c r="BY109" s="951"/>
      <c r="BZ109" s="952"/>
      <c r="CA109" s="953" t="s">
        <v>305</v>
      </c>
      <c r="CB109" s="951"/>
      <c r="CC109" s="951"/>
      <c r="CD109" s="951"/>
      <c r="CE109" s="952"/>
      <c r="CF109" s="989" t="s">
        <v>441</v>
      </c>
      <c r="CG109" s="989"/>
      <c r="CH109" s="989"/>
      <c r="CI109" s="989"/>
      <c r="CJ109" s="989"/>
      <c r="CK109" s="953" t="s">
        <v>442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439</v>
      </c>
      <c r="DH109" s="951"/>
      <c r="DI109" s="951"/>
      <c r="DJ109" s="951"/>
      <c r="DK109" s="952"/>
      <c r="DL109" s="953" t="s">
        <v>440</v>
      </c>
      <c r="DM109" s="951"/>
      <c r="DN109" s="951"/>
      <c r="DO109" s="951"/>
      <c r="DP109" s="952"/>
      <c r="DQ109" s="953" t="s">
        <v>305</v>
      </c>
      <c r="DR109" s="951"/>
      <c r="DS109" s="951"/>
      <c r="DT109" s="951"/>
      <c r="DU109" s="952"/>
      <c r="DV109" s="953" t="s">
        <v>441</v>
      </c>
      <c r="DW109" s="951"/>
      <c r="DX109" s="951"/>
      <c r="DY109" s="951"/>
      <c r="DZ109" s="982"/>
    </row>
    <row r="110" spans="1:131" s="248" customFormat="1" ht="26.25" customHeight="1" x14ac:dyDescent="0.15">
      <c r="A110" s="853" t="s">
        <v>443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5568311</v>
      </c>
      <c r="AB110" s="944"/>
      <c r="AC110" s="944"/>
      <c r="AD110" s="944"/>
      <c r="AE110" s="945"/>
      <c r="AF110" s="946">
        <v>5301511</v>
      </c>
      <c r="AG110" s="944"/>
      <c r="AH110" s="944"/>
      <c r="AI110" s="944"/>
      <c r="AJ110" s="945"/>
      <c r="AK110" s="946">
        <v>5180158</v>
      </c>
      <c r="AL110" s="944"/>
      <c r="AM110" s="944"/>
      <c r="AN110" s="944"/>
      <c r="AO110" s="945"/>
      <c r="AP110" s="947">
        <v>19.100000000000001</v>
      </c>
      <c r="AQ110" s="948"/>
      <c r="AR110" s="948"/>
      <c r="AS110" s="948"/>
      <c r="AT110" s="949"/>
      <c r="AU110" s="983" t="s">
        <v>73</v>
      </c>
      <c r="AV110" s="984"/>
      <c r="AW110" s="984"/>
      <c r="AX110" s="984"/>
      <c r="AY110" s="984"/>
      <c r="AZ110" s="909" t="s">
        <v>444</v>
      </c>
      <c r="BA110" s="854"/>
      <c r="BB110" s="854"/>
      <c r="BC110" s="854"/>
      <c r="BD110" s="854"/>
      <c r="BE110" s="854"/>
      <c r="BF110" s="854"/>
      <c r="BG110" s="854"/>
      <c r="BH110" s="854"/>
      <c r="BI110" s="854"/>
      <c r="BJ110" s="854"/>
      <c r="BK110" s="854"/>
      <c r="BL110" s="854"/>
      <c r="BM110" s="854"/>
      <c r="BN110" s="854"/>
      <c r="BO110" s="854"/>
      <c r="BP110" s="855"/>
      <c r="BQ110" s="910">
        <v>48746418</v>
      </c>
      <c r="BR110" s="891"/>
      <c r="BS110" s="891"/>
      <c r="BT110" s="891"/>
      <c r="BU110" s="891"/>
      <c r="BV110" s="891">
        <v>47508211</v>
      </c>
      <c r="BW110" s="891"/>
      <c r="BX110" s="891"/>
      <c r="BY110" s="891"/>
      <c r="BZ110" s="891"/>
      <c r="CA110" s="891">
        <v>48015301</v>
      </c>
      <c r="CB110" s="891"/>
      <c r="CC110" s="891"/>
      <c r="CD110" s="891"/>
      <c r="CE110" s="891"/>
      <c r="CF110" s="915">
        <v>177.4</v>
      </c>
      <c r="CG110" s="916"/>
      <c r="CH110" s="916"/>
      <c r="CI110" s="916"/>
      <c r="CJ110" s="916"/>
      <c r="CK110" s="979" t="s">
        <v>445</v>
      </c>
      <c r="CL110" s="865"/>
      <c r="CM110" s="940" t="s">
        <v>446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447</v>
      </c>
      <c r="DH110" s="891"/>
      <c r="DI110" s="891"/>
      <c r="DJ110" s="891"/>
      <c r="DK110" s="891"/>
      <c r="DL110" s="891" t="s">
        <v>447</v>
      </c>
      <c r="DM110" s="891"/>
      <c r="DN110" s="891"/>
      <c r="DO110" s="891"/>
      <c r="DP110" s="891"/>
      <c r="DQ110" s="891" t="s">
        <v>447</v>
      </c>
      <c r="DR110" s="891"/>
      <c r="DS110" s="891"/>
      <c r="DT110" s="891"/>
      <c r="DU110" s="891"/>
      <c r="DV110" s="892" t="s">
        <v>176</v>
      </c>
      <c r="DW110" s="892"/>
      <c r="DX110" s="892"/>
      <c r="DY110" s="892"/>
      <c r="DZ110" s="893"/>
    </row>
    <row r="111" spans="1:131" s="248" customFormat="1" ht="26.25" customHeight="1" x14ac:dyDescent="0.15">
      <c r="A111" s="820" t="s">
        <v>448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447</v>
      </c>
      <c r="AB111" s="972"/>
      <c r="AC111" s="972"/>
      <c r="AD111" s="972"/>
      <c r="AE111" s="973"/>
      <c r="AF111" s="974" t="s">
        <v>176</v>
      </c>
      <c r="AG111" s="972"/>
      <c r="AH111" s="972"/>
      <c r="AI111" s="972"/>
      <c r="AJ111" s="973"/>
      <c r="AK111" s="974" t="s">
        <v>447</v>
      </c>
      <c r="AL111" s="972"/>
      <c r="AM111" s="972"/>
      <c r="AN111" s="972"/>
      <c r="AO111" s="973"/>
      <c r="AP111" s="975" t="s">
        <v>447</v>
      </c>
      <c r="AQ111" s="976"/>
      <c r="AR111" s="976"/>
      <c r="AS111" s="976"/>
      <c r="AT111" s="977"/>
      <c r="AU111" s="985"/>
      <c r="AV111" s="986"/>
      <c r="AW111" s="986"/>
      <c r="AX111" s="986"/>
      <c r="AY111" s="986"/>
      <c r="AZ111" s="861" t="s">
        <v>449</v>
      </c>
      <c r="BA111" s="796"/>
      <c r="BB111" s="796"/>
      <c r="BC111" s="796"/>
      <c r="BD111" s="796"/>
      <c r="BE111" s="796"/>
      <c r="BF111" s="796"/>
      <c r="BG111" s="796"/>
      <c r="BH111" s="796"/>
      <c r="BI111" s="796"/>
      <c r="BJ111" s="796"/>
      <c r="BK111" s="796"/>
      <c r="BL111" s="796"/>
      <c r="BM111" s="796"/>
      <c r="BN111" s="796"/>
      <c r="BO111" s="796"/>
      <c r="BP111" s="797"/>
      <c r="BQ111" s="862">
        <v>38126</v>
      </c>
      <c r="BR111" s="863"/>
      <c r="BS111" s="863"/>
      <c r="BT111" s="863"/>
      <c r="BU111" s="863"/>
      <c r="BV111" s="863">
        <v>18880</v>
      </c>
      <c r="BW111" s="863"/>
      <c r="BX111" s="863"/>
      <c r="BY111" s="863"/>
      <c r="BZ111" s="863"/>
      <c r="CA111" s="863">
        <v>2528</v>
      </c>
      <c r="CB111" s="863"/>
      <c r="CC111" s="863"/>
      <c r="CD111" s="863"/>
      <c r="CE111" s="863"/>
      <c r="CF111" s="924">
        <v>0</v>
      </c>
      <c r="CG111" s="925"/>
      <c r="CH111" s="925"/>
      <c r="CI111" s="925"/>
      <c r="CJ111" s="925"/>
      <c r="CK111" s="980"/>
      <c r="CL111" s="867"/>
      <c r="CM111" s="870" t="s">
        <v>450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447</v>
      </c>
      <c r="DH111" s="863"/>
      <c r="DI111" s="863"/>
      <c r="DJ111" s="863"/>
      <c r="DK111" s="863"/>
      <c r="DL111" s="863" t="s">
        <v>447</v>
      </c>
      <c r="DM111" s="863"/>
      <c r="DN111" s="863"/>
      <c r="DO111" s="863"/>
      <c r="DP111" s="863"/>
      <c r="DQ111" s="863" t="s">
        <v>447</v>
      </c>
      <c r="DR111" s="863"/>
      <c r="DS111" s="863"/>
      <c r="DT111" s="863"/>
      <c r="DU111" s="863"/>
      <c r="DV111" s="840" t="s">
        <v>447</v>
      </c>
      <c r="DW111" s="840"/>
      <c r="DX111" s="840"/>
      <c r="DY111" s="840"/>
      <c r="DZ111" s="841"/>
    </row>
    <row r="112" spans="1:131" s="248" customFormat="1" ht="26.25" customHeight="1" x14ac:dyDescent="0.15">
      <c r="A112" s="965" t="s">
        <v>451</v>
      </c>
      <c r="B112" s="966"/>
      <c r="C112" s="796" t="s">
        <v>452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453</v>
      </c>
      <c r="AB112" s="826"/>
      <c r="AC112" s="826"/>
      <c r="AD112" s="826"/>
      <c r="AE112" s="827"/>
      <c r="AF112" s="828" t="s">
        <v>447</v>
      </c>
      <c r="AG112" s="826"/>
      <c r="AH112" s="826"/>
      <c r="AI112" s="826"/>
      <c r="AJ112" s="827"/>
      <c r="AK112" s="828" t="s">
        <v>447</v>
      </c>
      <c r="AL112" s="826"/>
      <c r="AM112" s="826"/>
      <c r="AN112" s="826"/>
      <c r="AO112" s="827"/>
      <c r="AP112" s="873" t="s">
        <v>176</v>
      </c>
      <c r="AQ112" s="874"/>
      <c r="AR112" s="874"/>
      <c r="AS112" s="874"/>
      <c r="AT112" s="875"/>
      <c r="AU112" s="985"/>
      <c r="AV112" s="986"/>
      <c r="AW112" s="986"/>
      <c r="AX112" s="986"/>
      <c r="AY112" s="986"/>
      <c r="AZ112" s="861" t="s">
        <v>454</v>
      </c>
      <c r="BA112" s="796"/>
      <c r="BB112" s="796"/>
      <c r="BC112" s="796"/>
      <c r="BD112" s="796"/>
      <c r="BE112" s="796"/>
      <c r="BF112" s="796"/>
      <c r="BG112" s="796"/>
      <c r="BH112" s="796"/>
      <c r="BI112" s="796"/>
      <c r="BJ112" s="796"/>
      <c r="BK112" s="796"/>
      <c r="BL112" s="796"/>
      <c r="BM112" s="796"/>
      <c r="BN112" s="796"/>
      <c r="BO112" s="796"/>
      <c r="BP112" s="797"/>
      <c r="BQ112" s="862">
        <v>14973612</v>
      </c>
      <c r="BR112" s="863"/>
      <c r="BS112" s="863"/>
      <c r="BT112" s="863"/>
      <c r="BU112" s="863"/>
      <c r="BV112" s="863">
        <v>13867513</v>
      </c>
      <c r="BW112" s="863"/>
      <c r="BX112" s="863"/>
      <c r="BY112" s="863"/>
      <c r="BZ112" s="863"/>
      <c r="CA112" s="863">
        <v>14074583</v>
      </c>
      <c r="CB112" s="863"/>
      <c r="CC112" s="863"/>
      <c r="CD112" s="863"/>
      <c r="CE112" s="863"/>
      <c r="CF112" s="924">
        <v>52</v>
      </c>
      <c r="CG112" s="925"/>
      <c r="CH112" s="925"/>
      <c r="CI112" s="925"/>
      <c r="CJ112" s="925"/>
      <c r="CK112" s="980"/>
      <c r="CL112" s="867"/>
      <c r="CM112" s="870" t="s">
        <v>455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447</v>
      </c>
      <c r="DH112" s="863"/>
      <c r="DI112" s="863"/>
      <c r="DJ112" s="863"/>
      <c r="DK112" s="863"/>
      <c r="DL112" s="863" t="s">
        <v>447</v>
      </c>
      <c r="DM112" s="863"/>
      <c r="DN112" s="863"/>
      <c r="DO112" s="863"/>
      <c r="DP112" s="863"/>
      <c r="DQ112" s="863" t="s">
        <v>447</v>
      </c>
      <c r="DR112" s="863"/>
      <c r="DS112" s="863"/>
      <c r="DT112" s="863"/>
      <c r="DU112" s="863"/>
      <c r="DV112" s="840" t="s">
        <v>447</v>
      </c>
      <c r="DW112" s="840"/>
      <c r="DX112" s="840"/>
      <c r="DY112" s="840"/>
      <c r="DZ112" s="841"/>
    </row>
    <row r="113" spans="1:130" s="248" customFormat="1" ht="26.25" customHeight="1" x14ac:dyDescent="0.15">
      <c r="A113" s="967"/>
      <c r="B113" s="968"/>
      <c r="C113" s="796" t="s">
        <v>456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1894158</v>
      </c>
      <c r="AB113" s="972"/>
      <c r="AC113" s="972"/>
      <c r="AD113" s="972"/>
      <c r="AE113" s="973"/>
      <c r="AF113" s="974">
        <v>1824386</v>
      </c>
      <c r="AG113" s="972"/>
      <c r="AH113" s="972"/>
      <c r="AI113" s="972"/>
      <c r="AJ113" s="973"/>
      <c r="AK113" s="974">
        <v>1575267</v>
      </c>
      <c r="AL113" s="972"/>
      <c r="AM113" s="972"/>
      <c r="AN113" s="972"/>
      <c r="AO113" s="973"/>
      <c r="AP113" s="975">
        <v>5.8</v>
      </c>
      <c r="AQ113" s="976"/>
      <c r="AR113" s="976"/>
      <c r="AS113" s="976"/>
      <c r="AT113" s="977"/>
      <c r="AU113" s="985"/>
      <c r="AV113" s="986"/>
      <c r="AW113" s="986"/>
      <c r="AX113" s="986"/>
      <c r="AY113" s="986"/>
      <c r="AZ113" s="861" t="s">
        <v>457</v>
      </c>
      <c r="BA113" s="796"/>
      <c r="BB113" s="796"/>
      <c r="BC113" s="796"/>
      <c r="BD113" s="796"/>
      <c r="BE113" s="796"/>
      <c r="BF113" s="796"/>
      <c r="BG113" s="796"/>
      <c r="BH113" s="796"/>
      <c r="BI113" s="796"/>
      <c r="BJ113" s="796"/>
      <c r="BK113" s="796"/>
      <c r="BL113" s="796"/>
      <c r="BM113" s="796"/>
      <c r="BN113" s="796"/>
      <c r="BO113" s="796"/>
      <c r="BP113" s="797"/>
      <c r="BQ113" s="862">
        <v>1715118</v>
      </c>
      <c r="BR113" s="863"/>
      <c r="BS113" s="863"/>
      <c r="BT113" s="863"/>
      <c r="BU113" s="863"/>
      <c r="BV113" s="863">
        <v>1210750</v>
      </c>
      <c r="BW113" s="863"/>
      <c r="BX113" s="863"/>
      <c r="BY113" s="863"/>
      <c r="BZ113" s="863"/>
      <c r="CA113" s="863">
        <v>847652</v>
      </c>
      <c r="CB113" s="863"/>
      <c r="CC113" s="863"/>
      <c r="CD113" s="863"/>
      <c r="CE113" s="863"/>
      <c r="CF113" s="924">
        <v>3.1</v>
      </c>
      <c r="CG113" s="925"/>
      <c r="CH113" s="925"/>
      <c r="CI113" s="925"/>
      <c r="CJ113" s="925"/>
      <c r="CK113" s="980"/>
      <c r="CL113" s="867"/>
      <c r="CM113" s="870" t="s">
        <v>458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447</v>
      </c>
      <c r="DH113" s="826"/>
      <c r="DI113" s="826"/>
      <c r="DJ113" s="826"/>
      <c r="DK113" s="827"/>
      <c r="DL113" s="828" t="s">
        <v>176</v>
      </c>
      <c r="DM113" s="826"/>
      <c r="DN113" s="826"/>
      <c r="DO113" s="826"/>
      <c r="DP113" s="827"/>
      <c r="DQ113" s="828" t="s">
        <v>447</v>
      </c>
      <c r="DR113" s="826"/>
      <c r="DS113" s="826"/>
      <c r="DT113" s="826"/>
      <c r="DU113" s="827"/>
      <c r="DV113" s="873" t="s">
        <v>392</v>
      </c>
      <c r="DW113" s="874"/>
      <c r="DX113" s="874"/>
      <c r="DY113" s="874"/>
      <c r="DZ113" s="875"/>
    </row>
    <row r="114" spans="1:130" s="248" customFormat="1" ht="26.25" customHeight="1" x14ac:dyDescent="0.15">
      <c r="A114" s="967"/>
      <c r="B114" s="968"/>
      <c r="C114" s="796" t="s">
        <v>459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538779</v>
      </c>
      <c r="AB114" s="826"/>
      <c r="AC114" s="826"/>
      <c r="AD114" s="826"/>
      <c r="AE114" s="827"/>
      <c r="AF114" s="828">
        <v>526030</v>
      </c>
      <c r="AG114" s="826"/>
      <c r="AH114" s="826"/>
      <c r="AI114" s="826"/>
      <c r="AJ114" s="827"/>
      <c r="AK114" s="828">
        <v>427774</v>
      </c>
      <c r="AL114" s="826"/>
      <c r="AM114" s="826"/>
      <c r="AN114" s="826"/>
      <c r="AO114" s="827"/>
      <c r="AP114" s="873">
        <v>1.6</v>
      </c>
      <c r="AQ114" s="874"/>
      <c r="AR114" s="874"/>
      <c r="AS114" s="874"/>
      <c r="AT114" s="875"/>
      <c r="AU114" s="985"/>
      <c r="AV114" s="986"/>
      <c r="AW114" s="986"/>
      <c r="AX114" s="986"/>
      <c r="AY114" s="986"/>
      <c r="AZ114" s="861" t="s">
        <v>460</v>
      </c>
      <c r="BA114" s="796"/>
      <c r="BB114" s="796"/>
      <c r="BC114" s="796"/>
      <c r="BD114" s="796"/>
      <c r="BE114" s="796"/>
      <c r="BF114" s="796"/>
      <c r="BG114" s="796"/>
      <c r="BH114" s="796"/>
      <c r="BI114" s="796"/>
      <c r="BJ114" s="796"/>
      <c r="BK114" s="796"/>
      <c r="BL114" s="796"/>
      <c r="BM114" s="796"/>
      <c r="BN114" s="796"/>
      <c r="BO114" s="796"/>
      <c r="BP114" s="797"/>
      <c r="BQ114" s="862">
        <v>8776633</v>
      </c>
      <c r="BR114" s="863"/>
      <c r="BS114" s="863"/>
      <c r="BT114" s="863"/>
      <c r="BU114" s="863"/>
      <c r="BV114" s="863">
        <v>8657753</v>
      </c>
      <c r="BW114" s="863"/>
      <c r="BX114" s="863"/>
      <c r="BY114" s="863"/>
      <c r="BZ114" s="863"/>
      <c r="CA114" s="863">
        <v>8354402</v>
      </c>
      <c r="CB114" s="863"/>
      <c r="CC114" s="863"/>
      <c r="CD114" s="863"/>
      <c r="CE114" s="863"/>
      <c r="CF114" s="924">
        <v>30.9</v>
      </c>
      <c r="CG114" s="925"/>
      <c r="CH114" s="925"/>
      <c r="CI114" s="925"/>
      <c r="CJ114" s="925"/>
      <c r="CK114" s="980"/>
      <c r="CL114" s="867"/>
      <c r="CM114" s="870" t="s">
        <v>461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447</v>
      </c>
      <c r="DH114" s="826"/>
      <c r="DI114" s="826"/>
      <c r="DJ114" s="826"/>
      <c r="DK114" s="827"/>
      <c r="DL114" s="828" t="s">
        <v>447</v>
      </c>
      <c r="DM114" s="826"/>
      <c r="DN114" s="826"/>
      <c r="DO114" s="826"/>
      <c r="DP114" s="827"/>
      <c r="DQ114" s="828" t="s">
        <v>447</v>
      </c>
      <c r="DR114" s="826"/>
      <c r="DS114" s="826"/>
      <c r="DT114" s="826"/>
      <c r="DU114" s="827"/>
      <c r="DV114" s="873" t="s">
        <v>176</v>
      </c>
      <c r="DW114" s="874"/>
      <c r="DX114" s="874"/>
      <c r="DY114" s="874"/>
      <c r="DZ114" s="875"/>
    </row>
    <row r="115" spans="1:130" s="248" customFormat="1" ht="26.25" customHeight="1" x14ac:dyDescent="0.15">
      <c r="A115" s="967"/>
      <c r="B115" s="968"/>
      <c r="C115" s="796" t="s">
        <v>462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19847</v>
      </c>
      <c r="AB115" s="972"/>
      <c r="AC115" s="972"/>
      <c r="AD115" s="972"/>
      <c r="AE115" s="973"/>
      <c r="AF115" s="974">
        <v>19589</v>
      </c>
      <c r="AG115" s="972"/>
      <c r="AH115" s="972"/>
      <c r="AI115" s="972"/>
      <c r="AJ115" s="973"/>
      <c r="AK115" s="974">
        <v>16497</v>
      </c>
      <c r="AL115" s="972"/>
      <c r="AM115" s="972"/>
      <c r="AN115" s="972"/>
      <c r="AO115" s="973"/>
      <c r="AP115" s="975">
        <v>0.1</v>
      </c>
      <c r="AQ115" s="976"/>
      <c r="AR115" s="976"/>
      <c r="AS115" s="976"/>
      <c r="AT115" s="977"/>
      <c r="AU115" s="985"/>
      <c r="AV115" s="986"/>
      <c r="AW115" s="986"/>
      <c r="AX115" s="986"/>
      <c r="AY115" s="986"/>
      <c r="AZ115" s="861" t="s">
        <v>463</v>
      </c>
      <c r="BA115" s="796"/>
      <c r="BB115" s="796"/>
      <c r="BC115" s="796"/>
      <c r="BD115" s="796"/>
      <c r="BE115" s="796"/>
      <c r="BF115" s="796"/>
      <c r="BG115" s="796"/>
      <c r="BH115" s="796"/>
      <c r="BI115" s="796"/>
      <c r="BJ115" s="796"/>
      <c r="BK115" s="796"/>
      <c r="BL115" s="796"/>
      <c r="BM115" s="796"/>
      <c r="BN115" s="796"/>
      <c r="BO115" s="796"/>
      <c r="BP115" s="797"/>
      <c r="BQ115" s="862">
        <v>1175</v>
      </c>
      <c r="BR115" s="863"/>
      <c r="BS115" s="863"/>
      <c r="BT115" s="863"/>
      <c r="BU115" s="863"/>
      <c r="BV115" s="863">
        <v>1050</v>
      </c>
      <c r="BW115" s="863"/>
      <c r="BX115" s="863"/>
      <c r="BY115" s="863"/>
      <c r="BZ115" s="863"/>
      <c r="CA115" s="863">
        <v>2100</v>
      </c>
      <c r="CB115" s="863"/>
      <c r="CC115" s="863"/>
      <c r="CD115" s="863"/>
      <c r="CE115" s="863"/>
      <c r="CF115" s="924">
        <v>0</v>
      </c>
      <c r="CG115" s="925"/>
      <c r="CH115" s="925"/>
      <c r="CI115" s="925"/>
      <c r="CJ115" s="925"/>
      <c r="CK115" s="980"/>
      <c r="CL115" s="867"/>
      <c r="CM115" s="861" t="s">
        <v>464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176</v>
      </c>
      <c r="DH115" s="826"/>
      <c r="DI115" s="826"/>
      <c r="DJ115" s="826"/>
      <c r="DK115" s="827"/>
      <c r="DL115" s="828" t="s">
        <v>176</v>
      </c>
      <c r="DM115" s="826"/>
      <c r="DN115" s="826"/>
      <c r="DO115" s="826"/>
      <c r="DP115" s="827"/>
      <c r="DQ115" s="828" t="s">
        <v>176</v>
      </c>
      <c r="DR115" s="826"/>
      <c r="DS115" s="826"/>
      <c r="DT115" s="826"/>
      <c r="DU115" s="827"/>
      <c r="DV115" s="873" t="s">
        <v>447</v>
      </c>
      <c r="DW115" s="874"/>
      <c r="DX115" s="874"/>
      <c r="DY115" s="874"/>
      <c r="DZ115" s="875"/>
    </row>
    <row r="116" spans="1:130" s="248" customFormat="1" ht="26.25" customHeight="1" x14ac:dyDescent="0.15">
      <c r="A116" s="969"/>
      <c r="B116" s="970"/>
      <c r="C116" s="929" t="s">
        <v>465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290</v>
      </c>
      <c r="AB116" s="826"/>
      <c r="AC116" s="826"/>
      <c r="AD116" s="826"/>
      <c r="AE116" s="827"/>
      <c r="AF116" s="828">
        <v>360</v>
      </c>
      <c r="AG116" s="826"/>
      <c r="AH116" s="826"/>
      <c r="AI116" s="826"/>
      <c r="AJ116" s="827"/>
      <c r="AK116" s="828">
        <v>252</v>
      </c>
      <c r="AL116" s="826"/>
      <c r="AM116" s="826"/>
      <c r="AN116" s="826"/>
      <c r="AO116" s="827"/>
      <c r="AP116" s="873">
        <v>0</v>
      </c>
      <c r="AQ116" s="874"/>
      <c r="AR116" s="874"/>
      <c r="AS116" s="874"/>
      <c r="AT116" s="875"/>
      <c r="AU116" s="985"/>
      <c r="AV116" s="986"/>
      <c r="AW116" s="986"/>
      <c r="AX116" s="986"/>
      <c r="AY116" s="986"/>
      <c r="AZ116" s="912" t="s">
        <v>466</v>
      </c>
      <c r="BA116" s="913"/>
      <c r="BB116" s="913"/>
      <c r="BC116" s="913"/>
      <c r="BD116" s="913"/>
      <c r="BE116" s="913"/>
      <c r="BF116" s="913"/>
      <c r="BG116" s="913"/>
      <c r="BH116" s="913"/>
      <c r="BI116" s="913"/>
      <c r="BJ116" s="913"/>
      <c r="BK116" s="913"/>
      <c r="BL116" s="913"/>
      <c r="BM116" s="913"/>
      <c r="BN116" s="913"/>
      <c r="BO116" s="913"/>
      <c r="BP116" s="914"/>
      <c r="BQ116" s="862" t="s">
        <v>447</v>
      </c>
      <c r="BR116" s="863"/>
      <c r="BS116" s="863"/>
      <c r="BT116" s="863"/>
      <c r="BU116" s="863"/>
      <c r="BV116" s="863" t="s">
        <v>176</v>
      </c>
      <c r="BW116" s="863"/>
      <c r="BX116" s="863"/>
      <c r="BY116" s="863"/>
      <c r="BZ116" s="863"/>
      <c r="CA116" s="863" t="s">
        <v>176</v>
      </c>
      <c r="CB116" s="863"/>
      <c r="CC116" s="863"/>
      <c r="CD116" s="863"/>
      <c r="CE116" s="863"/>
      <c r="CF116" s="924" t="s">
        <v>176</v>
      </c>
      <c r="CG116" s="925"/>
      <c r="CH116" s="925"/>
      <c r="CI116" s="925"/>
      <c r="CJ116" s="925"/>
      <c r="CK116" s="980"/>
      <c r="CL116" s="867"/>
      <c r="CM116" s="870" t="s">
        <v>467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447</v>
      </c>
      <c r="DH116" s="826"/>
      <c r="DI116" s="826"/>
      <c r="DJ116" s="826"/>
      <c r="DK116" s="827"/>
      <c r="DL116" s="828" t="s">
        <v>447</v>
      </c>
      <c r="DM116" s="826"/>
      <c r="DN116" s="826"/>
      <c r="DO116" s="826"/>
      <c r="DP116" s="827"/>
      <c r="DQ116" s="828" t="s">
        <v>447</v>
      </c>
      <c r="DR116" s="826"/>
      <c r="DS116" s="826"/>
      <c r="DT116" s="826"/>
      <c r="DU116" s="827"/>
      <c r="DV116" s="873" t="s">
        <v>176</v>
      </c>
      <c r="DW116" s="874"/>
      <c r="DX116" s="874"/>
      <c r="DY116" s="874"/>
      <c r="DZ116" s="875"/>
    </row>
    <row r="117" spans="1:130" s="248" customFormat="1" ht="26.25" customHeight="1" x14ac:dyDescent="0.15">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468</v>
      </c>
      <c r="Z117" s="952"/>
      <c r="AA117" s="957">
        <v>8021385</v>
      </c>
      <c r="AB117" s="958"/>
      <c r="AC117" s="958"/>
      <c r="AD117" s="958"/>
      <c r="AE117" s="959"/>
      <c r="AF117" s="960">
        <v>7671876</v>
      </c>
      <c r="AG117" s="958"/>
      <c r="AH117" s="958"/>
      <c r="AI117" s="958"/>
      <c r="AJ117" s="959"/>
      <c r="AK117" s="960">
        <v>7199948</v>
      </c>
      <c r="AL117" s="958"/>
      <c r="AM117" s="958"/>
      <c r="AN117" s="958"/>
      <c r="AO117" s="959"/>
      <c r="AP117" s="961"/>
      <c r="AQ117" s="962"/>
      <c r="AR117" s="962"/>
      <c r="AS117" s="962"/>
      <c r="AT117" s="963"/>
      <c r="AU117" s="985"/>
      <c r="AV117" s="986"/>
      <c r="AW117" s="986"/>
      <c r="AX117" s="986"/>
      <c r="AY117" s="986"/>
      <c r="AZ117" s="912" t="s">
        <v>469</v>
      </c>
      <c r="BA117" s="913"/>
      <c r="BB117" s="913"/>
      <c r="BC117" s="913"/>
      <c r="BD117" s="913"/>
      <c r="BE117" s="913"/>
      <c r="BF117" s="913"/>
      <c r="BG117" s="913"/>
      <c r="BH117" s="913"/>
      <c r="BI117" s="913"/>
      <c r="BJ117" s="913"/>
      <c r="BK117" s="913"/>
      <c r="BL117" s="913"/>
      <c r="BM117" s="913"/>
      <c r="BN117" s="913"/>
      <c r="BO117" s="913"/>
      <c r="BP117" s="914"/>
      <c r="BQ117" s="862" t="s">
        <v>176</v>
      </c>
      <c r="BR117" s="863"/>
      <c r="BS117" s="863"/>
      <c r="BT117" s="863"/>
      <c r="BU117" s="863"/>
      <c r="BV117" s="863" t="s">
        <v>176</v>
      </c>
      <c r="BW117" s="863"/>
      <c r="BX117" s="863"/>
      <c r="BY117" s="863"/>
      <c r="BZ117" s="863"/>
      <c r="CA117" s="863" t="s">
        <v>176</v>
      </c>
      <c r="CB117" s="863"/>
      <c r="CC117" s="863"/>
      <c r="CD117" s="863"/>
      <c r="CE117" s="863"/>
      <c r="CF117" s="924" t="s">
        <v>176</v>
      </c>
      <c r="CG117" s="925"/>
      <c r="CH117" s="925"/>
      <c r="CI117" s="925"/>
      <c r="CJ117" s="925"/>
      <c r="CK117" s="980"/>
      <c r="CL117" s="867"/>
      <c r="CM117" s="870" t="s">
        <v>470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176</v>
      </c>
      <c r="DH117" s="826"/>
      <c r="DI117" s="826"/>
      <c r="DJ117" s="826"/>
      <c r="DK117" s="827"/>
      <c r="DL117" s="828" t="s">
        <v>176</v>
      </c>
      <c r="DM117" s="826"/>
      <c r="DN117" s="826"/>
      <c r="DO117" s="826"/>
      <c r="DP117" s="827"/>
      <c r="DQ117" s="828" t="s">
        <v>176</v>
      </c>
      <c r="DR117" s="826"/>
      <c r="DS117" s="826"/>
      <c r="DT117" s="826"/>
      <c r="DU117" s="827"/>
      <c r="DV117" s="873" t="s">
        <v>176</v>
      </c>
      <c r="DW117" s="874"/>
      <c r="DX117" s="874"/>
      <c r="DY117" s="874"/>
      <c r="DZ117" s="875"/>
    </row>
    <row r="118" spans="1:130" s="248" customFormat="1" ht="26.25" customHeight="1" x14ac:dyDescent="0.15">
      <c r="A118" s="950" t="s">
        <v>442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439</v>
      </c>
      <c r="AB118" s="951"/>
      <c r="AC118" s="951"/>
      <c r="AD118" s="951"/>
      <c r="AE118" s="952"/>
      <c r="AF118" s="953" t="s">
        <v>440</v>
      </c>
      <c r="AG118" s="951"/>
      <c r="AH118" s="951"/>
      <c r="AI118" s="951"/>
      <c r="AJ118" s="952"/>
      <c r="AK118" s="953" t="s">
        <v>305</v>
      </c>
      <c r="AL118" s="951"/>
      <c r="AM118" s="951"/>
      <c r="AN118" s="951"/>
      <c r="AO118" s="952"/>
      <c r="AP118" s="954" t="s">
        <v>441</v>
      </c>
      <c r="AQ118" s="955"/>
      <c r="AR118" s="955"/>
      <c r="AS118" s="955"/>
      <c r="AT118" s="956"/>
      <c r="AU118" s="985"/>
      <c r="AV118" s="986"/>
      <c r="AW118" s="986"/>
      <c r="AX118" s="986"/>
      <c r="AY118" s="986"/>
      <c r="AZ118" s="928" t="s">
        <v>471</v>
      </c>
      <c r="BA118" s="929"/>
      <c r="BB118" s="929"/>
      <c r="BC118" s="929"/>
      <c r="BD118" s="929"/>
      <c r="BE118" s="929"/>
      <c r="BF118" s="929"/>
      <c r="BG118" s="929"/>
      <c r="BH118" s="929"/>
      <c r="BI118" s="929"/>
      <c r="BJ118" s="929"/>
      <c r="BK118" s="929"/>
      <c r="BL118" s="929"/>
      <c r="BM118" s="929"/>
      <c r="BN118" s="929"/>
      <c r="BO118" s="929"/>
      <c r="BP118" s="930"/>
      <c r="BQ118" s="931" t="s">
        <v>447</v>
      </c>
      <c r="BR118" s="894"/>
      <c r="BS118" s="894"/>
      <c r="BT118" s="894"/>
      <c r="BU118" s="894"/>
      <c r="BV118" s="894" t="s">
        <v>176</v>
      </c>
      <c r="BW118" s="894"/>
      <c r="BX118" s="894"/>
      <c r="BY118" s="894"/>
      <c r="BZ118" s="894"/>
      <c r="CA118" s="894" t="s">
        <v>453</v>
      </c>
      <c r="CB118" s="894"/>
      <c r="CC118" s="894"/>
      <c r="CD118" s="894"/>
      <c r="CE118" s="894"/>
      <c r="CF118" s="924" t="s">
        <v>176</v>
      </c>
      <c r="CG118" s="925"/>
      <c r="CH118" s="925"/>
      <c r="CI118" s="925"/>
      <c r="CJ118" s="925"/>
      <c r="CK118" s="980"/>
      <c r="CL118" s="867"/>
      <c r="CM118" s="870" t="s">
        <v>472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176</v>
      </c>
      <c r="DH118" s="826"/>
      <c r="DI118" s="826"/>
      <c r="DJ118" s="826"/>
      <c r="DK118" s="827"/>
      <c r="DL118" s="828" t="s">
        <v>453</v>
      </c>
      <c r="DM118" s="826"/>
      <c r="DN118" s="826"/>
      <c r="DO118" s="826"/>
      <c r="DP118" s="827"/>
      <c r="DQ118" s="828" t="s">
        <v>453</v>
      </c>
      <c r="DR118" s="826"/>
      <c r="DS118" s="826"/>
      <c r="DT118" s="826"/>
      <c r="DU118" s="827"/>
      <c r="DV118" s="873" t="s">
        <v>447</v>
      </c>
      <c r="DW118" s="874"/>
      <c r="DX118" s="874"/>
      <c r="DY118" s="874"/>
      <c r="DZ118" s="875"/>
    </row>
    <row r="119" spans="1:130" s="248" customFormat="1" ht="26.25" customHeight="1" x14ac:dyDescent="0.15">
      <c r="A119" s="864" t="s">
        <v>445</v>
      </c>
      <c r="B119" s="865"/>
      <c r="C119" s="940" t="s">
        <v>446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176</v>
      </c>
      <c r="AB119" s="944"/>
      <c r="AC119" s="944"/>
      <c r="AD119" s="944"/>
      <c r="AE119" s="945"/>
      <c r="AF119" s="946" t="s">
        <v>453</v>
      </c>
      <c r="AG119" s="944"/>
      <c r="AH119" s="944"/>
      <c r="AI119" s="944"/>
      <c r="AJ119" s="945"/>
      <c r="AK119" s="946" t="s">
        <v>453</v>
      </c>
      <c r="AL119" s="944"/>
      <c r="AM119" s="944"/>
      <c r="AN119" s="944"/>
      <c r="AO119" s="945"/>
      <c r="AP119" s="947" t="s">
        <v>176</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473</v>
      </c>
      <c r="BP119" s="927"/>
      <c r="BQ119" s="931">
        <v>74251082</v>
      </c>
      <c r="BR119" s="894"/>
      <c r="BS119" s="894"/>
      <c r="BT119" s="894"/>
      <c r="BU119" s="894"/>
      <c r="BV119" s="894">
        <v>71264157</v>
      </c>
      <c r="BW119" s="894"/>
      <c r="BX119" s="894"/>
      <c r="BY119" s="894"/>
      <c r="BZ119" s="894"/>
      <c r="CA119" s="894">
        <v>71296566</v>
      </c>
      <c r="CB119" s="894"/>
      <c r="CC119" s="894"/>
      <c r="CD119" s="894"/>
      <c r="CE119" s="894"/>
      <c r="CF119" s="792"/>
      <c r="CG119" s="793"/>
      <c r="CH119" s="793"/>
      <c r="CI119" s="793"/>
      <c r="CJ119" s="883"/>
      <c r="CK119" s="981"/>
      <c r="CL119" s="869"/>
      <c r="CM119" s="887" t="s">
        <v>474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38126</v>
      </c>
      <c r="DH119" s="809"/>
      <c r="DI119" s="809"/>
      <c r="DJ119" s="809"/>
      <c r="DK119" s="810"/>
      <c r="DL119" s="811">
        <v>18880</v>
      </c>
      <c r="DM119" s="809"/>
      <c r="DN119" s="809"/>
      <c r="DO119" s="809"/>
      <c r="DP119" s="810"/>
      <c r="DQ119" s="811">
        <v>2528</v>
      </c>
      <c r="DR119" s="809"/>
      <c r="DS119" s="809"/>
      <c r="DT119" s="809"/>
      <c r="DU119" s="810"/>
      <c r="DV119" s="897">
        <v>0</v>
      </c>
      <c r="DW119" s="898"/>
      <c r="DX119" s="898"/>
      <c r="DY119" s="898"/>
      <c r="DZ119" s="899"/>
    </row>
    <row r="120" spans="1:130" s="248" customFormat="1" ht="26.25" customHeight="1" x14ac:dyDescent="0.15">
      <c r="A120" s="866"/>
      <c r="B120" s="867"/>
      <c r="C120" s="870" t="s">
        <v>450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176</v>
      </c>
      <c r="AB120" s="826"/>
      <c r="AC120" s="826"/>
      <c r="AD120" s="826"/>
      <c r="AE120" s="827"/>
      <c r="AF120" s="828" t="s">
        <v>447</v>
      </c>
      <c r="AG120" s="826"/>
      <c r="AH120" s="826"/>
      <c r="AI120" s="826"/>
      <c r="AJ120" s="827"/>
      <c r="AK120" s="828" t="s">
        <v>447</v>
      </c>
      <c r="AL120" s="826"/>
      <c r="AM120" s="826"/>
      <c r="AN120" s="826"/>
      <c r="AO120" s="827"/>
      <c r="AP120" s="873" t="s">
        <v>176</v>
      </c>
      <c r="AQ120" s="874"/>
      <c r="AR120" s="874"/>
      <c r="AS120" s="874"/>
      <c r="AT120" s="875"/>
      <c r="AU120" s="932" t="s">
        <v>475</v>
      </c>
      <c r="AV120" s="933"/>
      <c r="AW120" s="933"/>
      <c r="AX120" s="933"/>
      <c r="AY120" s="934"/>
      <c r="AZ120" s="909" t="s">
        <v>476</v>
      </c>
      <c r="BA120" s="854"/>
      <c r="BB120" s="854"/>
      <c r="BC120" s="854"/>
      <c r="BD120" s="854"/>
      <c r="BE120" s="854"/>
      <c r="BF120" s="854"/>
      <c r="BG120" s="854"/>
      <c r="BH120" s="854"/>
      <c r="BI120" s="854"/>
      <c r="BJ120" s="854"/>
      <c r="BK120" s="854"/>
      <c r="BL120" s="854"/>
      <c r="BM120" s="854"/>
      <c r="BN120" s="854"/>
      <c r="BO120" s="854"/>
      <c r="BP120" s="855"/>
      <c r="BQ120" s="910">
        <v>6011860</v>
      </c>
      <c r="BR120" s="891"/>
      <c r="BS120" s="891"/>
      <c r="BT120" s="891"/>
      <c r="BU120" s="891"/>
      <c r="BV120" s="891">
        <v>6087342</v>
      </c>
      <c r="BW120" s="891"/>
      <c r="BX120" s="891"/>
      <c r="BY120" s="891"/>
      <c r="BZ120" s="891"/>
      <c r="CA120" s="891">
        <v>6544012</v>
      </c>
      <c r="CB120" s="891"/>
      <c r="CC120" s="891"/>
      <c r="CD120" s="891"/>
      <c r="CE120" s="891"/>
      <c r="CF120" s="915">
        <v>24.2</v>
      </c>
      <c r="CG120" s="916"/>
      <c r="CH120" s="916"/>
      <c r="CI120" s="916"/>
      <c r="CJ120" s="916"/>
      <c r="CK120" s="917" t="s">
        <v>477</v>
      </c>
      <c r="CL120" s="901"/>
      <c r="CM120" s="901"/>
      <c r="CN120" s="901"/>
      <c r="CO120" s="902"/>
      <c r="CP120" s="921" t="s">
        <v>406</v>
      </c>
      <c r="CQ120" s="922"/>
      <c r="CR120" s="922"/>
      <c r="CS120" s="922"/>
      <c r="CT120" s="922"/>
      <c r="CU120" s="922"/>
      <c r="CV120" s="922"/>
      <c r="CW120" s="922"/>
      <c r="CX120" s="922"/>
      <c r="CY120" s="922"/>
      <c r="CZ120" s="922"/>
      <c r="DA120" s="922"/>
      <c r="DB120" s="922"/>
      <c r="DC120" s="922"/>
      <c r="DD120" s="922"/>
      <c r="DE120" s="922"/>
      <c r="DF120" s="923"/>
      <c r="DG120" s="910">
        <v>6668226</v>
      </c>
      <c r="DH120" s="891"/>
      <c r="DI120" s="891"/>
      <c r="DJ120" s="891"/>
      <c r="DK120" s="891"/>
      <c r="DL120" s="891">
        <v>6482557</v>
      </c>
      <c r="DM120" s="891"/>
      <c r="DN120" s="891"/>
      <c r="DO120" s="891"/>
      <c r="DP120" s="891"/>
      <c r="DQ120" s="891">
        <v>6998482</v>
      </c>
      <c r="DR120" s="891"/>
      <c r="DS120" s="891"/>
      <c r="DT120" s="891"/>
      <c r="DU120" s="891"/>
      <c r="DV120" s="892">
        <v>25.9</v>
      </c>
      <c r="DW120" s="892"/>
      <c r="DX120" s="892"/>
      <c r="DY120" s="892"/>
      <c r="DZ120" s="893"/>
    </row>
    <row r="121" spans="1:130" s="248" customFormat="1" ht="26.25" customHeight="1" x14ac:dyDescent="0.15">
      <c r="A121" s="866"/>
      <c r="B121" s="867"/>
      <c r="C121" s="912" t="s">
        <v>478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176</v>
      </c>
      <c r="AB121" s="826"/>
      <c r="AC121" s="826"/>
      <c r="AD121" s="826"/>
      <c r="AE121" s="827"/>
      <c r="AF121" s="828" t="s">
        <v>447</v>
      </c>
      <c r="AG121" s="826"/>
      <c r="AH121" s="826"/>
      <c r="AI121" s="826"/>
      <c r="AJ121" s="827"/>
      <c r="AK121" s="828" t="s">
        <v>176</v>
      </c>
      <c r="AL121" s="826"/>
      <c r="AM121" s="826"/>
      <c r="AN121" s="826"/>
      <c r="AO121" s="827"/>
      <c r="AP121" s="873" t="s">
        <v>176</v>
      </c>
      <c r="AQ121" s="874"/>
      <c r="AR121" s="874"/>
      <c r="AS121" s="874"/>
      <c r="AT121" s="875"/>
      <c r="AU121" s="935"/>
      <c r="AV121" s="936"/>
      <c r="AW121" s="936"/>
      <c r="AX121" s="936"/>
      <c r="AY121" s="937"/>
      <c r="AZ121" s="861" t="s">
        <v>479</v>
      </c>
      <c r="BA121" s="796"/>
      <c r="BB121" s="796"/>
      <c r="BC121" s="796"/>
      <c r="BD121" s="796"/>
      <c r="BE121" s="796"/>
      <c r="BF121" s="796"/>
      <c r="BG121" s="796"/>
      <c r="BH121" s="796"/>
      <c r="BI121" s="796"/>
      <c r="BJ121" s="796"/>
      <c r="BK121" s="796"/>
      <c r="BL121" s="796"/>
      <c r="BM121" s="796"/>
      <c r="BN121" s="796"/>
      <c r="BO121" s="796"/>
      <c r="BP121" s="797"/>
      <c r="BQ121" s="862">
        <v>7569492</v>
      </c>
      <c r="BR121" s="863"/>
      <c r="BS121" s="863"/>
      <c r="BT121" s="863"/>
      <c r="BU121" s="863"/>
      <c r="BV121" s="863">
        <v>7246279</v>
      </c>
      <c r="BW121" s="863"/>
      <c r="BX121" s="863"/>
      <c r="BY121" s="863"/>
      <c r="BZ121" s="863"/>
      <c r="CA121" s="863">
        <v>7790262</v>
      </c>
      <c r="CB121" s="863"/>
      <c r="CC121" s="863"/>
      <c r="CD121" s="863"/>
      <c r="CE121" s="863"/>
      <c r="CF121" s="924">
        <v>28.8</v>
      </c>
      <c r="CG121" s="925"/>
      <c r="CH121" s="925"/>
      <c r="CI121" s="925"/>
      <c r="CJ121" s="925"/>
      <c r="CK121" s="918"/>
      <c r="CL121" s="904"/>
      <c r="CM121" s="904"/>
      <c r="CN121" s="904"/>
      <c r="CO121" s="905"/>
      <c r="CP121" s="884" t="s">
        <v>480</v>
      </c>
      <c r="CQ121" s="885"/>
      <c r="CR121" s="885"/>
      <c r="CS121" s="885"/>
      <c r="CT121" s="885"/>
      <c r="CU121" s="885"/>
      <c r="CV121" s="885"/>
      <c r="CW121" s="885"/>
      <c r="CX121" s="885"/>
      <c r="CY121" s="885"/>
      <c r="CZ121" s="885"/>
      <c r="DA121" s="885"/>
      <c r="DB121" s="885"/>
      <c r="DC121" s="885"/>
      <c r="DD121" s="885"/>
      <c r="DE121" s="885"/>
      <c r="DF121" s="886"/>
      <c r="DG121" s="862">
        <v>7069184</v>
      </c>
      <c r="DH121" s="863"/>
      <c r="DI121" s="863"/>
      <c r="DJ121" s="863"/>
      <c r="DK121" s="863"/>
      <c r="DL121" s="863">
        <v>6291402</v>
      </c>
      <c r="DM121" s="863"/>
      <c r="DN121" s="863"/>
      <c r="DO121" s="863"/>
      <c r="DP121" s="863"/>
      <c r="DQ121" s="863">
        <v>6086406</v>
      </c>
      <c r="DR121" s="863"/>
      <c r="DS121" s="863"/>
      <c r="DT121" s="863"/>
      <c r="DU121" s="863"/>
      <c r="DV121" s="840">
        <v>22.5</v>
      </c>
      <c r="DW121" s="840"/>
      <c r="DX121" s="840"/>
      <c r="DY121" s="840"/>
      <c r="DZ121" s="841"/>
    </row>
    <row r="122" spans="1:130" s="248" customFormat="1" ht="26.25" customHeight="1" x14ac:dyDescent="0.15">
      <c r="A122" s="866"/>
      <c r="B122" s="867"/>
      <c r="C122" s="870" t="s">
        <v>461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447</v>
      </c>
      <c r="AB122" s="826"/>
      <c r="AC122" s="826"/>
      <c r="AD122" s="826"/>
      <c r="AE122" s="827"/>
      <c r="AF122" s="828" t="s">
        <v>176</v>
      </c>
      <c r="AG122" s="826"/>
      <c r="AH122" s="826"/>
      <c r="AI122" s="826"/>
      <c r="AJ122" s="827"/>
      <c r="AK122" s="828" t="s">
        <v>447</v>
      </c>
      <c r="AL122" s="826"/>
      <c r="AM122" s="826"/>
      <c r="AN122" s="826"/>
      <c r="AO122" s="827"/>
      <c r="AP122" s="873" t="s">
        <v>447</v>
      </c>
      <c r="AQ122" s="874"/>
      <c r="AR122" s="874"/>
      <c r="AS122" s="874"/>
      <c r="AT122" s="875"/>
      <c r="AU122" s="935"/>
      <c r="AV122" s="936"/>
      <c r="AW122" s="936"/>
      <c r="AX122" s="936"/>
      <c r="AY122" s="937"/>
      <c r="AZ122" s="928" t="s">
        <v>481</v>
      </c>
      <c r="BA122" s="929"/>
      <c r="BB122" s="929"/>
      <c r="BC122" s="929"/>
      <c r="BD122" s="929"/>
      <c r="BE122" s="929"/>
      <c r="BF122" s="929"/>
      <c r="BG122" s="929"/>
      <c r="BH122" s="929"/>
      <c r="BI122" s="929"/>
      <c r="BJ122" s="929"/>
      <c r="BK122" s="929"/>
      <c r="BL122" s="929"/>
      <c r="BM122" s="929"/>
      <c r="BN122" s="929"/>
      <c r="BO122" s="929"/>
      <c r="BP122" s="930"/>
      <c r="BQ122" s="931">
        <v>49180495</v>
      </c>
      <c r="BR122" s="894"/>
      <c r="BS122" s="894"/>
      <c r="BT122" s="894"/>
      <c r="BU122" s="894"/>
      <c r="BV122" s="894">
        <v>48129477</v>
      </c>
      <c r="BW122" s="894"/>
      <c r="BX122" s="894"/>
      <c r="BY122" s="894"/>
      <c r="BZ122" s="894"/>
      <c r="CA122" s="894">
        <v>47620197</v>
      </c>
      <c r="CB122" s="894"/>
      <c r="CC122" s="894"/>
      <c r="CD122" s="894"/>
      <c r="CE122" s="894"/>
      <c r="CF122" s="895">
        <v>176</v>
      </c>
      <c r="CG122" s="896"/>
      <c r="CH122" s="896"/>
      <c r="CI122" s="896"/>
      <c r="CJ122" s="896"/>
      <c r="CK122" s="918"/>
      <c r="CL122" s="904"/>
      <c r="CM122" s="904"/>
      <c r="CN122" s="904"/>
      <c r="CO122" s="905"/>
      <c r="CP122" s="884" t="s">
        <v>482</v>
      </c>
      <c r="CQ122" s="885"/>
      <c r="CR122" s="885"/>
      <c r="CS122" s="885"/>
      <c r="CT122" s="885"/>
      <c r="CU122" s="885"/>
      <c r="CV122" s="885"/>
      <c r="CW122" s="885"/>
      <c r="CX122" s="885"/>
      <c r="CY122" s="885"/>
      <c r="CZ122" s="885"/>
      <c r="DA122" s="885"/>
      <c r="DB122" s="885"/>
      <c r="DC122" s="885"/>
      <c r="DD122" s="885"/>
      <c r="DE122" s="885"/>
      <c r="DF122" s="886"/>
      <c r="DG122" s="862">
        <v>666220</v>
      </c>
      <c r="DH122" s="863"/>
      <c r="DI122" s="863"/>
      <c r="DJ122" s="863"/>
      <c r="DK122" s="863"/>
      <c r="DL122" s="863">
        <v>562843</v>
      </c>
      <c r="DM122" s="863"/>
      <c r="DN122" s="863"/>
      <c r="DO122" s="863"/>
      <c r="DP122" s="863"/>
      <c r="DQ122" s="863">
        <v>424302</v>
      </c>
      <c r="DR122" s="863"/>
      <c r="DS122" s="863"/>
      <c r="DT122" s="863"/>
      <c r="DU122" s="863"/>
      <c r="DV122" s="840">
        <v>1.6</v>
      </c>
      <c r="DW122" s="840"/>
      <c r="DX122" s="840"/>
      <c r="DY122" s="840"/>
      <c r="DZ122" s="841"/>
    </row>
    <row r="123" spans="1:130" s="248" customFormat="1" ht="26.25" customHeight="1" x14ac:dyDescent="0.15">
      <c r="A123" s="866"/>
      <c r="B123" s="867"/>
      <c r="C123" s="870" t="s">
        <v>467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447</v>
      </c>
      <c r="AB123" s="826"/>
      <c r="AC123" s="826"/>
      <c r="AD123" s="826"/>
      <c r="AE123" s="827"/>
      <c r="AF123" s="828" t="s">
        <v>447</v>
      </c>
      <c r="AG123" s="826"/>
      <c r="AH123" s="826"/>
      <c r="AI123" s="826"/>
      <c r="AJ123" s="827"/>
      <c r="AK123" s="828" t="s">
        <v>176</v>
      </c>
      <c r="AL123" s="826"/>
      <c r="AM123" s="826"/>
      <c r="AN123" s="826"/>
      <c r="AO123" s="827"/>
      <c r="AP123" s="873" t="s">
        <v>176</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483</v>
      </c>
      <c r="BP123" s="927"/>
      <c r="BQ123" s="881">
        <v>62761847</v>
      </c>
      <c r="BR123" s="882"/>
      <c r="BS123" s="882"/>
      <c r="BT123" s="882"/>
      <c r="BU123" s="882"/>
      <c r="BV123" s="882">
        <v>61463098</v>
      </c>
      <c r="BW123" s="882"/>
      <c r="BX123" s="882"/>
      <c r="BY123" s="882"/>
      <c r="BZ123" s="882"/>
      <c r="CA123" s="882">
        <v>61954471</v>
      </c>
      <c r="CB123" s="882"/>
      <c r="CC123" s="882"/>
      <c r="CD123" s="882"/>
      <c r="CE123" s="882"/>
      <c r="CF123" s="792"/>
      <c r="CG123" s="793"/>
      <c r="CH123" s="793"/>
      <c r="CI123" s="793"/>
      <c r="CJ123" s="883"/>
      <c r="CK123" s="918"/>
      <c r="CL123" s="904"/>
      <c r="CM123" s="904"/>
      <c r="CN123" s="904"/>
      <c r="CO123" s="905"/>
      <c r="CP123" s="884" t="s">
        <v>484</v>
      </c>
      <c r="CQ123" s="885"/>
      <c r="CR123" s="885"/>
      <c r="CS123" s="885"/>
      <c r="CT123" s="885"/>
      <c r="CU123" s="885"/>
      <c r="CV123" s="885"/>
      <c r="CW123" s="885"/>
      <c r="CX123" s="885"/>
      <c r="CY123" s="885"/>
      <c r="CZ123" s="885"/>
      <c r="DA123" s="885"/>
      <c r="DB123" s="885"/>
      <c r="DC123" s="885"/>
      <c r="DD123" s="885"/>
      <c r="DE123" s="885"/>
      <c r="DF123" s="886"/>
      <c r="DG123" s="825">
        <v>388540</v>
      </c>
      <c r="DH123" s="826"/>
      <c r="DI123" s="826"/>
      <c r="DJ123" s="826"/>
      <c r="DK123" s="827"/>
      <c r="DL123" s="828">
        <v>326338</v>
      </c>
      <c r="DM123" s="826"/>
      <c r="DN123" s="826"/>
      <c r="DO123" s="826"/>
      <c r="DP123" s="827"/>
      <c r="DQ123" s="828">
        <v>366050</v>
      </c>
      <c r="DR123" s="826"/>
      <c r="DS123" s="826"/>
      <c r="DT123" s="826"/>
      <c r="DU123" s="827"/>
      <c r="DV123" s="873">
        <v>1.4</v>
      </c>
      <c r="DW123" s="874"/>
      <c r="DX123" s="874"/>
      <c r="DY123" s="874"/>
      <c r="DZ123" s="875"/>
    </row>
    <row r="124" spans="1:130" s="248" customFormat="1" ht="26.25" customHeight="1" thickBot="1" x14ac:dyDescent="0.2">
      <c r="A124" s="866"/>
      <c r="B124" s="867"/>
      <c r="C124" s="870" t="s">
        <v>470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447</v>
      </c>
      <c r="AB124" s="826"/>
      <c r="AC124" s="826"/>
      <c r="AD124" s="826"/>
      <c r="AE124" s="827"/>
      <c r="AF124" s="828" t="s">
        <v>447</v>
      </c>
      <c r="AG124" s="826"/>
      <c r="AH124" s="826"/>
      <c r="AI124" s="826"/>
      <c r="AJ124" s="827"/>
      <c r="AK124" s="828" t="s">
        <v>447</v>
      </c>
      <c r="AL124" s="826"/>
      <c r="AM124" s="826"/>
      <c r="AN124" s="826"/>
      <c r="AO124" s="827"/>
      <c r="AP124" s="873" t="s">
        <v>447</v>
      </c>
      <c r="AQ124" s="874"/>
      <c r="AR124" s="874"/>
      <c r="AS124" s="874"/>
      <c r="AT124" s="875"/>
      <c r="AU124" s="876" t="s">
        <v>485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43.1</v>
      </c>
      <c r="BR124" s="880"/>
      <c r="BS124" s="880"/>
      <c r="BT124" s="880"/>
      <c r="BU124" s="880"/>
      <c r="BV124" s="880">
        <v>36.799999999999997</v>
      </c>
      <c r="BW124" s="880"/>
      <c r="BX124" s="880"/>
      <c r="BY124" s="880"/>
      <c r="BZ124" s="880"/>
      <c r="CA124" s="880">
        <v>34.5</v>
      </c>
      <c r="CB124" s="880"/>
      <c r="CC124" s="880"/>
      <c r="CD124" s="880"/>
      <c r="CE124" s="880"/>
      <c r="CF124" s="770"/>
      <c r="CG124" s="771"/>
      <c r="CH124" s="771"/>
      <c r="CI124" s="771"/>
      <c r="CJ124" s="911"/>
      <c r="CK124" s="919"/>
      <c r="CL124" s="919"/>
      <c r="CM124" s="919"/>
      <c r="CN124" s="919"/>
      <c r="CO124" s="920"/>
      <c r="CP124" s="884" t="s">
        <v>486</v>
      </c>
      <c r="CQ124" s="885"/>
      <c r="CR124" s="885"/>
      <c r="CS124" s="885"/>
      <c r="CT124" s="885"/>
      <c r="CU124" s="885"/>
      <c r="CV124" s="885"/>
      <c r="CW124" s="885"/>
      <c r="CX124" s="885"/>
      <c r="CY124" s="885"/>
      <c r="CZ124" s="885"/>
      <c r="DA124" s="885"/>
      <c r="DB124" s="885"/>
      <c r="DC124" s="885"/>
      <c r="DD124" s="885"/>
      <c r="DE124" s="885"/>
      <c r="DF124" s="886"/>
      <c r="DG124" s="808">
        <v>181442</v>
      </c>
      <c r="DH124" s="809"/>
      <c r="DI124" s="809"/>
      <c r="DJ124" s="809"/>
      <c r="DK124" s="810"/>
      <c r="DL124" s="811">
        <v>204373</v>
      </c>
      <c r="DM124" s="809"/>
      <c r="DN124" s="809"/>
      <c r="DO124" s="809"/>
      <c r="DP124" s="810"/>
      <c r="DQ124" s="811">
        <v>199343</v>
      </c>
      <c r="DR124" s="809"/>
      <c r="DS124" s="809"/>
      <c r="DT124" s="809"/>
      <c r="DU124" s="810"/>
      <c r="DV124" s="897">
        <v>0.7</v>
      </c>
      <c r="DW124" s="898"/>
      <c r="DX124" s="898"/>
      <c r="DY124" s="898"/>
      <c r="DZ124" s="899"/>
    </row>
    <row r="125" spans="1:130" s="248" customFormat="1" ht="26.25" customHeight="1" x14ac:dyDescent="0.15">
      <c r="A125" s="866"/>
      <c r="B125" s="867"/>
      <c r="C125" s="870" t="s">
        <v>472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176</v>
      </c>
      <c r="AB125" s="826"/>
      <c r="AC125" s="826"/>
      <c r="AD125" s="826"/>
      <c r="AE125" s="827"/>
      <c r="AF125" s="828" t="s">
        <v>176</v>
      </c>
      <c r="AG125" s="826"/>
      <c r="AH125" s="826"/>
      <c r="AI125" s="826"/>
      <c r="AJ125" s="827"/>
      <c r="AK125" s="828" t="s">
        <v>176</v>
      </c>
      <c r="AL125" s="826"/>
      <c r="AM125" s="826"/>
      <c r="AN125" s="826"/>
      <c r="AO125" s="827"/>
      <c r="AP125" s="873" t="s">
        <v>176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487</v>
      </c>
      <c r="CL125" s="901"/>
      <c r="CM125" s="901"/>
      <c r="CN125" s="901"/>
      <c r="CO125" s="902"/>
      <c r="CP125" s="909" t="s">
        <v>488</v>
      </c>
      <c r="CQ125" s="854"/>
      <c r="CR125" s="854"/>
      <c r="CS125" s="854"/>
      <c r="CT125" s="854"/>
      <c r="CU125" s="854"/>
      <c r="CV125" s="854"/>
      <c r="CW125" s="854"/>
      <c r="CX125" s="854"/>
      <c r="CY125" s="854"/>
      <c r="CZ125" s="854"/>
      <c r="DA125" s="854"/>
      <c r="DB125" s="854"/>
      <c r="DC125" s="854"/>
      <c r="DD125" s="854"/>
      <c r="DE125" s="854"/>
      <c r="DF125" s="855"/>
      <c r="DG125" s="910" t="s">
        <v>176</v>
      </c>
      <c r="DH125" s="891"/>
      <c r="DI125" s="891"/>
      <c r="DJ125" s="891"/>
      <c r="DK125" s="891"/>
      <c r="DL125" s="891" t="s">
        <v>176</v>
      </c>
      <c r="DM125" s="891"/>
      <c r="DN125" s="891"/>
      <c r="DO125" s="891"/>
      <c r="DP125" s="891"/>
      <c r="DQ125" s="891" t="s">
        <v>176</v>
      </c>
      <c r="DR125" s="891"/>
      <c r="DS125" s="891"/>
      <c r="DT125" s="891"/>
      <c r="DU125" s="891"/>
      <c r="DV125" s="892" t="s">
        <v>176</v>
      </c>
      <c r="DW125" s="892"/>
      <c r="DX125" s="892"/>
      <c r="DY125" s="892"/>
      <c r="DZ125" s="893"/>
    </row>
    <row r="126" spans="1:130" s="248" customFormat="1" ht="26.25" customHeight="1" thickBot="1" x14ac:dyDescent="0.2">
      <c r="A126" s="866"/>
      <c r="B126" s="867"/>
      <c r="C126" s="870" t="s">
        <v>474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19293</v>
      </c>
      <c r="AB126" s="826"/>
      <c r="AC126" s="826"/>
      <c r="AD126" s="826"/>
      <c r="AE126" s="827"/>
      <c r="AF126" s="828">
        <v>19273</v>
      </c>
      <c r="AG126" s="826"/>
      <c r="AH126" s="826"/>
      <c r="AI126" s="826"/>
      <c r="AJ126" s="827"/>
      <c r="AK126" s="828">
        <v>16363</v>
      </c>
      <c r="AL126" s="826"/>
      <c r="AM126" s="826"/>
      <c r="AN126" s="826"/>
      <c r="AO126" s="827"/>
      <c r="AP126" s="873">
        <v>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489</v>
      </c>
      <c r="CQ126" s="796"/>
      <c r="CR126" s="796"/>
      <c r="CS126" s="796"/>
      <c r="CT126" s="796"/>
      <c r="CU126" s="796"/>
      <c r="CV126" s="796"/>
      <c r="CW126" s="796"/>
      <c r="CX126" s="796"/>
      <c r="CY126" s="796"/>
      <c r="CZ126" s="796"/>
      <c r="DA126" s="796"/>
      <c r="DB126" s="796"/>
      <c r="DC126" s="796"/>
      <c r="DD126" s="796"/>
      <c r="DE126" s="796"/>
      <c r="DF126" s="797"/>
      <c r="DG126" s="862" t="s">
        <v>176</v>
      </c>
      <c r="DH126" s="863"/>
      <c r="DI126" s="863"/>
      <c r="DJ126" s="863"/>
      <c r="DK126" s="863"/>
      <c r="DL126" s="863" t="s">
        <v>176</v>
      </c>
      <c r="DM126" s="863"/>
      <c r="DN126" s="863"/>
      <c r="DO126" s="863"/>
      <c r="DP126" s="863"/>
      <c r="DQ126" s="863" t="s">
        <v>392</v>
      </c>
      <c r="DR126" s="863"/>
      <c r="DS126" s="863"/>
      <c r="DT126" s="863"/>
      <c r="DU126" s="863"/>
      <c r="DV126" s="840" t="s">
        <v>176</v>
      </c>
      <c r="DW126" s="840"/>
      <c r="DX126" s="840"/>
      <c r="DY126" s="840"/>
      <c r="DZ126" s="841"/>
    </row>
    <row r="127" spans="1:130" s="248" customFormat="1" ht="26.25" customHeight="1" x14ac:dyDescent="0.15">
      <c r="A127" s="868"/>
      <c r="B127" s="869"/>
      <c r="C127" s="887" t="s">
        <v>490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554</v>
      </c>
      <c r="AB127" s="826"/>
      <c r="AC127" s="826"/>
      <c r="AD127" s="826"/>
      <c r="AE127" s="827"/>
      <c r="AF127" s="828">
        <v>316</v>
      </c>
      <c r="AG127" s="826"/>
      <c r="AH127" s="826"/>
      <c r="AI127" s="826"/>
      <c r="AJ127" s="827"/>
      <c r="AK127" s="828">
        <v>134</v>
      </c>
      <c r="AL127" s="826"/>
      <c r="AM127" s="826"/>
      <c r="AN127" s="826"/>
      <c r="AO127" s="827"/>
      <c r="AP127" s="873">
        <v>0</v>
      </c>
      <c r="AQ127" s="874"/>
      <c r="AR127" s="874"/>
      <c r="AS127" s="874"/>
      <c r="AT127" s="875"/>
      <c r="AU127" s="284"/>
      <c r="AV127" s="284"/>
      <c r="AW127" s="284"/>
      <c r="AX127" s="890" t="s">
        <v>491</v>
      </c>
      <c r="AY127" s="858"/>
      <c r="AZ127" s="858"/>
      <c r="BA127" s="858"/>
      <c r="BB127" s="858"/>
      <c r="BC127" s="858"/>
      <c r="BD127" s="858"/>
      <c r="BE127" s="859"/>
      <c r="BF127" s="857" t="s">
        <v>492</v>
      </c>
      <c r="BG127" s="858"/>
      <c r="BH127" s="858"/>
      <c r="BI127" s="858"/>
      <c r="BJ127" s="858"/>
      <c r="BK127" s="858"/>
      <c r="BL127" s="859"/>
      <c r="BM127" s="857" t="s">
        <v>493</v>
      </c>
      <c r="BN127" s="858"/>
      <c r="BO127" s="858"/>
      <c r="BP127" s="858"/>
      <c r="BQ127" s="858"/>
      <c r="BR127" s="858"/>
      <c r="BS127" s="859"/>
      <c r="BT127" s="857" t="s">
        <v>494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495</v>
      </c>
      <c r="CQ127" s="796"/>
      <c r="CR127" s="796"/>
      <c r="CS127" s="796"/>
      <c r="CT127" s="796"/>
      <c r="CU127" s="796"/>
      <c r="CV127" s="796"/>
      <c r="CW127" s="796"/>
      <c r="CX127" s="796"/>
      <c r="CY127" s="796"/>
      <c r="CZ127" s="796"/>
      <c r="DA127" s="796"/>
      <c r="DB127" s="796"/>
      <c r="DC127" s="796"/>
      <c r="DD127" s="796"/>
      <c r="DE127" s="796"/>
      <c r="DF127" s="797"/>
      <c r="DG127" s="862" t="s">
        <v>176</v>
      </c>
      <c r="DH127" s="863"/>
      <c r="DI127" s="863"/>
      <c r="DJ127" s="863"/>
      <c r="DK127" s="863"/>
      <c r="DL127" s="863" t="s">
        <v>176</v>
      </c>
      <c r="DM127" s="863"/>
      <c r="DN127" s="863"/>
      <c r="DO127" s="863"/>
      <c r="DP127" s="863"/>
      <c r="DQ127" s="863" t="s">
        <v>176</v>
      </c>
      <c r="DR127" s="863"/>
      <c r="DS127" s="863"/>
      <c r="DT127" s="863"/>
      <c r="DU127" s="863"/>
      <c r="DV127" s="840" t="s">
        <v>176</v>
      </c>
      <c r="DW127" s="840"/>
      <c r="DX127" s="840"/>
      <c r="DY127" s="840"/>
      <c r="DZ127" s="841"/>
    </row>
    <row r="128" spans="1:130" s="248" customFormat="1" ht="26.25" customHeight="1" thickBot="1" x14ac:dyDescent="0.2">
      <c r="A128" s="842" t="s">
        <v>496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497</v>
      </c>
      <c r="X128" s="844"/>
      <c r="Y128" s="844"/>
      <c r="Z128" s="845"/>
      <c r="AA128" s="846">
        <v>1036139</v>
      </c>
      <c r="AB128" s="847"/>
      <c r="AC128" s="847"/>
      <c r="AD128" s="847"/>
      <c r="AE128" s="848"/>
      <c r="AF128" s="849">
        <v>1058367</v>
      </c>
      <c r="AG128" s="847"/>
      <c r="AH128" s="847"/>
      <c r="AI128" s="847"/>
      <c r="AJ128" s="848"/>
      <c r="AK128" s="849">
        <v>991624</v>
      </c>
      <c r="AL128" s="847"/>
      <c r="AM128" s="847"/>
      <c r="AN128" s="847"/>
      <c r="AO128" s="848"/>
      <c r="AP128" s="850"/>
      <c r="AQ128" s="851"/>
      <c r="AR128" s="851"/>
      <c r="AS128" s="851"/>
      <c r="AT128" s="852"/>
      <c r="AU128" s="284"/>
      <c r="AV128" s="284"/>
      <c r="AW128" s="284"/>
      <c r="AX128" s="853" t="s">
        <v>498</v>
      </c>
      <c r="AY128" s="854"/>
      <c r="AZ128" s="854"/>
      <c r="BA128" s="854"/>
      <c r="BB128" s="854"/>
      <c r="BC128" s="854"/>
      <c r="BD128" s="854"/>
      <c r="BE128" s="855"/>
      <c r="BF128" s="832" t="s">
        <v>176</v>
      </c>
      <c r="BG128" s="833"/>
      <c r="BH128" s="833"/>
      <c r="BI128" s="833"/>
      <c r="BJ128" s="833"/>
      <c r="BK128" s="833"/>
      <c r="BL128" s="856"/>
      <c r="BM128" s="832">
        <v>11.73</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499</v>
      </c>
      <c r="CQ128" s="774"/>
      <c r="CR128" s="774"/>
      <c r="CS128" s="774"/>
      <c r="CT128" s="774"/>
      <c r="CU128" s="774"/>
      <c r="CV128" s="774"/>
      <c r="CW128" s="774"/>
      <c r="CX128" s="774"/>
      <c r="CY128" s="774"/>
      <c r="CZ128" s="774"/>
      <c r="DA128" s="774"/>
      <c r="DB128" s="774"/>
      <c r="DC128" s="774"/>
      <c r="DD128" s="774"/>
      <c r="DE128" s="774"/>
      <c r="DF128" s="775"/>
      <c r="DG128" s="836">
        <v>1175</v>
      </c>
      <c r="DH128" s="837"/>
      <c r="DI128" s="837"/>
      <c r="DJ128" s="837"/>
      <c r="DK128" s="837"/>
      <c r="DL128" s="837">
        <v>1050</v>
      </c>
      <c r="DM128" s="837"/>
      <c r="DN128" s="837"/>
      <c r="DO128" s="837"/>
      <c r="DP128" s="837"/>
      <c r="DQ128" s="837">
        <v>2100</v>
      </c>
      <c r="DR128" s="837"/>
      <c r="DS128" s="837"/>
      <c r="DT128" s="837"/>
      <c r="DU128" s="837"/>
      <c r="DV128" s="838">
        <v>0</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500</v>
      </c>
      <c r="X129" s="823"/>
      <c r="Y129" s="823"/>
      <c r="Z129" s="824"/>
      <c r="AA129" s="825">
        <v>31455294</v>
      </c>
      <c r="AB129" s="826"/>
      <c r="AC129" s="826"/>
      <c r="AD129" s="826"/>
      <c r="AE129" s="827"/>
      <c r="AF129" s="828">
        <v>31410341</v>
      </c>
      <c r="AG129" s="826"/>
      <c r="AH129" s="826"/>
      <c r="AI129" s="826"/>
      <c r="AJ129" s="827"/>
      <c r="AK129" s="828">
        <v>31703283</v>
      </c>
      <c r="AL129" s="826"/>
      <c r="AM129" s="826"/>
      <c r="AN129" s="826"/>
      <c r="AO129" s="827"/>
      <c r="AP129" s="829"/>
      <c r="AQ129" s="830"/>
      <c r="AR129" s="830"/>
      <c r="AS129" s="830"/>
      <c r="AT129" s="831"/>
      <c r="AU129" s="286"/>
      <c r="AV129" s="286"/>
      <c r="AW129" s="286"/>
      <c r="AX129" s="795" t="s">
        <v>501</v>
      </c>
      <c r="AY129" s="796"/>
      <c r="AZ129" s="796"/>
      <c r="BA129" s="796"/>
      <c r="BB129" s="796"/>
      <c r="BC129" s="796"/>
      <c r="BD129" s="796"/>
      <c r="BE129" s="797"/>
      <c r="BF129" s="815" t="s">
        <v>176</v>
      </c>
      <c r="BG129" s="816"/>
      <c r="BH129" s="816"/>
      <c r="BI129" s="816"/>
      <c r="BJ129" s="816"/>
      <c r="BK129" s="816"/>
      <c r="BL129" s="817"/>
      <c r="BM129" s="815">
        <v>16.73</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503</v>
      </c>
      <c r="X130" s="823"/>
      <c r="Y130" s="823"/>
      <c r="Z130" s="824"/>
      <c r="AA130" s="825">
        <v>4848190</v>
      </c>
      <c r="AB130" s="826"/>
      <c r="AC130" s="826"/>
      <c r="AD130" s="826"/>
      <c r="AE130" s="827"/>
      <c r="AF130" s="828">
        <v>4842235</v>
      </c>
      <c r="AG130" s="826"/>
      <c r="AH130" s="826"/>
      <c r="AI130" s="826"/>
      <c r="AJ130" s="827"/>
      <c r="AK130" s="828">
        <v>4641141</v>
      </c>
      <c r="AL130" s="826"/>
      <c r="AM130" s="826"/>
      <c r="AN130" s="826"/>
      <c r="AO130" s="827"/>
      <c r="AP130" s="829"/>
      <c r="AQ130" s="830"/>
      <c r="AR130" s="830"/>
      <c r="AS130" s="830"/>
      <c r="AT130" s="831"/>
      <c r="AU130" s="286"/>
      <c r="AV130" s="286"/>
      <c r="AW130" s="286"/>
      <c r="AX130" s="795" t="s">
        <v>504</v>
      </c>
      <c r="AY130" s="796"/>
      <c r="AZ130" s="796"/>
      <c r="BA130" s="796"/>
      <c r="BB130" s="796"/>
      <c r="BC130" s="796"/>
      <c r="BD130" s="796"/>
      <c r="BE130" s="797"/>
      <c r="BF130" s="798">
        <v>6.8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505</v>
      </c>
      <c r="X131" s="806"/>
      <c r="Y131" s="806"/>
      <c r="Z131" s="807"/>
      <c r="AA131" s="808">
        <v>26607104</v>
      </c>
      <c r="AB131" s="809"/>
      <c r="AC131" s="809"/>
      <c r="AD131" s="809"/>
      <c r="AE131" s="810"/>
      <c r="AF131" s="811">
        <v>26568106</v>
      </c>
      <c r="AG131" s="809"/>
      <c r="AH131" s="809"/>
      <c r="AI131" s="809"/>
      <c r="AJ131" s="810"/>
      <c r="AK131" s="811">
        <v>27062142</v>
      </c>
      <c r="AL131" s="809"/>
      <c r="AM131" s="809"/>
      <c r="AN131" s="809"/>
      <c r="AO131" s="810"/>
      <c r="AP131" s="812"/>
      <c r="AQ131" s="813"/>
      <c r="AR131" s="813"/>
      <c r="AS131" s="813"/>
      <c r="AT131" s="814"/>
      <c r="AU131" s="286"/>
      <c r="AV131" s="286"/>
      <c r="AW131" s="286"/>
      <c r="AX131" s="773" t="s">
        <v>506</v>
      </c>
      <c r="AY131" s="774"/>
      <c r="AZ131" s="774"/>
      <c r="BA131" s="774"/>
      <c r="BB131" s="774"/>
      <c r="BC131" s="774"/>
      <c r="BD131" s="774"/>
      <c r="BE131" s="775"/>
      <c r="BF131" s="776">
        <v>34.5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508</v>
      </c>
      <c r="W132" s="786"/>
      <c r="X132" s="786"/>
      <c r="Y132" s="786"/>
      <c r="Z132" s="787"/>
      <c r="AA132" s="788">
        <v>8.0319000519999992</v>
      </c>
      <c r="AB132" s="789"/>
      <c r="AC132" s="789"/>
      <c r="AD132" s="789"/>
      <c r="AE132" s="790"/>
      <c r="AF132" s="791">
        <v>6.6669185979999996</v>
      </c>
      <c r="AG132" s="789"/>
      <c r="AH132" s="789"/>
      <c r="AI132" s="789"/>
      <c r="AJ132" s="790"/>
      <c r="AK132" s="791">
        <v>5.7910530509999996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509</v>
      </c>
      <c r="W133" s="765"/>
      <c r="X133" s="765"/>
      <c r="Y133" s="765"/>
      <c r="Z133" s="766"/>
      <c r="AA133" s="767">
        <v>7.9</v>
      </c>
      <c r="AB133" s="768"/>
      <c r="AC133" s="768"/>
      <c r="AD133" s="768"/>
      <c r="AE133" s="769"/>
      <c r="AF133" s="767">
        <v>7.5</v>
      </c>
      <c r="AG133" s="768"/>
      <c r="AH133" s="768"/>
      <c r="AI133" s="768"/>
      <c r="AJ133" s="769"/>
      <c r="AK133" s="767">
        <v>6.8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Fz3DDl2IyEPlVVbySmfsPFeCuLGN3UYWIBh0cuneHIaAYvEBFDkACY5IfUIBH4Q7gHZiY0ohcdo3UBsnzc8Vw==" saltValue="xfbFtDi3o1+iAz7WUc2C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4" zoomScale="85" zoomScaleNormal="85" zoomScaleSheetLayoutView="85" workbookViewId="0">
      <selection activeCell="AQ74" sqref="AQ7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lBm5Awi4/R9viYcItaj9uSLwhWYPyt3eUUrBtTmIs5sFN3dO42/IfYnvhKjWWIjKi5OyxscYICACkPvNxvTWg==" saltValue="GUCrv9tg3Ljd6pDRMrMkv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W46"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tucZYFMxXU39MGxR2hlJHrhTX1+3j4wLRkxyHL27JtbJ/oYKpVteCNVl4js+I1IGd+FBsYQdugvIt/bzgcC8A==" saltValue="mj+yYMFY+iSO7Wz42vnk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K1" zoomScale="70" zoomScaleSheetLayoutView="70" workbookViewId="0">
      <selection activeCell="Y45" sqref="Y45"/>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518</v>
      </c>
      <c r="AL9" s="1190"/>
      <c r="AM9" s="1190"/>
      <c r="AN9" s="1191"/>
      <c r="AO9" s="314">
        <v>9575345</v>
      </c>
      <c r="AP9" s="314">
        <v>85152</v>
      </c>
      <c r="AQ9" s="315">
        <v>61284</v>
      </c>
      <c r="AR9" s="316">
        <v>38.9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519</v>
      </c>
      <c r="AL10" s="1190"/>
      <c r="AM10" s="1190"/>
      <c r="AN10" s="1191"/>
      <c r="AO10" s="317">
        <v>115178</v>
      </c>
      <c r="AP10" s="317">
        <v>1024</v>
      </c>
      <c r="AQ10" s="318">
        <v>4056</v>
      </c>
      <c r="AR10" s="319">
        <v>-74.8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520</v>
      </c>
      <c r="AL11" s="1190"/>
      <c r="AM11" s="1190"/>
      <c r="AN11" s="1191"/>
      <c r="AO11" s="317">
        <v>786211</v>
      </c>
      <c r="AP11" s="317">
        <v>6992</v>
      </c>
      <c r="AQ11" s="318">
        <v>604</v>
      </c>
      <c r="AR11" s="319">
        <v>1057.5999999999999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521</v>
      </c>
      <c r="AL12" s="1190"/>
      <c r="AM12" s="1190"/>
      <c r="AN12" s="1191"/>
      <c r="AO12" s="317" t="s">
        <v>522</v>
      </c>
      <c r="AP12" s="317" t="s">
        <v>522</v>
      </c>
      <c r="AQ12" s="318">
        <v>21</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523</v>
      </c>
      <c r="AL13" s="1190"/>
      <c r="AM13" s="1190"/>
      <c r="AN13" s="1191"/>
      <c r="AO13" s="317">
        <v>390325</v>
      </c>
      <c r="AP13" s="317">
        <v>3471</v>
      </c>
      <c r="AQ13" s="318">
        <v>2509</v>
      </c>
      <c r="AR13" s="319">
        <v>38.299999999999997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524</v>
      </c>
      <c r="AL14" s="1190"/>
      <c r="AM14" s="1190"/>
      <c r="AN14" s="1191"/>
      <c r="AO14" s="317">
        <v>2947</v>
      </c>
      <c r="AP14" s="317">
        <v>26</v>
      </c>
      <c r="AQ14" s="318">
        <v>1157</v>
      </c>
      <c r="AR14" s="319">
        <v>-97.8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525</v>
      </c>
      <c r="AL15" s="1193"/>
      <c r="AM15" s="1193"/>
      <c r="AN15" s="1194"/>
      <c r="AO15" s="317">
        <v>-868909</v>
      </c>
      <c r="AP15" s="317">
        <v>-7727</v>
      </c>
      <c r="AQ15" s="318">
        <v>-4228</v>
      </c>
      <c r="AR15" s="319">
        <v>82.8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10001097</v>
      </c>
      <c r="AP16" s="317">
        <v>88938</v>
      </c>
      <c r="AQ16" s="318">
        <v>65402</v>
      </c>
      <c r="AR16" s="319">
        <v>36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530</v>
      </c>
      <c r="AL21" s="1196"/>
      <c r="AM21" s="1196"/>
      <c r="AN21" s="1197"/>
      <c r="AO21" s="330">
        <v>9.23</v>
      </c>
      <c r="AP21" s="331">
        <v>6.06</v>
      </c>
      <c r="AQ21" s="332">
        <v>3.17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531</v>
      </c>
      <c r="AL22" s="1196"/>
      <c r="AM22" s="1196"/>
      <c r="AN22" s="1197"/>
      <c r="AO22" s="335">
        <v>96.3</v>
      </c>
      <c r="AP22" s="336">
        <v>99.2</v>
      </c>
      <c r="AQ22" s="337">
        <v>-2.9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535</v>
      </c>
      <c r="AL32" s="1179"/>
      <c r="AM32" s="1179"/>
      <c r="AN32" s="1180"/>
      <c r="AO32" s="345">
        <v>5180158</v>
      </c>
      <c r="AP32" s="345">
        <v>46066</v>
      </c>
      <c r="AQ32" s="346">
        <v>32044</v>
      </c>
      <c r="AR32" s="347">
        <v>43.8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536</v>
      </c>
      <c r="AL33" s="1179"/>
      <c r="AM33" s="1179"/>
      <c r="AN33" s="1180"/>
      <c r="AO33" s="345" t="s">
        <v>522</v>
      </c>
      <c r="AP33" s="345" t="s">
        <v>522</v>
      </c>
      <c r="AQ33" s="346">
        <v>6</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537</v>
      </c>
      <c r="AL34" s="1179"/>
      <c r="AM34" s="1179"/>
      <c r="AN34" s="1180"/>
      <c r="AO34" s="345" t="s">
        <v>522</v>
      </c>
      <c r="AP34" s="345" t="s">
        <v>522</v>
      </c>
      <c r="AQ34" s="346">
        <v>29</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538</v>
      </c>
      <c r="AL35" s="1179"/>
      <c r="AM35" s="1179"/>
      <c r="AN35" s="1180"/>
      <c r="AO35" s="345">
        <v>1575267</v>
      </c>
      <c r="AP35" s="345">
        <v>14009</v>
      </c>
      <c r="AQ35" s="346">
        <v>6008</v>
      </c>
      <c r="AR35" s="347">
        <v>133.19999999999999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539</v>
      </c>
      <c r="AL36" s="1179"/>
      <c r="AM36" s="1179"/>
      <c r="AN36" s="1180"/>
      <c r="AO36" s="345">
        <v>427774</v>
      </c>
      <c r="AP36" s="345">
        <v>3804</v>
      </c>
      <c r="AQ36" s="346">
        <v>1138</v>
      </c>
      <c r="AR36" s="347">
        <v>234.3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540</v>
      </c>
      <c r="AL37" s="1179"/>
      <c r="AM37" s="1179"/>
      <c r="AN37" s="1180"/>
      <c r="AO37" s="345">
        <v>16497</v>
      </c>
      <c r="AP37" s="345">
        <v>147</v>
      </c>
      <c r="AQ37" s="346">
        <v>852</v>
      </c>
      <c r="AR37" s="347">
        <v>-82.7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541</v>
      </c>
      <c r="AL38" s="1176"/>
      <c r="AM38" s="1176"/>
      <c r="AN38" s="1177"/>
      <c r="AO38" s="348">
        <v>252</v>
      </c>
      <c r="AP38" s="348">
        <v>2</v>
      </c>
      <c r="AQ38" s="349">
        <v>2</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542</v>
      </c>
      <c r="AL39" s="1176"/>
      <c r="AM39" s="1176"/>
      <c r="AN39" s="1177"/>
      <c r="AO39" s="345">
        <v>-991624</v>
      </c>
      <c r="AP39" s="345">
        <v>-8818</v>
      </c>
      <c r="AQ39" s="346">
        <v>-6316</v>
      </c>
      <c r="AR39" s="347">
        <v>39.6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543</v>
      </c>
      <c r="AL40" s="1179"/>
      <c r="AM40" s="1179"/>
      <c r="AN40" s="1180"/>
      <c r="AO40" s="345">
        <v>-4641141</v>
      </c>
      <c r="AP40" s="345">
        <v>-41273</v>
      </c>
      <c r="AQ40" s="346">
        <v>-26078</v>
      </c>
      <c r="AR40" s="347">
        <v>58.3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1567183</v>
      </c>
      <c r="AP41" s="345">
        <v>13937</v>
      </c>
      <c r="AQ41" s="346">
        <v>7686</v>
      </c>
      <c r="AR41" s="347">
        <v>81.3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513</v>
      </c>
      <c r="AN49" s="1186" t="s">
        <v>547</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3672395</v>
      </c>
      <c r="AN51" s="367">
        <v>30408</v>
      </c>
      <c r="AO51" s="368">
        <v>14.3</v>
      </c>
      <c r="AP51" s="369">
        <v>40879</v>
      </c>
      <c r="AQ51" s="370">
        <v>-7.7</v>
      </c>
      <c r="AR51" s="371">
        <v>22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1922832</v>
      </c>
      <c r="AN52" s="375">
        <v>15922</v>
      </c>
      <c r="AO52" s="376">
        <v>16.5</v>
      </c>
      <c r="AP52" s="377">
        <v>24087</v>
      </c>
      <c r="AQ52" s="378">
        <v>-7.9</v>
      </c>
      <c r="AR52" s="379">
        <v>24.4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3363042</v>
      </c>
      <c r="AN53" s="367">
        <v>28273</v>
      </c>
      <c r="AO53" s="368">
        <v>-7</v>
      </c>
      <c r="AP53" s="369">
        <v>42651</v>
      </c>
      <c r="AQ53" s="370">
        <v>4.3</v>
      </c>
      <c r="AR53" s="371">
        <v>-11.3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887253</v>
      </c>
      <c r="AN54" s="375">
        <v>7459</v>
      </c>
      <c r="AO54" s="376">
        <v>-53.2</v>
      </c>
      <c r="AP54" s="377">
        <v>22675</v>
      </c>
      <c r="AQ54" s="378">
        <v>-5.9</v>
      </c>
      <c r="AR54" s="379">
        <v>-47.3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2345671</v>
      </c>
      <c r="AN55" s="367">
        <v>20130</v>
      </c>
      <c r="AO55" s="368">
        <v>-28.8</v>
      </c>
      <c r="AP55" s="369">
        <v>43226</v>
      </c>
      <c r="AQ55" s="370">
        <v>1.3</v>
      </c>
      <c r="AR55" s="371">
        <v>-30.1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787437</v>
      </c>
      <c r="AN56" s="375">
        <v>6757</v>
      </c>
      <c r="AO56" s="376">
        <v>-9.4</v>
      </c>
      <c r="AP56" s="377">
        <v>22622</v>
      </c>
      <c r="AQ56" s="378">
        <v>-0.2</v>
      </c>
      <c r="AR56" s="379">
        <v>-9.1999999999999993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2807484</v>
      </c>
      <c r="AN57" s="367">
        <v>24536</v>
      </c>
      <c r="AO57" s="368">
        <v>21.9</v>
      </c>
      <c r="AP57" s="369">
        <v>42836</v>
      </c>
      <c r="AQ57" s="370">
        <v>-0.9</v>
      </c>
      <c r="AR57" s="371">
        <v>22.8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1094353</v>
      </c>
      <c r="AN58" s="375">
        <v>9564</v>
      </c>
      <c r="AO58" s="376">
        <v>41.5</v>
      </c>
      <c r="AP58" s="377">
        <v>22936</v>
      </c>
      <c r="AQ58" s="378">
        <v>1.4</v>
      </c>
      <c r="AR58" s="379">
        <v>40.1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4344205</v>
      </c>
      <c r="AN59" s="367">
        <v>38632</v>
      </c>
      <c r="AO59" s="368">
        <v>57.5</v>
      </c>
      <c r="AP59" s="369">
        <v>44161</v>
      </c>
      <c r="AQ59" s="370">
        <v>3.1</v>
      </c>
      <c r="AR59" s="371">
        <v>54.4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1856315</v>
      </c>
      <c r="AN60" s="375">
        <v>16508</v>
      </c>
      <c r="AO60" s="376">
        <v>72.599999999999994</v>
      </c>
      <c r="AP60" s="377">
        <v>23644</v>
      </c>
      <c r="AQ60" s="378">
        <v>3.1</v>
      </c>
      <c r="AR60" s="379">
        <v>69.5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3306559</v>
      </c>
      <c r="AN61" s="382">
        <v>28396</v>
      </c>
      <c r="AO61" s="383">
        <v>11.6</v>
      </c>
      <c r="AP61" s="384">
        <v>42751</v>
      </c>
      <c r="AQ61" s="385">
        <v>0</v>
      </c>
      <c r="AR61" s="371">
        <v>11.6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1309638</v>
      </c>
      <c r="AN62" s="375">
        <v>11242</v>
      </c>
      <c r="AO62" s="376">
        <v>13.6</v>
      </c>
      <c r="AP62" s="377">
        <v>23193</v>
      </c>
      <c r="AQ62" s="378">
        <v>-1.9</v>
      </c>
      <c r="AR62" s="379">
        <v>15.5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mqsHwNcMv6R3cUS3TQBfb/NELib1Ip/Awx3rUTjZh4HjC14U1A5EmwCGd5z8I+3+sn2z+32udTzGEDeyxRggA==" saltValue="trn25ixdsM0O+7WO4Lhnc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4"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UlyQ1553znbyMEvWJQCj78LfopyBqnVhHHtDN2En3B374hMsf4y2WsJ5Tjus4x1+0V4NCWuwg2eu4Wv9FJbsgg==" saltValue="z7TU2OLQcG3fpD/L7qdED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election activeCell="BI77" sqref="BI77"/>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5Gjz8YXQljjJkKN3Xm/pNu23TOHpkQUUKjvTjvFNlTeLMrbKiZeWT25KFq/R1haeEr4GYtIHU7B8KuNV5nMooQ==" saltValue="l8rutAS1fKIoUqZjxkbIF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G47" sqref="G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0" t="s">
        <v>3</v>
      </c>
      <c r="D47" s="1200"/>
      <c r="E47" s="1201"/>
      <c r="F47" s="11">
        <v>9.9700000000000006</v>
      </c>
      <c r="G47" s="12">
        <v>10.130000000000001</v>
      </c>
      <c r="H47" s="12">
        <v>9.64</v>
      </c>
      <c r="I47" s="12">
        <v>8.25</v>
      </c>
      <c r="J47" s="13">
        <v>7.61</v>
      </c>
    </row>
    <row r="48" spans="2:10" ht="57.75" customHeight="1" x14ac:dyDescent="0.15">
      <c r="B48" s="14"/>
      <c r="C48" s="1202" t="s">
        <v>4</v>
      </c>
      <c r="D48" s="1202"/>
      <c r="E48" s="1203"/>
      <c r="F48" s="15">
        <v>2.0699999999999998</v>
      </c>
      <c r="G48" s="16">
        <v>0.69</v>
      </c>
      <c r="H48" s="16">
        <v>0.71</v>
      </c>
      <c r="I48" s="16">
        <v>0.51</v>
      </c>
      <c r="J48" s="17">
        <v>0.67</v>
      </c>
    </row>
    <row r="49" spans="2:10" ht="57.75" customHeight="1" thickBot="1" x14ac:dyDescent="0.2">
      <c r="B49" s="18"/>
      <c r="C49" s="1204" t="s">
        <v>5</v>
      </c>
      <c r="D49" s="1204"/>
      <c r="E49" s="1205"/>
      <c r="F49" s="19" t="s">
        <v>568</v>
      </c>
      <c r="G49" s="20" t="s">
        <v>569</v>
      </c>
      <c r="H49" s="20" t="s">
        <v>570</v>
      </c>
      <c r="I49" s="20" t="s">
        <v>571</v>
      </c>
      <c r="J49" s="21" t="s">
        <v>572</v>
      </c>
    </row>
    <row r="50" spans="2:10" ht="13.5" customHeight="1" x14ac:dyDescent="0.15"/>
  </sheetData>
  <sheetProtection algorithmName="SHA-512" hashValue="D+1bvYgOBBqHFWtiYQfvcO8JH/B9dCvSZgcwwwKaL0Ojnxp2Li3YbxA09PIRBtR/VZSXniH1eh+0FOWYt94ghg==" saltValue="iEp+9G85OJ2/Ezkp1e2TC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岡崎聖</cp:lastModifiedBy>
  <cp:lastPrinted>2022-03-10T06:52:36Z</cp:lastPrinted>
  <dcterms:created xsi:type="dcterms:W3CDTF">2022-02-02T03:02:58Z</dcterms:created>
  <dcterms:modified xsi:type="dcterms:W3CDTF">2022-09-28T06:25:47Z</dcterms:modified>
  <cp:category/>
</cp:coreProperties>
</file>