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bet5ffsv002\（財政部）財政課\業務\三四郎\財政事情\R07財政事情\04 財政状況資料集\R6決算（R08.03.03照会）（1回目）\05 後志へ提出\"/>
    </mc:Choice>
  </mc:AlternateContent>
  <xr:revisionPtr revIDLastSave="0" documentId="13_ncr:1_{FA03057D-6ABC-4CC6-890A-DAD9A93A099D}" xr6:coauthVersionLast="47" xr6:coauthVersionMax="47" xr10:uidLastSave="{00000000-0000-0000-0000-000000000000}"/>
  <bookViews>
    <workbookView xWindow="-120" yWindow="-120" windowWidth="24240" windowHeight="130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U38" i="10"/>
  <c r="C38" i="10"/>
  <c r="BE37" i="10"/>
  <c r="U37" i="10"/>
  <c r="C37" i="10"/>
  <c r="BE36" i="10"/>
  <c r="C36"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BE34" i="10" l="1"/>
  <c r="BE35" i="10" s="1"/>
  <c r="BW34" i="10" l="1"/>
  <c r="BW35" i="10" s="1"/>
  <c r="BW36" i="10" s="1"/>
  <c r="BW37" i="10" s="1"/>
  <c r="BW38" i="10" s="1"/>
  <c r="CO34" i="10" l="1"/>
  <c r="CO35" i="10" s="1"/>
  <c r="CO36" i="10" s="1"/>
  <c r="CO37" i="10" s="1"/>
  <c r="CO38" i="10" s="1"/>
</calcChain>
</file>

<file path=xl/sharedStrings.xml><?xml version="1.0" encoding="utf-8"?>
<sst xmlns="http://schemas.openxmlformats.org/spreadsheetml/2006/main" count="1075" uniqueCount="570">
  <si>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</si>
  <si>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</si>
  <si>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</si>
  <si>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</si>
  <si>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</si>
  <si>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</si>
  <si>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</si>
  <si>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</si>
  <si>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</si>
  <si>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</si>
  <si>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</si>
  <si>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</si>
  <si>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</si>
  <si>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</si>
  <si>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</si>
  <si>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</si>
  <si>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</si>
  <si>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</si>
  <si>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</si>
  <si>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</si>
  <si>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</si>
  <si>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</si>
  <si>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</si>
  <si>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</si>
  <si>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</si>
  <si>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</si>
  <si>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</si>
  <si>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</si>
  <si>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</si>
  <si>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</si>
  <si>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</si>
  <si>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</si>
  <si>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</si>
  <si>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</si>
  <si>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</si>
  <si>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</si>
  <si>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</si>
  <si>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</si>
  <si>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</si>
  <si>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</si>
  <si>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</si>
  <si>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</si>
  <si>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</si>
  <si>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</si>
  <si>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</si>
  <si>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</si>
  <si>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</si>
  <si>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</si>
  <si>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</si>
  <si>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</si>
  <si>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</si>
  <si>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</si>
  <si>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</si>
  <si>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</si>
  <si>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</si>
  <si>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</si>
  <si>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</si>
  <si>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</si>
  <si>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</si>
  <si>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</si>
  <si>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</si>
  <si>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</si>
  <si>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</si>
  <si>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</si>
  <si>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</si>
  <si>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</si>
  <si>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</si>
  <si>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</si>
  <si>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</si>
  <si>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</si>
  <si>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</si>
  <si>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</si>
  <si>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</si>
  <si>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</si>
  <si>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</si>
  <si>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</si>
  <si>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</si>
  <si>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</si>
  <si>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</si>
  <si>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</si>
  <si>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</si>
  <si>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</si>
  <si>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</si>
  <si>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</si>
  <si>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</si>
  <si>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</si>
  <si>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</si>
  <si>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</si>
  <si>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</si>
  <si>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</si>
  <si>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</si>
  <si>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</si>
  <si>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</si>
  <si>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</si>
  <si>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小樽市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</si>
  <si>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</si>
  <si>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</si>
  <si>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</si>
  <si>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</si>
  <si>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</si>
  <si>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</si>
  <si>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</si>
  <si>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</si>
  <si>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</si>
  <si>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</si>
  <si>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</si>
  <si>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</si>
  <si>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</si>
  <si>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</si>
  <si>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</si>
  <si>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</si>
  <si>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</si>
  <si>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</si>
  <si>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</si>
  <si>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</si>
  <si>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</si>
  <si>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</si>
  <si>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</si>
  <si>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</si>
  <si>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</si>
  <si>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</si>
  <si>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</si>
  <si>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</si>
  <si>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</si>
  <si>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</si>
  <si>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</si>
  <si>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</si>
  <si>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</si>
  <si>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</si>
  <si>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</si>
  <si>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</si>
  <si>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</si>
  <si>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</si>
  <si>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</si>
  <si>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</si>
  <si>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</si>
  <si>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</si>
  <si>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</si>
  <si>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</si>
  <si>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</si>
  <si>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</si>
  <si>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</si>
  <si>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</si>
  <si>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</si>
  <si>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</si>
  <si>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</si>
  <si>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</si>
  <si>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</si>
  <si>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</si>
  <si>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</si>
  <si>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</si>
  <si>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</si>
  <si>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</si>
  <si>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</si>
  <si>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</si>
  <si>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</si>
  <si>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</si>
  <si>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</si>
  <si>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</si>
  <si>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</si>
  <si>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</si>
  <si>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</si>
  <si>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</si>
  <si>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</si>
  <si>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</si>
  <si>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</si>
  <si>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</si>
  <si>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</si>
  <si>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</si>
  <si>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</si>
  <si>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</si>
  <si>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</si>
  <si>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</si>
  <si>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</si>
  <si>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</si>
  <si>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</si>
  <si>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</si>
  <si>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</si>
  <si>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</si>
  <si>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</si>
  <si>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</si>
  <si>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</si>
  <si>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</si>
  <si>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</si>
  <si>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</si>
  <si>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</si>
  <si>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</si>
  <si>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</si>
  <si>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</si>
  <si>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</si>
  <si>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</si>
  <si>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</si>
  <si>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</si>
  <si>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</si>
  <si>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</si>
  <si>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</si>
  <si>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</si>
  <si>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</si>
  <si>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</si>
  <si>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</si>
  <si>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</si>
  <si>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</si>
  <si>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</si>
  <si>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北海道小樽市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</si>
  <si>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</si>
  <si>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</si>
  <si>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</si>
  <si>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</si>
  <si>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</si>
  <si>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</si>
  <si>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</si>
  <si>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</si>
  <si>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</si>
  <si>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</si>
  <si>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</si>
  <si>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</si>
  <si>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</si>
  <si>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</si>
  <si>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</si>
  <si>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</si>
  <si>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</si>
  <si>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</si>
  <si>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</si>
  <si>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</si>
  <si>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</si>
  <si>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</si>
  <si>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</si>
  <si>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</si>
  <si>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</si>
  <si>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</si>
  <si>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</si>
  <si>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</si>
  <si>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</si>
  <si>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</si>
  <si>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</si>
  <si>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</si>
  <si>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</si>
  <si>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</si>
  <si>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</si>
  <si>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</si>
  <si>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</si>
  <si>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</si>
  <si>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</si>
  <si>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</si>
  <si>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</si>
  <si>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</si>
  <si>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</si>
  <si>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</si>
  <si>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</si>
  <si>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</si>
  <si>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</si>
  <si>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</si>
  <si>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</si>
  <si>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</si>
  <si>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</si>
  <si>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</si>
  <si>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</si>
  <si>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</si>
  <si>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</si>
  <si>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</si>
  <si>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</si>
  <si>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</si>
  <si>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</si>
  <si>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</si>
  <si>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</si>
  <si>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</si>
  <si>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</si>
  <si>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</si>
  <si>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</si>
  <si>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</si>
  <si>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</si>
  <si>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</si>
  <si>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</si>
  <si>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</si>
  <si>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</si>
  <si>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</si>
  <si>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</si>
  <si>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</si>
  <si>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</si>
  <si>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</si>
  <si>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</si>
  <si>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</si>
  <si>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</si>
  <si>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</si>
  <si>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</si>
  <si>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</si>
  <si>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</si>
  <si>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</si>
  <si>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</si>
  <si>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</si>
  <si>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</si>
  <si>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</si>
  <si>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</si>
  <si>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</si>
  <si>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</si>
  <si>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</si>
  <si>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</si>
  <si>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</si>
  <si>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</si>
  <si>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</si>
  <si>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</si>
  <si>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</si>
  <si>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</si>
  <si>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</si>
  <si>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</si>
  <si>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</si>
  <si>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</si>
  <si>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</si>
  <si>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</si>
  <si>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</si>
  <si>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</si>
  <si>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</si>
  <si>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</si>
  <si>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</si>
  <si>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</si>
  <si>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</si>
  <si>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</si>
  <si>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</si>
  <si>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</si>
  <si>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</si>
  <si>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</si>
  <si>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</si>
  <si>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</si>
  <si>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</si>
  <si>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</si>
  <si>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</si>
  <si>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</si>
  <si>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港湾整備</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</si>
  <si>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</si>
  <si>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</si>
  <si>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</si>
  <si>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</si>
  <si>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</si>
  <si>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</si>
  <si>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</si>
  <si>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</si>
  <si>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</si>
  <si>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</si>
  <si>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</si>
  <si>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</si>
  <si>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</si>
  <si>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</si>
  <si>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</si>
  <si>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</si>
  <si>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</si>
  <si>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</si>
  <si>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</si>
  <si>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</si>
  <si>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</si>
  <si>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</si>
  <si>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</si>
  <si>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</si>
  <si>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</si>
  <si>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</si>
  <si>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北海道小樽市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</si>
  <si>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</si>
  <si>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</si>
  <si>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</si>
  <si>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</si>
  <si>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</si>
  <si>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</si>
  <si>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</si>
  <si>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</si>
  <si>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</si>
  <si>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</si>
  <si>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</si>
  <si>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</si>
  <si>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</si>
  <si>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</si>
  <si>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</si>
  <si>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</si>
  <si>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</si>
  <si>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</si>
  <si>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</si>
  <si>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</si>
  <si>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</si>
  <si>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</si>
  <si>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</si>
  <si>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</si>
  <si>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</si>
  <si>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</si>
  <si>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</si>
  <si>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</si>
  <si>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</si>
  <si>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</si>
  <si>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</si>
  <si>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</si>
  <si>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</si>
  <si>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</si>
  <si>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</si>
  <si>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</si>
  <si>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</si>
  <si>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</si>
  <si>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</si>
  <si>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</si>
  <si>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下水道事業会計</t>
    <phoneticPr fontId="5"/>
  </si>
  <si>
    <t>産業廃棄物等処分事業会計</t>
    <phoneticPr fontId="5"/>
  </si>
  <si>
    <t>簡易水道事業会計</t>
    <phoneticPr fontId="5"/>
  </si>
  <si>
    <t>水産物卸売市場事業特別会計</t>
    <phoneticPr fontId="5"/>
  </si>
  <si>
    <t>法非適用企業</t>
    <phoneticPr fontId="5"/>
  </si>
  <si>
    <t>港湾整備事業特別会計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</si>
  <si>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</si>
  <si>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</si>
  <si>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</si>
  <si>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</si>
  <si>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</si>
  <si>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</si>
  <si>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</si>
  <si>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</si>
  <si>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</si>
  <si>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</si>
  <si>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</si>
  <si>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</si>
  <si>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</si>
  <si>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</si>
  <si>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</si>
  <si>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</si>
  <si>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</si>
  <si>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</si>
  <si>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</si>
  <si>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</si>
  <si>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</si>
  <si>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</si>
  <si>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</si>
  <si>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</si>
  <si>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</si>
  <si>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</si>
  <si>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</si>
  <si>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</si>
  <si>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</si>
  <si>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</si>
  <si>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</si>
  <si>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</si>
  <si>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</si>
  <si>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</si>
  <si>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</si>
  <si>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</si>
  <si>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</si>
  <si>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</si>
  <si>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</si>
  <si>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</si>
  <si>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</si>
  <si>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</si>
  <si>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</si>
  <si>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</si>
  <si>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</si>
  <si>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</si>
  <si>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</si>
  <si>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</si>
  <si>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</si>
  <si>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</si>
  <si>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</si>
  <si>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</si>
  <si>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</si>
  <si>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</si>
  <si>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</si>
  <si>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</si>
  <si>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</si>
  <si>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</si>
  <si>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</si>
  <si>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</si>
  <si>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</si>
  <si>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</si>
  <si>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</si>
  <si>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</si>
  <si>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</si>
  <si>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</si>
  <si>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</si>
  <si>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</si>
  <si>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</si>
  <si>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</si>
  <si>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</si>
  <si>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</si>
  <si>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</si>
  <si>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</si>
  <si>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</si>
  <si>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</si>
  <si>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</si>
  <si>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</si>
  <si>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</si>
  <si>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</si>
  <si>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</si>
  <si>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</si>
  <si>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</si>
  <si>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</si>
  <si>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</si>
  <si>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</si>
  <si>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</si>
  <si>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</si>
  <si>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</si>
  <si>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</si>
  <si>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</si>
  <si>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</si>
  <si>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</si>
  <si>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</si>
  <si>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</si>
  <si>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</si>
  <si>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</si>
  <si>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</si>
  <si>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</si>
  <si>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</si>
  <si>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</si>
  <si>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</si>
  <si>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</si>
  <si>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</si>
  <si>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</si>
  <si>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</si>
  <si>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</si>
  <si>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</si>
  <si>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</si>
  <si>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</si>
  <si>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</si>
  <si>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</si>
  <si>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</si>
  <si>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</si>
  <si>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</si>
  <si>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</si>
  <si>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</si>
  <si>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</si>
  <si>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</si>
  <si>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</si>
  <si>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</si>
  <si>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</si>
  <si>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</si>
  <si>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</si>
  <si>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</si>
  <si>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</si>
  <si>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</si>
  <si>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</si>
  <si>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</si>
  <si>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</si>
  <si>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</si>
  <si>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</si>
  <si>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</si>
  <si>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</si>
  <si>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</si>
  <si>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0.41</t>
  </si>
  <si>
    <t>▲ 2.54</t>
  </si>
  <si>
    <t>水道事業会計</t>
  </si>
  <si>
    <t>産業廃棄物等処分事業会計</t>
  </si>
  <si>
    <t>下水道事業会計</t>
  </si>
  <si>
    <t>一般会計</t>
  </si>
  <si>
    <t>介護保険事業特別会計</t>
  </si>
  <si>
    <t>国民健康保険事業特別会計</t>
  </si>
  <si>
    <t>港湾整備事業特別会計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</si>
  <si>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</si>
  <si>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</si>
  <si>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</si>
  <si>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</si>
  <si>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</si>
  <si>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</si>
  <si>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</si>
  <si>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</si>
  <si>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石狩湾新港管理組合（一般会計）</t>
  </si>
  <si>
    <t>石狩湾新港管理組合（港湾整備事業特別会計）</t>
  </si>
  <si>
    <t>北しりべし廃棄物処理広域連合</t>
  </si>
  <si>
    <t>後志教育研修センター</t>
  </si>
  <si>
    <t>石狩西部広域水道企業団</t>
  </si>
  <si>
    <t>法非適用企業</t>
    <rPh sb="0" eb="1">
      <t>ホウ</t>
    </rPh>
    <rPh sb="1" eb="2">
      <t>ヒ</t>
    </rPh>
    <rPh sb="2" eb="4">
      <t>テキヨウ</t>
    </rPh>
    <rPh sb="4" eb="6">
      <t>キギョウ</t>
    </rPh>
    <phoneticPr fontId="2"/>
  </si>
  <si>
    <t>法適用企業</t>
    <rPh sb="0" eb="1">
      <t>ホウ</t>
    </rPh>
    <rPh sb="1" eb="3">
      <t>テキヨウ</t>
    </rPh>
    <rPh sb="3" eb="5">
      <t>キギョウ</t>
    </rPh>
    <phoneticPr fontId="2"/>
  </si>
  <si>
    <t>（一財）自然の村公社</t>
  </si>
  <si>
    <t>（株）小樽水族館公社</t>
  </si>
  <si>
    <t>（株）マリンウェーブ小樽</t>
  </si>
  <si>
    <t>小樽開発埠頭（株）</t>
  </si>
  <si>
    <t>（株）小樽観光振興公社</t>
  </si>
  <si>
    <t>社会福祉事業資金基金</t>
  </si>
  <si>
    <t>ふるさと応援基金</t>
    <rPh sb="4" eb="6">
      <t>オウエン</t>
    </rPh>
    <rPh sb="6" eb="8">
      <t>キキン</t>
    </rPh>
    <phoneticPr fontId="2"/>
  </si>
  <si>
    <t>まちづくり事業資金基金</t>
    <rPh sb="5" eb="7">
      <t>ジギョウ</t>
    </rPh>
    <rPh sb="7" eb="9">
      <t>シキン</t>
    </rPh>
    <rPh sb="9" eb="11">
      <t>キキン</t>
    </rPh>
    <phoneticPr fontId="2"/>
  </si>
  <si>
    <t>小樽ファンが支えるふるさとまちづくり資金基金</t>
    <rPh sb="0" eb="2">
      <t>オタル</t>
    </rPh>
    <rPh sb="6" eb="7">
      <t>ササ</t>
    </rPh>
    <rPh sb="18" eb="20">
      <t>シキン</t>
    </rPh>
    <rPh sb="20" eb="22">
      <t>キキン</t>
    </rPh>
    <phoneticPr fontId="2"/>
  </si>
  <si>
    <t>朝里川温泉郷観光施設整備資金基金</t>
    <rPh sb="0" eb="5">
      <t>アサリガワオンセン</t>
    </rPh>
    <rPh sb="5" eb="6">
      <t>サト</t>
    </rPh>
    <rPh sb="6" eb="8">
      <t>カンコウ</t>
    </rPh>
    <rPh sb="8" eb="10">
      <t>シセツ</t>
    </rPh>
    <rPh sb="10" eb="12">
      <t>セイビ</t>
    </rPh>
    <rPh sb="12" eb="14">
      <t>シキン</t>
    </rPh>
    <rPh sb="14" eb="1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</si>
</sst>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B6E2-4661-BA61-643C6B0FB9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38632</c:v>
                </c:pt>
                <c:pt idx="1">
                  <c:v>31149</c:v>
                </c:pt>
                <c:pt idx="2">
                  <c:v>37752</c:v>
                </c:pt>
                <c:pt idx="3">
                  <c:v>37610</c:v>
                </c:pt>
                <c:pt idx="4">
                  <c:v>47633</c:v>
                </c:pt>
              </c:numCache>
            </c:numRef>
          </c:val>
          <c:smooth val="0"/>
          <c:extLst>
            <c:ext xmlns:c16="http://schemas.microsoft.com/office/drawing/2014/chart" uri="{C3380CC4-5D6E-409C-BE32-E72D297353CC}">
              <c16:uniqueId val="{00000001-B6E2-4661-BA61-643C6B0FB9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0.67</c:v>
                </c:pt>
                <c:pt idx="1">
                  <c:v>5.31</c:v>
                </c:pt>
                <c:pt idx="2">
                  <c:v>4.53</c:v>
                </c:pt>
                <c:pt idx="3">
                  <c:v>4.03</c:v>
                </c:pt>
                <c:pt idx="4">
                  <c:v>0.62</c:v>
                </c:pt>
              </c:numCache>
            </c:numRef>
          </c:val>
          <c:extLst>
            <c:ext xmlns:c16="http://schemas.microsoft.com/office/drawing/2014/chart" uri="{C3380CC4-5D6E-409C-BE32-E72D297353CC}">
              <c16:uniqueId val="{00000000-A6B1-454B-9286-E0B6BEB9C2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7.61</c:v>
                </c:pt>
                <c:pt idx="1">
                  <c:v>7.68</c:v>
                </c:pt>
                <c:pt idx="2">
                  <c:v>10.48</c:v>
                </c:pt>
                <c:pt idx="3">
                  <c:v>12.75</c:v>
                </c:pt>
                <c:pt idx="4">
                  <c:v>13.46</c:v>
                </c:pt>
              </c:numCache>
            </c:numRef>
          </c:val>
          <c:extLst>
            <c:ext xmlns:c16="http://schemas.microsoft.com/office/drawing/2014/chart" uri="{C3380CC4-5D6E-409C-BE32-E72D297353CC}">
              <c16:uniqueId val="{00000001-A6B1-454B-9286-E0B6BEB9C27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-0.41</c:v>
                </c:pt>
                <c:pt idx="1">
                  <c:v>4.91</c:v>
                </c:pt>
                <c:pt idx="2">
                  <c:v>1.78</c:v>
                </c:pt>
                <c:pt idx="3">
                  <c:v>1.76</c:v>
                </c:pt>
                <c:pt idx="4">
                  <c:v>-2.54</c:v>
                </c:pt>
              </c:numCache>
            </c:numRef>
          </c:val>
          <c:smooth val="0"/>
          <c:extLst>
            <c:ext xmlns:c16="http://schemas.microsoft.com/office/drawing/2014/chart" uri="{C3380CC4-5D6E-409C-BE32-E72D297353CC}">
              <c16:uniqueId val="{00000002-A6B1-454B-9286-E0B6BEB9C27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0.18</c:v>
                </c:pt>
                <c:pt idx="2">
                  <c:v>#N/A</c:v>
                </c:pt>
                <c:pt idx="3">
                  <c:v>1.33</c:v>
                </c:pt>
                <c:pt idx="4">
                  <c:v>#N/A</c:v>
                </c:pt>
                <c:pt idx="5">
                  <c:v>1.87</c:v>
                </c:pt>
                <c:pt idx="6">
                  <c:v>#N/A</c:v>
                </c:pt>
                <c:pt idx="7">
                  <c:v>0.78</c:v>
                </c:pt>
                <c:pt idx="8">
                  <c:v>#N/A</c:v>
                </c:pt>
                <c:pt idx="9">
                  <c:v>0</c:v>
                </c:pt>
              </c:numCache>
            </c:numRef>
          </c:val>
          <c:extLst>
            <c:ext xmlns:c16="http://schemas.microsoft.com/office/drawing/2014/chart" uri="{C3380CC4-5D6E-409C-BE32-E72D297353CC}">
              <c16:uniqueId val="{00000000-B8C2-4B7E-9418-F46156E989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C2-4B7E-9418-F46156E989B8}"/>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0.18</c:v>
                </c:pt>
                <c:pt idx="2">
                  <c:v>#N/A</c:v>
                </c:pt>
                <c:pt idx="3">
                  <c:v>0.2</c:v>
                </c:pt>
                <c:pt idx="4">
                  <c:v>#N/A</c:v>
                </c:pt>
                <c:pt idx="5">
                  <c:v>0.22</c:v>
                </c:pt>
                <c:pt idx="6">
                  <c:v>#N/A</c:v>
                </c:pt>
                <c:pt idx="7">
                  <c:v>0.23</c:v>
                </c:pt>
                <c:pt idx="8">
                  <c:v>#N/A</c:v>
                </c:pt>
                <c:pt idx="9">
                  <c:v>0.26</c:v>
                </c:pt>
              </c:numCache>
            </c:numRef>
          </c:val>
          <c:extLst>
            <c:ext xmlns:c16="http://schemas.microsoft.com/office/drawing/2014/chart" uri="{C3380CC4-5D6E-409C-BE32-E72D297353CC}">
              <c16:uniqueId val="{00000002-B8C2-4B7E-9418-F46156E989B8}"/>
            </c:ext>
          </c:extLst>
        </c:ser>
        <c:ser>
          <c:idx val="3"/>
          <c:order val="3"/>
          <c:tx>
            <c:strRef>
              <c:f>データシート!$A$30</c:f>
              <c:strCache>
                <c:ptCount val="1"/>
                <c:pt idx="0">
                  <c:v>港湾整備事業特別会計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0.37</c:v>
                </c:pt>
                <c:pt idx="2">
                  <c:v>#N/A</c:v>
                </c:pt>
                <c:pt idx="3">
                  <c:v>0.28000000000000003</c:v>
                </c:pt>
                <c:pt idx="4">
                  <c:v>#N/A</c:v>
                </c:pt>
                <c:pt idx="5">
                  <c:v>0.28999999999999998</c:v>
                </c:pt>
                <c:pt idx="6">
                  <c:v>#N/A</c:v>
                </c:pt>
                <c:pt idx="7">
                  <c:v>0.28000000000000003</c:v>
                </c:pt>
                <c:pt idx="8">
                  <c:v>#N/A</c:v>
                </c:pt>
                <c:pt idx="9">
                  <c:v>0.28999999999999998</c:v>
                </c:pt>
              </c:numCache>
            </c:numRef>
          </c:val>
          <c:extLst>
            <c:ext xmlns:c16="http://schemas.microsoft.com/office/drawing/2014/chart" uri="{C3380CC4-5D6E-409C-BE32-E72D297353CC}">
              <c16:uniqueId val="{00000003-B8C2-4B7E-9418-F46156E989B8}"/>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0.39</c:v>
                </c:pt>
                <c:pt idx="2">
                  <c:v>#N/A</c:v>
                </c:pt>
                <c:pt idx="3">
                  <c:v>0.56999999999999995</c:v>
                </c:pt>
                <c:pt idx="4">
                  <c:v>#N/A</c:v>
                </c:pt>
                <c:pt idx="5">
                  <c:v>0.49</c:v>
                </c:pt>
                <c:pt idx="6">
                  <c:v>#N/A</c:v>
                </c:pt>
                <c:pt idx="7">
                  <c:v>0.28000000000000003</c:v>
                </c:pt>
                <c:pt idx="8">
                  <c:v>#N/A</c:v>
                </c:pt>
                <c:pt idx="9">
                  <c:v>0.31</c:v>
                </c:pt>
              </c:numCache>
            </c:numRef>
          </c:val>
          <c:extLst>
            <c:ext xmlns:c16="http://schemas.microsoft.com/office/drawing/2014/chart" uri="{C3380CC4-5D6E-409C-BE32-E72D297353CC}">
              <c16:uniqueId val="{00000004-B8C2-4B7E-9418-F46156E989B8}"/>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1.01</c:v>
                </c:pt>
                <c:pt idx="2">
                  <c:v>#N/A</c:v>
                </c:pt>
                <c:pt idx="3">
                  <c:v>1</c:v>
                </c:pt>
                <c:pt idx="4">
                  <c:v>#N/A</c:v>
                </c:pt>
                <c:pt idx="5">
                  <c:v>1.91</c:v>
                </c:pt>
                <c:pt idx="6">
                  <c:v>#N/A</c:v>
                </c:pt>
                <c:pt idx="7">
                  <c:v>1.42</c:v>
                </c:pt>
                <c:pt idx="8">
                  <c:v>#N/A</c:v>
                </c:pt>
                <c:pt idx="9">
                  <c:v>0.44</c:v>
                </c:pt>
              </c:numCache>
            </c:numRef>
          </c:val>
          <c:extLst>
            <c:ext xmlns:c16="http://schemas.microsoft.com/office/drawing/2014/chart" uri="{C3380CC4-5D6E-409C-BE32-E72D297353CC}">
              <c16:uniqueId val="{00000005-B8C2-4B7E-9418-F46156E989B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0.52</c:v>
                </c:pt>
                <c:pt idx="2">
                  <c:v>#N/A</c:v>
                </c:pt>
                <c:pt idx="3">
                  <c:v>5.22</c:v>
                </c:pt>
                <c:pt idx="4">
                  <c:v>#N/A</c:v>
                </c:pt>
                <c:pt idx="5">
                  <c:v>4.51</c:v>
                </c:pt>
                <c:pt idx="6">
                  <c:v>#N/A</c:v>
                </c:pt>
                <c:pt idx="7">
                  <c:v>4.03</c:v>
                </c:pt>
                <c:pt idx="8">
                  <c:v>#N/A</c:v>
                </c:pt>
                <c:pt idx="9">
                  <c:v>0.62</c:v>
                </c:pt>
              </c:numCache>
            </c:numRef>
          </c:val>
          <c:extLst>
            <c:ext xmlns:c16="http://schemas.microsoft.com/office/drawing/2014/chart" uri="{C3380CC4-5D6E-409C-BE32-E72D297353CC}">
              <c16:uniqueId val="{00000006-B8C2-4B7E-9418-F46156E989B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1.02</c:v>
                </c:pt>
                <c:pt idx="2">
                  <c:v>#N/A</c:v>
                </c:pt>
                <c:pt idx="3">
                  <c:v>1.29</c:v>
                </c:pt>
                <c:pt idx="4">
                  <c:v>#N/A</c:v>
                </c:pt>
                <c:pt idx="5">
                  <c:v>1.43</c:v>
                </c:pt>
                <c:pt idx="6">
                  <c:v>#N/A</c:v>
                </c:pt>
                <c:pt idx="7">
                  <c:v>1.57</c:v>
                </c:pt>
                <c:pt idx="8">
                  <c:v>#N/A</c:v>
                </c:pt>
                <c:pt idx="9">
                  <c:v>1.55</c:v>
                </c:pt>
              </c:numCache>
            </c:numRef>
          </c:val>
          <c:extLst>
            <c:ext xmlns:c16="http://schemas.microsoft.com/office/drawing/2014/chart" uri="{C3380CC4-5D6E-409C-BE32-E72D297353CC}">
              <c16:uniqueId val="{00000007-B8C2-4B7E-9418-F46156E989B8}"/>
            </c:ext>
          </c:extLst>
        </c:ser>
        <c:ser>
          <c:idx val="8"/>
          <c:order val="8"/>
          <c:tx>
            <c:strRef>
              <c:f>データシート!$A$35</c:f>
              <c:strCache>
                <c:ptCount val="1"/>
                <c:pt idx="0">
                  <c:v>産業廃棄物等処分事業会計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c:v>
                </c:pt>
                <c:pt idx="2">
                  <c:v>#N/A</c:v>
                </c:pt>
                <c:pt idx="3">
                  <c:v>4.42</c:v>
                </c:pt>
                <c:pt idx="4">
                  <c:v>#N/A</c:v>
                </c:pt>
                <c:pt idx="5">
                  <c:v>4.5999999999999996</c:v>
                </c:pt>
                <c:pt idx="6">
                  <c:v>#N/A</c:v>
                </c:pt>
                <c:pt idx="7">
                  <c:v>4.8600000000000003</c:v>
                </c:pt>
                <c:pt idx="8">
                  <c:v>#N/A</c:v>
                </c:pt>
                <c:pt idx="9">
                  <c:v>5.0199999999999996</c:v>
                </c:pt>
              </c:numCache>
            </c:numRef>
          </c:val>
          <c:extLst>
            <c:ext xmlns:c16="http://schemas.microsoft.com/office/drawing/2014/chart" uri="{C3380CC4-5D6E-409C-BE32-E72D297353CC}">
              <c16:uniqueId val="{00000008-B8C2-4B7E-9418-F46156E989B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4.05</c:v>
                </c:pt>
                <c:pt idx="2">
                  <c:v>#N/A</c:v>
                </c:pt>
                <c:pt idx="3">
                  <c:v>4.0599999999999996</c:v>
                </c:pt>
                <c:pt idx="4">
                  <c:v>#N/A</c:v>
                </c:pt>
                <c:pt idx="5">
                  <c:v>4.38</c:v>
                </c:pt>
                <c:pt idx="6">
                  <c:v>#N/A</c:v>
                </c:pt>
                <c:pt idx="7">
                  <c:v>4.79</c:v>
                </c:pt>
                <c:pt idx="8">
                  <c:v>#N/A</c:v>
                </c:pt>
                <c:pt idx="9">
                  <c:v>5.26</c:v>
                </c:pt>
              </c:numCache>
            </c:numRef>
          </c:val>
          <c:extLst>
            <c:ext xmlns:c16="http://schemas.microsoft.com/office/drawing/2014/chart" uri="{C3380CC4-5D6E-409C-BE32-E72D297353CC}">
              <c16:uniqueId val="{00000009-B8C2-4B7E-9418-F46156E989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5634</c:v>
                </c:pt>
                <c:pt idx="5">
                  <c:v>5569</c:v>
                </c:pt>
                <c:pt idx="8">
                  <c:v>5433</c:v>
                </c:pt>
                <c:pt idx="11">
                  <c:v>5325</c:v>
                </c:pt>
                <c:pt idx="14">
                  <c:v>5256</c:v>
                </c:pt>
              </c:numCache>
            </c:numRef>
          </c:val>
          <c:extLst>
            <c:ext xmlns:c16="http://schemas.microsoft.com/office/drawing/2014/chart" uri="{C3380CC4-5D6E-409C-BE32-E72D297353CC}">
              <c16:uniqueId val="{00000000-60DC-4989-99E4-3295ED2AF7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DC-4989-99E4-3295ED2AF7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c:v>
                </c:pt>
                <c:pt idx="3">
                  <c:v>3</c:v>
                </c:pt>
                <c:pt idx="6">
                  <c:v>0</c:v>
                </c:pt>
                <c:pt idx="9">
                  <c:v>0</c:v>
                </c:pt>
                <c:pt idx="12">
                  <c:v>0</c:v>
                </c:pt>
              </c:numCache>
            </c:numRef>
          </c:val>
          <c:extLst>
            <c:ext xmlns:c16="http://schemas.microsoft.com/office/drawing/2014/chart" uri="{C3380CC4-5D6E-409C-BE32-E72D297353CC}">
              <c16:uniqueId val="{00000002-60DC-4989-99E4-3295ED2AF7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428</c:v>
                </c:pt>
                <c:pt idx="3">
                  <c:v>258</c:v>
                </c:pt>
                <c:pt idx="6">
                  <c:v>77</c:v>
                </c:pt>
                <c:pt idx="9">
                  <c:v>65</c:v>
                </c:pt>
                <c:pt idx="12">
                  <c:v>60</c:v>
                </c:pt>
              </c:numCache>
            </c:numRef>
          </c:val>
          <c:extLst>
            <c:ext xmlns:c16="http://schemas.microsoft.com/office/drawing/2014/chart" uri="{C3380CC4-5D6E-409C-BE32-E72D297353CC}">
              <c16:uniqueId val="{00000003-60DC-4989-99E4-3295ED2AF7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1575</c:v>
                </c:pt>
                <c:pt idx="3">
                  <c:v>1557</c:v>
                </c:pt>
                <c:pt idx="6">
                  <c:v>1505</c:v>
                </c:pt>
                <c:pt idx="9">
                  <c:v>1440</c:v>
                </c:pt>
                <c:pt idx="12">
                  <c:v>1364</c:v>
                </c:pt>
              </c:numCache>
            </c:numRef>
          </c:val>
          <c:extLst>
            <c:ext xmlns:c16="http://schemas.microsoft.com/office/drawing/2014/chart" uri="{C3380CC4-5D6E-409C-BE32-E72D297353CC}">
              <c16:uniqueId val="{00000004-60DC-4989-99E4-3295ED2AF7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12</c:v>
                </c:pt>
                <c:pt idx="6">
                  <c:v>0</c:v>
                </c:pt>
                <c:pt idx="9">
                  <c:v>0</c:v>
                </c:pt>
                <c:pt idx="12">
                  <c:v>0</c:v>
                </c:pt>
              </c:numCache>
            </c:numRef>
          </c:val>
          <c:extLst>
            <c:ext xmlns:c16="http://schemas.microsoft.com/office/drawing/2014/chart" uri="{C3380CC4-5D6E-409C-BE32-E72D297353CC}">
              <c16:uniqueId val="{00000005-60DC-4989-99E4-3295ED2AF7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DC-4989-99E4-3295ED2AF7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5180</c:v>
                </c:pt>
                <c:pt idx="3">
                  <c:v>5036</c:v>
                </c:pt>
                <c:pt idx="6">
                  <c:v>4913</c:v>
                </c:pt>
                <c:pt idx="9">
                  <c:v>4804</c:v>
                </c:pt>
                <c:pt idx="12">
                  <c:v>4783</c:v>
                </c:pt>
              </c:numCache>
            </c:numRef>
          </c:val>
          <c:extLst>
            <c:ext xmlns:c16="http://schemas.microsoft.com/office/drawing/2014/chart" uri="{C3380CC4-5D6E-409C-BE32-E72D297353CC}">
              <c16:uniqueId val="{00000007-60DC-4989-99E4-3295ED2AF7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1565</c:v>
                </c:pt>
                <c:pt idx="2">
                  <c:v>#N/A</c:v>
                </c:pt>
                <c:pt idx="3">
                  <c:v>#N/A</c:v>
                </c:pt>
                <c:pt idx="4">
                  <c:v>1297</c:v>
                </c:pt>
                <c:pt idx="5">
                  <c:v>#N/A</c:v>
                </c:pt>
                <c:pt idx="6">
                  <c:v>#N/A</c:v>
                </c:pt>
                <c:pt idx="7">
                  <c:v>1062</c:v>
                </c:pt>
                <c:pt idx="8">
                  <c:v>#N/A</c:v>
                </c:pt>
                <c:pt idx="9">
                  <c:v>#N/A</c:v>
                </c:pt>
                <c:pt idx="10">
                  <c:v>984</c:v>
                </c:pt>
                <c:pt idx="11">
                  <c:v>#N/A</c:v>
                </c:pt>
                <c:pt idx="12">
                  <c:v>#N/A</c:v>
                </c:pt>
                <c:pt idx="13">
                  <c:v>951</c:v>
                </c:pt>
                <c:pt idx="14">
                  <c:v>#N/A</c:v>
                </c:pt>
              </c:numCache>
            </c:numRef>
          </c:val>
          <c:smooth val="0"/>
          <c:extLst>
            <c:ext xmlns:c16="http://schemas.microsoft.com/office/drawing/2014/chart" uri="{C3380CC4-5D6E-409C-BE32-E72D297353CC}">
              <c16:uniqueId val="{00000008-60DC-4989-99E4-3295ED2AF7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47620</c:v>
                </c:pt>
                <c:pt idx="5">
                  <c:v>45985</c:v>
                </c:pt>
                <c:pt idx="8">
                  <c:v>44750</c:v>
                </c:pt>
                <c:pt idx="11">
                  <c:v>42634</c:v>
                </c:pt>
                <c:pt idx="14">
                  <c:v>41409</c:v>
                </c:pt>
              </c:numCache>
            </c:numRef>
          </c:val>
          <c:extLst>
            <c:ext xmlns:c16="http://schemas.microsoft.com/office/drawing/2014/chart" uri="{C3380CC4-5D6E-409C-BE32-E72D297353CC}">
              <c16:uniqueId val="{00000000-7787-4BD4-B710-AEB7F8E153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7790</c:v>
                </c:pt>
                <c:pt idx="5">
                  <c:v>7252</c:v>
                </c:pt>
                <c:pt idx="8">
                  <c:v>6922</c:v>
                </c:pt>
                <c:pt idx="11">
                  <c:v>6538</c:v>
                </c:pt>
                <c:pt idx="14">
                  <c:v>6448</c:v>
                </c:pt>
              </c:numCache>
            </c:numRef>
          </c:val>
          <c:extLst>
            <c:ext xmlns:c16="http://schemas.microsoft.com/office/drawing/2014/chart" uri="{C3380CC4-5D6E-409C-BE32-E72D297353CC}">
              <c16:uniqueId val="{00000001-7787-4BD4-B710-AEB7F8E153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6544</c:v>
                </c:pt>
                <c:pt idx="5">
                  <c:v>7329</c:v>
                </c:pt>
                <c:pt idx="8">
                  <c:v>8536</c:v>
                </c:pt>
                <c:pt idx="11">
                  <c:v>9573</c:v>
                </c:pt>
                <c:pt idx="14">
                  <c:v>10171</c:v>
                </c:pt>
              </c:numCache>
            </c:numRef>
          </c:val>
          <c:extLst>
            <c:ext xmlns:c16="http://schemas.microsoft.com/office/drawing/2014/chart" uri="{C3380CC4-5D6E-409C-BE32-E72D297353CC}">
              <c16:uniqueId val="{00000002-7787-4BD4-B710-AEB7F8E153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87-4BD4-B710-AEB7F8E153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87-4BD4-B710-AEB7F8E153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5-7787-4BD4-B710-AEB7F8E153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8354</c:v>
                </c:pt>
                <c:pt idx="3">
                  <c:v>8106</c:v>
                </c:pt>
                <c:pt idx="6">
                  <c:v>7923</c:v>
                </c:pt>
                <c:pt idx="9">
                  <c:v>8148</c:v>
                </c:pt>
                <c:pt idx="12">
                  <c:v>7862</c:v>
                </c:pt>
              </c:numCache>
            </c:numRef>
          </c:val>
          <c:extLst>
            <c:ext xmlns:c16="http://schemas.microsoft.com/office/drawing/2014/chart" uri="{C3380CC4-5D6E-409C-BE32-E72D297353CC}">
              <c16:uniqueId val="{00000006-7787-4BD4-B710-AEB7F8E153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848</c:v>
                </c:pt>
                <c:pt idx="3">
                  <c:v>615</c:v>
                </c:pt>
                <c:pt idx="6">
                  <c:v>606</c:v>
                </c:pt>
                <c:pt idx="9">
                  <c:v>634</c:v>
                </c:pt>
                <c:pt idx="12">
                  <c:v>686</c:v>
                </c:pt>
              </c:numCache>
            </c:numRef>
          </c:val>
          <c:extLst>
            <c:ext xmlns:c16="http://schemas.microsoft.com/office/drawing/2014/chart" uri="{C3380CC4-5D6E-409C-BE32-E72D297353CC}">
              <c16:uniqueId val="{00000007-7787-4BD4-B710-AEB7F8E153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14075</c:v>
                </c:pt>
                <c:pt idx="3">
                  <c:v>13282</c:v>
                </c:pt>
                <c:pt idx="6">
                  <c:v>12865</c:v>
                </c:pt>
                <c:pt idx="9">
                  <c:v>12172</c:v>
                </c:pt>
                <c:pt idx="12">
                  <c:v>11609</c:v>
                </c:pt>
              </c:numCache>
            </c:numRef>
          </c:val>
          <c:extLst>
            <c:ext xmlns:c16="http://schemas.microsoft.com/office/drawing/2014/chart" uri="{C3380CC4-5D6E-409C-BE32-E72D297353CC}">
              <c16:uniqueId val="{00000008-7787-4BD4-B710-AEB7F8E153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9-7787-4BD4-B710-AEB7F8E153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48015</c:v>
                </c:pt>
                <c:pt idx="3">
                  <c:v>46975</c:v>
                </c:pt>
                <c:pt idx="6">
                  <c:v>45954</c:v>
                </c:pt>
                <c:pt idx="9">
                  <c:v>44664</c:v>
                </c:pt>
                <c:pt idx="12">
                  <c:v>45317</c:v>
                </c:pt>
              </c:numCache>
            </c:numRef>
          </c:val>
          <c:extLst>
            <c:ext xmlns:c16="http://schemas.microsoft.com/office/drawing/2014/chart" uri="{C3380CC4-5D6E-409C-BE32-E72D297353CC}">
              <c16:uniqueId val="{0000000A-7787-4BD4-B710-AEB7F8E153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9342</c:v>
                </c:pt>
                <c:pt idx="2">
                  <c:v>#N/A</c:v>
                </c:pt>
                <c:pt idx="3">
                  <c:v>#N/A</c:v>
                </c:pt>
                <c:pt idx="4">
                  <c:v>8414</c:v>
                </c:pt>
                <c:pt idx="5">
                  <c:v>#N/A</c:v>
                </c:pt>
                <c:pt idx="6">
                  <c:v>#N/A</c:v>
                </c:pt>
                <c:pt idx="7">
                  <c:v>7140</c:v>
                </c:pt>
                <c:pt idx="8">
                  <c:v>#N/A</c:v>
                </c:pt>
                <c:pt idx="9">
                  <c:v>#N/A</c:v>
                </c:pt>
                <c:pt idx="10">
                  <c:v>6872</c:v>
                </c:pt>
                <c:pt idx="11">
                  <c:v>#N/A</c:v>
                </c:pt>
                <c:pt idx="12">
                  <c:v>#N/A</c:v>
                </c:pt>
                <c:pt idx="13">
                  <c:v>7446</c:v>
                </c:pt>
                <c:pt idx="14">
                  <c:v>#N/A</c:v>
                </c:pt>
              </c:numCache>
            </c:numRef>
          </c:val>
          <c:smooth val="0"/>
          <c:extLst>
            <c:ext xmlns:c16="http://schemas.microsoft.com/office/drawing/2014/chart" uri="{C3380CC4-5D6E-409C-BE32-E72D297353CC}">
              <c16:uniqueId val="{0000000B-7787-4BD4-B710-AEB7F8E153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3342</c:v>
                </c:pt>
                <c:pt idx="1">
                  <c:v>4063</c:v>
                </c:pt>
                <c:pt idx="2">
                  <c:v>4330</c:v>
                </c:pt>
              </c:numCache>
            </c:numRef>
          </c:val>
          <c:extLst>
            <c:ext xmlns:c16="http://schemas.microsoft.com/office/drawing/2014/chart" uri="{C3380CC4-5D6E-409C-BE32-E72D297353CC}">
              <c16:uniqueId val="{00000000-7F94-48C6-A6F9-49BF22694A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420</c:v>
                </c:pt>
                <c:pt idx="1">
                  <c:v>557</c:v>
                </c:pt>
                <c:pt idx="2">
                  <c:v>736</c:v>
                </c:pt>
              </c:numCache>
            </c:numRef>
          </c:val>
          <c:extLst>
            <c:ext xmlns:c16="http://schemas.microsoft.com/office/drawing/2014/chart" uri="{C3380CC4-5D6E-409C-BE32-E72D297353CC}">
              <c16:uniqueId val="{00000001-7F94-48C6-A6F9-49BF22694A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2652</c:v>
                </c:pt>
                <c:pt idx="1">
                  <c:v>2666</c:v>
                </c:pt>
                <c:pt idx="2">
                  <c:v>2634</c:v>
                </c:pt>
              </c:numCache>
            </c:numRef>
          </c:val>
          <c:extLst>
            <c:ext xmlns:c16="http://schemas.microsoft.com/office/drawing/2014/chart" uri="{C3380CC4-5D6E-409C-BE32-E72D297353CC}">
              <c16:uniqueId val="{00000002-7F94-48C6-A6F9-49BF22694A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北海道小樽市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建設事業の厳選等に伴い新規起債発行の抑制に努めており、過去に借入れした市債の元利償還金は、平成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建設事業費の精査や平準化、国の補助金等の財源を最大限活用することなどにより、公債費の抑制に努める。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北海道小樽市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年度における一般会計等に係る地方債の現在高</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が増加となったが、公営企業債等繰入見込額が減少したことにより、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将来負担額（Ａ）が前年比▲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一方で、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が減少したことにより充当可能財源等（Ｂ）が前年比▲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717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8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将来負担額の減少額よりも充当可能財源等の減少額が大きくなったため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、将来負担比率の分子が前年比▲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574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公債費等義務的経費の削減を中心とする行財政改革を進め、財政の健全化に努める。</a:t>
          </a:r>
          <a:endParaRPr lang="ja-JP" altLang="ja-JP" sz="2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北海道小樽市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年度においては、財政調整基金が前年度比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百万円、減債基金が前年度比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百万円、その他特定目的基金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については、新型コロナウイルス等の感染症対策事業に伴い、小樽市新型コロナウイルス感染症対策資金基金を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百万円取り崩し、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百万円となり、結果として基金全体は前年比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+414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基金条例に定めている設置目的に沿った事業への有効活用を積極的に推進していく。</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社会福祉事業資金基金：高齢者や障がい者等に対する社会福祉事業を推進</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ふるさと応援基金：小樽市総合戦略に掲げる「訪れる人を魅了し、暮らす人には優しい、市民幸福度の高いまち」を目指した施策を推進</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まちづくり事業資金基金：歴史的建築物の保全など、小樽の歴史を生かしたまちづくりを推進　</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年度に引き続き、令和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年度においてもふるさと納税等による寄附金が増加し「ふるさと応援基金」などへの積立額が増加したことなどにより基金残高は増加となった。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基金条例に定めている設置目的に沿った事業への有効活用を積極的に推進していく。</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年度は、前年度決算剰余金のうち</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百万円積み立てや利子収入で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百万円を積み立て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た一方、</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財源調整のため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380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百万円の取り崩しを行ったため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、結果として前年比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公共施設等の老朽化対策や、自然災害等の不測の事態に生じる財政需要に迅速に対応できるよう、引き続き財政調整基金の確保に努める。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年度は、将来の公債費負担に備えて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279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百万円を積み立てた一方、</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償還に必要な財源として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百万円の取り崩しを行ったため、結果として前年比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kumimoji="1" lang="en-US" altLang="ja-JP" sz="20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今後の公債費負担に備え、引き続き減債基金の確保に努める。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北海道小樽市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104,432
103,343
243.87
65,606,611
65,401,001
200,272
32,181,088
45,316,643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本市人口は、昭和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年代には増加から減少に転じ、平成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年度に過疎地域に指定されるなど、現在も急激な人口減少が進んで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いる。市税収入について、前年度より増加しているが、人口減少による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経済規模の縮小に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より、依然として財源不足となっている状況である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で、高齢化に伴う社会保障費の増加や北海道日本海側の多雪地域に位置することによる多額の除雪費、港湾管理、保健所設置などによる本市特有の行政需要も多く、地方交付税への依存度が高い財政構造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今後、小樽市中長期財政収支計画に沿ったふるさと納税の推進やネーミングライツ、宿泊税の導入等を行い、歳入確保に努め、財政の健全化を図る。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10885</xdr:rowOff>
    </xdr:from>
    <xdr:to>
      <xdr:col>23</xdr:col>
      <xdr:colOff>133350</xdr:colOff>
      <xdr:row>45</xdr:row>
      <xdr:rowOff>10885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7261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10885</xdr:rowOff>
    </xdr:from>
    <xdr:to>
      <xdr:col>19</xdr:col>
      <xdr:colOff>133350</xdr:colOff>
      <xdr:row>45</xdr:row>
      <xdr:rowOff>10885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261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10885</xdr:rowOff>
    </xdr:from>
    <xdr:to>
      <xdr:col>15</xdr:col>
      <xdr:colOff>82550</xdr:colOff>
      <xdr:row>45</xdr:row>
      <xdr:rowOff>28122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7261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28122</xdr:rowOff>
    </xdr:from>
    <xdr:to>
      <xdr:col>11</xdr:col>
      <xdr:colOff>31750</xdr:colOff>
      <xdr:row>45</xdr:row>
      <xdr:rowOff>28122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74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131535</xdr:rowOff>
    </xdr:from>
    <xdr:to>
      <xdr:col>23</xdr:col>
      <xdr:colOff>184150</xdr:colOff>
      <xdr:row>45</xdr:row>
      <xdr:rowOff>61685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27412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7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131535</xdr:rowOff>
    </xdr:from>
    <xdr:to>
      <xdr:col>19</xdr:col>
      <xdr:colOff>184150</xdr:colOff>
      <xdr:row>45</xdr:row>
      <xdr:rowOff>61685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46462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61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131535</xdr:rowOff>
    </xdr:from>
    <xdr:to>
      <xdr:col>15</xdr:col>
      <xdr:colOff>133350</xdr:colOff>
      <xdr:row>45</xdr:row>
      <xdr:rowOff>61685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46462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148772</xdr:rowOff>
    </xdr:from>
    <xdr:to>
      <xdr:col>11</xdr:col>
      <xdr:colOff>82550</xdr:colOff>
      <xdr:row>45</xdr:row>
      <xdr:rowOff>78922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63699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148772</xdr:rowOff>
    </xdr:from>
    <xdr:to>
      <xdr:col>7</xdr:col>
      <xdr:colOff>31750</xdr:colOff>
      <xdr:row>45</xdr:row>
      <xdr:rowOff>78922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63699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地方税や地方特例交付金の増により経常一般財源が増加したが、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物価高騰や人件費、退職手当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等の増により経常経費充当一般財源が増加したため、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％を超える状況が続いており、政策的な事業に使える財源が少なく、非常に硬直した財政構造となっている。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事業の見直し、優先度等の精査を進め、経常経費の削減を図る。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62</xdr:row>
      <xdr:rowOff>165100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666306"/>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135467</xdr:rowOff>
    </xdr:from>
    <xdr:to>
      <xdr:col>19</xdr:col>
      <xdr:colOff>133350</xdr:colOff>
      <xdr:row>62</xdr:row>
      <xdr:rowOff>36406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939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63077</xdr:rowOff>
    </xdr:from>
    <xdr:to>
      <xdr:col>15</xdr:col>
      <xdr:colOff>82550</xdr:colOff>
      <xdr:row>61</xdr:row>
      <xdr:rowOff>135467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215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63077</xdr:rowOff>
    </xdr:from>
    <xdr:to>
      <xdr:col>11</xdr:col>
      <xdr:colOff>31750</xdr:colOff>
      <xdr:row>63</xdr:row>
      <xdr:rowOff>146473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521527"/>
          <a:ext cx="889000" cy="4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157056</xdr:rowOff>
    </xdr:from>
    <xdr:to>
      <xdr:col>19</xdr:col>
      <xdr:colOff>184150</xdr:colOff>
      <xdr:row>62</xdr:row>
      <xdr:rowOff>87206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97383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38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84667</xdr:rowOff>
    </xdr:from>
    <xdr:to>
      <xdr:col>15</xdr:col>
      <xdr:colOff>133350</xdr:colOff>
      <xdr:row>62</xdr:row>
      <xdr:rowOff>14817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24994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12277</xdr:rowOff>
    </xdr:from>
    <xdr:to>
      <xdr:col>11</xdr:col>
      <xdr:colOff>82550</xdr:colOff>
      <xdr:row>61</xdr:row>
      <xdr:rowOff>113877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98654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人口減少が進んでいる中でも、地勢的な要因等から冬期の道路除排雪費用がかさむことなどにより、類似団体の中でも高い水準となっている。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今後も業務の効率化や改善を図りながら、行政サービスの維持・向上のための適正な人員配置と事務経費などのコストの縮減に努める。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111413</xdr:rowOff>
    </xdr:from>
    <xdr:to>
      <xdr:col>23</xdr:col>
      <xdr:colOff>133350</xdr:colOff>
      <xdr:row>87</xdr:row>
      <xdr:rowOff>144504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856113"/>
          <a:ext cx="838200" cy="20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111413</xdr:rowOff>
    </xdr:from>
    <xdr:to>
      <xdr:col>19</xdr:col>
      <xdr:colOff>133350</xdr:colOff>
      <xdr:row>87</xdr:row>
      <xdr:rowOff>45331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856113"/>
          <a:ext cx="889000" cy="10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166315</xdr:rowOff>
    </xdr:from>
    <xdr:to>
      <xdr:col>15</xdr:col>
      <xdr:colOff>82550</xdr:colOff>
      <xdr:row>87</xdr:row>
      <xdr:rowOff>45331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739565"/>
          <a:ext cx="889000" cy="22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130315</xdr:rowOff>
    </xdr:from>
    <xdr:to>
      <xdr:col>11</xdr:col>
      <xdr:colOff>31750</xdr:colOff>
      <xdr:row>85</xdr:row>
      <xdr:rowOff>166315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532115"/>
          <a:ext cx="889000" cy="20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93704</xdr:rowOff>
    </xdr:from>
    <xdr:to>
      <xdr:col>23</xdr:col>
      <xdr:colOff>184150</xdr:colOff>
      <xdr:row>88</xdr:row>
      <xdr:rowOff>23854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0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65781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98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60613</xdr:rowOff>
    </xdr:from>
    <xdr:to>
      <xdr:col>19</xdr:col>
      <xdr:colOff>184150</xdr:colOff>
      <xdr:row>86</xdr:row>
      <xdr:rowOff>162213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8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146990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89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165981</xdr:rowOff>
    </xdr:from>
    <xdr:to>
      <xdr:col>15</xdr:col>
      <xdr:colOff>133350</xdr:colOff>
      <xdr:row>87</xdr:row>
      <xdr:rowOff>96131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9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80908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99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115515</xdr:rowOff>
    </xdr:from>
    <xdr:to>
      <xdr:col>11</xdr:col>
      <xdr:colOff>82550</xdr:colOff>
      <xdr:row>86</xdr:row>
      <xdr:rowOff>45665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6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30442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7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79515</xdr:rowOff>
    </xdr:from>
    <xdr:to>
      <xdr:col>7</xdr:col>
      <xdr:colOff>31750</xdr:colOff>
      <xdr:row>85</xdr:row>
      <xdr:rowOff>9665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8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165892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6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人事評価の給与反映未実施等により、国を下回る給与水準となっている。今後においても、国や他団体の給与水準や民間賃金等の状況を踏まえながら、給与水準の適正化に努める。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123825</xdr:rowOff>
    </xdr:from>
    <xdr:to>
      <xdr:col>81</xdr:col>
      <xdr:colOff>44450</xdr:colOff>
      <xdr:row>83</xdr:row>
      <xdr:rowOff>32809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18272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82</xdr:row>
      <xdr:rowOff>123825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1626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103716</xdr:rowOff>
    </xdr:from>
    <xdr:to>
      <xdr:col>72</xdr:col>
      <xdr:colOff>203200</xdr:colOff>
      <xdr:row>83</xdr:row>
      <xdr:rowOff>32809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16261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32809</xdr:rowOff>
    </xdr:from>
    <xdr:to>
      <xdr:col>68</xdr:col>
      <xdr:colOff>152400</xdr:colOff>
      <xdr:row>83</xdr:row>
      <xdr:rowOff>52916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2631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153459</xdr:rowOff>
    </xdr:from>
    <xdr:to>
      <xdr:col>81</xdr:col>
      <xdr:colOff>95250</xdr:colOff>
      <xdr:row>83</xdr:row>
      <xdr:rowOff>83609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169986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5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73025</xdr:rowOff>
    </xdr:from>
    <xdr:to>
      <xdr:col>77</xdr:col>
      <xdr:colOff>95250</xdr:colOff>
      <xdr:row>83</xdr:row>
      <xdr:rowOff>3175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13352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90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52916</xdr:rowOff>
    </xdr:from>
    <xdr:to>
      <xdr:col>73</xdr:col>
      <xdr:colOff>44450</xdr:colOff>
      <xdr:row>82</xdr:row>
      <xdr:rowOff>154516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164693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153459</xdr:rowOff>
    </xdr:from>
    <xdr:to>
      <xdr:col>68</xdr:col>
      <xdr:colOff>203200</xdr:colOff>
      <xdr:row>83</xdr:row>
      <xdr:rowOff>83609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93786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98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は東西に細長い地勢的要因により消防職員を多く配置する必要があること、保健所を設置していること及び港湾事務を行っていることにより、類似団体と比較して人口千人当たりの職員数が多くなっている。これまでも指定管理者制度の活用や民間への業務委託の推進により職員数の削減を実施してきたが、今後も事務事業見直しにより適正な職員定数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82021</xdr:rowOff>
    </xdr:from>
    <xdr:to>
      <xdr:col>81</xdr:col>
      <xdr:colOff>44450</xdr:colOff>
      <xdr:row>67</xdr:row>
      <xdr:rowOff>156421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569171"/>
          <a:ext cx="838200" cy="7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5609</xdr:rowOff>
    </xdr:from>
    <xdr:to>
      <xdr:col>77</xdr:col>
      <xdr:colOff>44450</xdr:colOff>
      <xdr:row>67</xdr:row>
      <xdr:rowOff>82021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492759"/>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162983</xdr:rowOff>
    </xdr:from>
    <xdr:to>
      <xdr:col>72</xdr:col>
      <xdr:colOff>203200</xdr:colOff>
      <xdr:row>67</xdr:row>
      <xdr:rowOff>5609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47868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128799</xdr:rowOff>
    </xdr:from>
    <xdr:to>
      <xdr:col>68</xdr:col>
      <xdr:colOff>152400</xdr:colOff>
      <xdr:row>66</xdr:row>
      <xdr:rowOff>162983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444499"/>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105621</xdr:rowOff>
    </xdr:from>
    <xdr:to>
      <xdr:col>81</xdr:col>
      <xdr:colOff>95250</xdr:colOff>
      <xdr:row>68</xdr:row>
      <xdr:rowOff>35771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59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67</xdr:row>
      <xdr:rowOff>1498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48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31221</xdr:rowOff>
    </xdr:from>
    <xdr:to>
      <xdr:col>77</xdr:col>
      <xdr:colOff>95250</xdr:colOff>
      <xdr:row>67</xdr:row>
      <xdr:rowOff>132821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51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117598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60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126259</xdr:rowOff>
    </xdr:from>
    <xdr:to>
      <xdr:col>73</xdr:col>
      <xdr:colOff>44450</xdr:colOff>
      <xdr:row>67</xdr:row>
      <xdr:rowOff>56409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44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41186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52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112183</xdr:rowOff>
    </xdr:from>
    <xdr:to>
      <xdr:col>68</xdr:col>
      <xdr:colOff>203200</xdr:colOff>
      <xdr:row>67</xdr:row>
      <xdr:rowOff>42333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27110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77999</xdr:rowOff>
    </xdr:from>
    <xdr:to>
      <xdr:col>64</xdr:col>
      <xdr:colOff>152400</xdr:colOff>
      <xdr:row>67</xdr:row>
      <xdr:rowOff>8149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39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164376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48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起債の抑制に努めてきた結果、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年度平均の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負担が減少したため、実質公債比率は改善傾向にあり、類似団体内平均値より低い水準となっている。今後も、建設事業の厳選等により、新規の起債発行を抑制し、公債費負担の減少に努めることで、実質公債費比率の更なる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23585</xdr:rowOff>
    </xdr:from>
    <xdr:to>
      <xdr:col>81</xdr:col>
      <xdr:colOff>44450</xdr:colOff>
      <xdr:row>40</xdr:row>
      <xdr:rowOff>69548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81585"/>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69548</xdr:rowOff>
    </xdr:from>
    <xdr:to>
      <xdr:col>77</xdr:col>
      <xdr:colOff>44450</xdr:colOff>
      <xdr:row>40</xdr:row>
      <xdr:rowOff>149981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275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41</xdr:row>
      <xdr:rowOff>93435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007981"/>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93435</xdr:rowOff>
    </xdr:from>
    <xdr:to>
      <xdr:col>68</xdr:col>
      <xdr:colOff>152400</xdr:colOff>
      <xdr:row>42</xdr:row>
      <xdr:rowOff>48381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12288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160762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99181</xdr:rowOff>
    </xdr:from>
    <xdr:to>
      <xdr:col>73</xdr:col>
      <xdr:colOff>44450</xdr:colOff>
      <xdr:row>41</xdr:row>
      <xdr:rowOff>29331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14108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42635</xdr:rowOff>
    </xdr:from>
    <xdr:to>
      <xdr:col>68</xdr:col>
      <xdr:colOff>203200</xdr:colOff>
      <xdr:row>41</xdr:row>
      <xdr:rowOff>144235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169031</xdr:rowOff>
    </xdr:from>
    <xdr:to>
      <xdr:col>64</xdr:col>
      <xdr:colOff>152400</xdr:colOff>
      <xdr:row>42</xdr:row>
      <xdr:rowOff>99181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83958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の増加及び基準財政需要額算入見込額の減少により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した。公債費等義務的経費の削減を中心とする行財政改革を進め、財政の健全化に努める。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907</xdr:rowOff>
    </xdr:from>
    <xdr:to>
      <xdr:col>81</xdr:col>
      <xdr:colOff>44450</xdr:colOff>
      <xdr:row>16</xdr:row>
      <xdr:rowOff>28484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744107"/>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907</xdr:rowOff>
    </xdr:from>
    <xdr:to>
      <xdr:col>77</xdr:col>
      <xdr:colOff>44450</xdr:colOff>
      <xdr:row>16</xdr:row>
      <xdr:rowOff>18143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7441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18143</xdr:rowOff>
    </xdr:from>
    <xdr:to>
      <xdr:col>72</xdr:col>
      <xdr:colOff>203200</xdr:colOff>
      <xdr:row>16</xdr:row>
      <xdr:rowOff>88809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761343"/>
          <a:ext cx="889000" cy="7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88809</xdr:rowOff>
    </xdr:from>
    <xdr:to>
      <xdr:col>68</xdr:col>
      <xdr:colOff>152400</xdr:colOff>
      <xdr:row>16</xdr:row>
      <xdr:rowOff>164646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832009"/>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149134</xdr:rowOff>
    </xdr:from>
    <xdr:to>
      <xdr:col>81</xdr:col>
      <xdr:colOff>95250</xdr:colOff>
      <xdr:row>16</xdr:row>
      <xdr:rowOff>79284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7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121211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9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121557</xdr:rowOff>
    </xdr:from>
    <xdr:to>
      <xdr:col>77</xdr:col>
      <xdr:colOff>95250</xdr:colOff>
      <xdr:row>16</xdr:row>
      <xdr:rowOff>51707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6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36484</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779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138793</xdr:rowOff>
    </xdr:from>
    <xdr:to>
      <xdr:col>73</xdr:col>
      <xdr:colOff>44450</xdr:colOff>
      <xdr:row>16</xdr:row>
      <xdr:rowOff>68943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1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53720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38009</xdr:rowOff>
    </xdr:from>
    <xdr:to>
      <xdr:col>68</xdr:col>
      <xdr:colOff>203200</xdr:colOff>
      <xdr:row>16</xdr:row>
      <xdr:rowOff>139609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7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124386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6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113846</xdr:rowOff>
    </xdr:from>
    <xdr:to>
      <xdr:col>64</xdr:col>
      <xdr:colOff>152400</xdr:colOff>
      <xdr:row>17</xdr:row>
      <xdr:rowOff>43996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28773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94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北海道小樽市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104,432
103,343
243.87
65,606,611
65,401,001
200,272
32,181,088
45,316,643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地勢的要因から消防職員を多く抱えるほか、港湾事務や保健所設置により人口当たりの職員数が多くなっているが、引き続き指定管理者制度の活用等による職員数の適正管理に努める。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970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9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8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2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物価高騰等の影響により、前年度より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事務事業の見直しや管理経費等の削減によ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、物件費の経常収支比率は類似団体の中で最も低くなっている。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42418</xdr:rowOff>
    </xdr:from>
    <xdr:to>
      <xdr:col>82</xdr:col>
      <xdr:colOff>107950</xdr:colOff>
      <xdr:row>13</xdr:row>
      <xdr:rowOff>60706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2712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42418</xdr:rowOff>
    </xdr:from>
    <xdr:to>
      <xdr:col>78</xdr:col>
      <xdr:colOff>69850</xdr:colOff>
      <xdr:row>13</xdr:row>
      <xdr:rowOff>51562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2712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5842</xdr:rowOff>
    </xdr:from>
    <xdr:to>
      <xdr:col>73</xdr:col>
      <xdr:colOff>180975</xdr:colOff>
      <xdr:row>13</xdr:row>
      <xdr:rowOff>51562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2346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5842</xdr:rowOff>
    </xdr:from>
    <xdr:to>
      <xdr:col>69</xdr:col>
      <xdr:colOff>92075</xdr:colOff>
      <xdr:row>13</xdr:row>
      <xdr:rowOff>33274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346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9906</xdr:rowOff>
    </xdr:from>
    <xdr:to>
      <xdr:col>82</xdr:col>
      <xdr:colOff>158750</xdr:colOff>
      <xdr:row>13</xdr:row>
      <xdr:rowOff>111506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89933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4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163068</xdr:rowOff>
    </xdr:from>
    <xdr:to>
      <xdr:col>78</xdr:col>
      <xdr:colOff>120650</xdr:colOff>
      <xdr:row>13</xdr:row>
      <xdr:rowOff>93218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103395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1989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762</xdr:rowOff>
    </xdr:from>
    <xdr:to>
      <xdr:col>74</xdr:col>
      <xdr:colOff>31750</xdr:colOff>
      <xdr:row>13</xdr:row>
      <xdr:rowOff>102362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2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112539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9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126492</xdr:rowOff>
    </xdr:from>
    <xdr:to>
      <xdr:col>69</xdr:col>
      <xdr:colOff>142875</xdr:colOff>
      <xdr:row>13</xdr:row>
      <xdr:rowOff>56642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66819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153924</xdr:rowOff>
    </xdr:from>
    <xdr:to>
      <xdr:col>65</xdr:col>
      <xdr:colOff>53975</xdr:colOff>
      <xdr:row>13</xdr:row>
      <xdr:rowOff>84074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94251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療養給付費や介護給付費等の増により、経常経費に充当する一般財源が増加した一方、経常経費全体の一般財源も増加したことにより、扶助費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は前年度と同じ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自立支援や予防対策の推進により、社会保障給付の増加傾向に歯止めをかけるよう努める。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xdr:rowOff>
    </xdr:from>
    <xdr:to>
      <xdr:col>24</xdr:col>
      <xdr:colOff>25400</xdr:colOff>
      <xdr:row>57</xdr:row>
      <xdr:rowOff>8890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81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73660</xdr:rowOff>
    </xdr:from>
    <xdr:to>
      <xdr:col>19</xdr:col>
      <xdr:colOff>187325</xdr:colOff>
      <xdr:row>57</xdr:row>
      <xdr:rowOff>8890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748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73660</xdr:rowOff>
    </xdr:from>
    <xdr:to>
      <xdr:col>15</xdr:col>
      <xdr:colOff>98425</xdr:colOff>
      <xdr:row>56</xdr:row>
      <xdr:rowOff>96520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74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96520</xdr:rowOff>
    </xdr:from>
    <xdr:to>
      <xdr:col>11</xdr:col>
      <xdr:colOff>9525</xdr:colOff>
      <xdr:row>56</xdr:row>
      <xdr:rowOff>149860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97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146067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129540</xdr:rowOff>
    </xdr:from>
    <xdr:to>
      <xdr:col>20</xdr:col>
      <xdr:colOff>38100</xdr:colOff>
      <xdr:row>57</xdr:row>
      <xdr:rowOff>59690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22860</xdr:rowOff>
    </xdr:from>
    <xdr:to>
      <xdr:col>15</xdr:col>
      <xdr:colOff>149225</xdr:colOff>
      <xdr:row>56</xdr:row>
      <xdr:rowOff>124460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134637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45720</xdr:rowOff>
    </xdr:from>
    <xdr:to>
      <xdr:col>11</xdr:col>
      <xdr:colOff>60325</xdr:colOff>
      <xdr:row>56</xdr:row>
      <xdr:rowOff>147320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157497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病院事業等の公営事業会計への繰出金のほか、冬期間の道路除排雪等の維持補修費の支出は大きく、その他の経常収支比率は類似団体の中で高い水準となっている。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事業の見直し、優先度等の精査を進め、経常経費の削減を図る。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4535</xdr:rowOff>
    </xdr:from>
    <xdr:to>
      <xdr:col>82</xdr:col>
      <xdr:colOff>107950</xdr:colOff>
      <xdr:row>61</xdr:row>
      <xdr:rowOff>37193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462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4535</xdr:rowOff>
    </xdr:from>
    <xdr:to>
      <xdr:col>78</xdr:col>
      <xdr:colOff>69850</xdr:colOff>
      <xdr:row>61</xdr:row>
      <xdr:rowOff>37193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462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45357</xdr:rowOff>
    </xdr:from>
    <xdr:to>
      <xdr:col>73</xdr:col>
      <xdr:colOff>180975</xdr:colOff>
      <xdr:row>61</xdr:row>
      <xdr:rowOff>4535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3323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45357</xdr:rowOff>
    </xdr:from>
    <xdr:to>
      <xdr:col>69</xdr:col>
      <xdr:colOff>92075</xdr:colOff>
      <xdr:row>61</xdr:row>
      <xdr:rowOff>80735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3323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125185</xdr:rowOff>
    </xdr:from>
    <xdr:to>
      <xdr:col>82</xdr:col>
      <xdr:colOff>158750</xdr:colOff>
      <xdr:row>61</xdr:row>
      <xdr:rowOff>55335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33762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157843</xdr:rowOff>
    </xdr:from>
    <xdr:to>
      <xdr:col>78</xdr:col>
      <xdr:colOff>120650</xdr:colOff>
      <xdr:row>61</xdr:row>
      <xdr:rowOff>87993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72770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53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125185</xdr:rowOff>
    </xdr:from>
    <xdr:to>
      <xdr:col>74</xdr:col>
      <xdr:colOff>31750</xdr:colOff>
      <xdr:row>61</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40112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166007</xdr:rowOff>
    </xdr:from>
    <xdr:to>
      <xdr:col>69</xdr:col>
      <xdr:colOff>142875</xdr:colOff>
      <xdr:row>60</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80934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29935</xdr:rowOff>
    </xdr:from>
    <xdr:to>
      <xdr:col>65</xdr:col>
      <xdr:colOff>53975</xdr:colOff>
      <xdr:row>61</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116312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一部事務組合への負担金の経常経費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一般財源が減少した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、補助費等の経常収支比率は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ポイント改善した。引き続き事業の見直し等を行い、経費削減に努める。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21844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666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21844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94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21844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94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9404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過去に借入れした市債の元利償還金は平成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年度をピークに減少傾向にある。類似団体と比較しても平均を上回っている状態だが、建設事業費の精査や平準化、国の補助金等の財源を最大限活用することなどにより、公債費の抑制に努める。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170435</xdr:rowOff>
    </xdr:from>
    <xdr:to>
      <xdr:col>24</xdr:col>
      <xdr:colOff>25400</xdr:colOff>
      <xdr:row>78</xdr:row>
      <xdr:rowOff>26415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72085"/>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62992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995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62992</xdr:rowOff>
    </xdr:from>
    <xdr:to>
      <xdr:col>15</xdr:col>
      <xdr:colOff>98425</xdr:colOff>
      <xdr:row>78</xdr:row>
      <xdr:rowOff>145287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436092"/>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145287</xdr:rowOff>
    </xdr:from>
    <xdr:to>
      <xdr:col>11</xdr:col>
      <xdr:colOff>9525</xdr:colOff>
      <xdr:row>78</xdr:row>
      <xdr:rowOff>145287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5183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91712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147065</xdr:rowOff>
    </xdr:from>
    <xdr:to>
      <xdr:col>20</xdr:col>
      <xdr:colOff>38100</xdr:colOff>
      <xdr:row>78</xdr:row>
      <xdr:rowOff>77215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61992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xdr:rowOff>
    </xdr:from>
    <xdr:to>
      <xdr:col>15</xdr:col>
      <xdr:colOff>149225</xdr:colOff>
      <xdr:row>78</xdr:row>
      <xdr:rowOff>113792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98569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94487</xdr:rowOff>
    </xdr:from>
    <xdr:to>
      <xdr:col>11</xdr:col>
      <xdr:colOff>60325</xdr:colOff>
      <xdr:row>79</xdr:row>
      <xdr:rowOff>24637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9414</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94487</xdr:rowOff>
    </xdr:from>
    <xdr:to>
      <xdr:col>6</xdr:col>
      <xdr:colOff>171450</xdr:colOff>
      <xdr:row>79</xdr:row>
      <xdr:rowOff>24637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9414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べると市税等の自主財源の割合が小さく、依存財源に大きく頼らざるを得ない収入状況にある一方で、歳出においては地域の経済状況や高い高齢化率等を反映し、扶助費が多額となっている等、歳出に占める義務的経費が大きな割合を占める財政構造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今後も市税の収納率向上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やふるさと納税の推進など、</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自主財源の確保や経常経費の抑制に努め、経常収支比率の改善を図る。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31750</xdr:rowOff>
    </xdr:from>
    <xdr:to>
      <xdr:col>82</xdr:col>
      <xdr:colOff>107950</xdr:colOff>
      <xdr:row>78</xdr:row>
      <xdr:rowOff>5080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334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77</xdr:row>
      <xdr:rowOff>31750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343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76</xdr:row>
      <xdr:rowOff>104139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9971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78</xdr:row>
      <xdr:rowOff>27939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97180"/>
          <a:ext cx="889000" cy="40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142257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152400</xdr:rowOff>
    </xdr:from>
    <xdr:to>
      <xdr:col>78</xdr:col>
      <xdr:colOff>120650</xdr:colOff>
      <xdr:row>77</xdr:row>
      <xdr:rowOff>82550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北海道小樽市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147955</xdr:rowOff>
    </xdr:from>
    <xdr:to>
      <xdr:col>29</xdr:col>
      <xdr:colOff>127000</xdr:colOff>
      <xdr:row>14</xdr:row>
      <xdr:rowOff>75070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24430"/>
          <a:ext cx="647700" cy="98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75070</xdr:rowOff>
    </xdr:from>
    <xdr:to>
      <xdr:col>26</xdr:col>
      <xdr:colOff>50800</xdr:colOff>
      <xdr:row>14</xdr:row>
      <xdr:rowOff>149670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22995"/>
          <a:ext cx="698500" cy="74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149670</xdr:rowOff>
    </xdr:from>
    <xdr:to>
      <xdr:col>22</xdr:col>
      <xdr:colOff>114300</xdr:colOff>
      <xdr:row>14</xdr:row>
      <xdr:rowOff>167996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97595"/>
          <a:ext cx="698500" cy="18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167996</xdr:rowOff>
    </xdr:from>
    <xdr:to>
      <xdr:col>18</xdr:col>
      <xdr:colOff>177800</xdr:colOff>
      <xdr:row>15</xdr:row>
      <xdr:rowOff>4356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15921"/>
          <a:ext cx="698500" cy="7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97155</xdr:rowOff>
    </xdr:from>
    <xdr:to>
      <xdr:col>29</xdr:col>
      <xdr:colOff>177800</xdr:colOff>
      <xdr:row>14</xdr:row>
      <xdr:rowOff>27305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73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113682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1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24270</xdr:rowOff>
    </xdr:from>
    <xdr:to>
      <xdr:col>26</xdr:col>
      <xdr:colOff>101600</xdr:colOff>
      <xdr:row>14</xdr:row>
      <xdr:rowOff>125870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72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136047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41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98870</xdr:rowOff>
    </xdr:from>
    <xdr:to>
      <xdr:col>22</xdr:col>
      <xdr:colOff>165100</xdr:colOff>
      <xdr:row>15</xdr:row>
      <xdr:rowOff>29020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46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39197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1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117196</xdr:rowOff>
    </xdr:from>
    <xdr:to>
      <xdr:col>19</xdr:col>
      <xdr:colOff>38100</xdr:colOff>
      <xdr:row>15</xdr:row>
      <xdr:rowOff>47346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65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57523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3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125006</xdr:rowOff>
    </xdr:from>
    <xdr:to>
      <xdr:col>15</xdr:col>
      <xdr:colOff>101600</xdr:colOff>
      <xdr:row>15</xdr:row>
      <xdr:rowOff>55156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72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65333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4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213220</xdr:rowOff>
    </xdr:from>
    <xdr:to>
      <xdr:col>29</xdr:col>
      <xdr:colOff>127000</xdr:colOff>
      <xdr:row>35</xdr:row>
      <xdr:rowOff>218021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23570"/>
          <a:ext cx="647700" cy="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192265</xdr:rowOff>
    </xdr:from>
    <xdr:to>
      <xdr:col>26</xdr:col>
      <xdr:colOff>50800</xdr:colOff>
      <xdr:row>35</xdr:row>
      <xdr:rowOff>213220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02615"/>
          <a:ext cx="698500" cy="20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117475</xdr:rowOff>
    </xdr:from>
    <xdr:to>
      <xdr:col>22</xdr:col>
      <xdr:colOff>114300</xdr:colOff>
      <xdr:row>35</xdr:row>
      <xdr:rowOff>192265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27825"/>
          <a:ext cx="698500" cy="74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34151</xdr:rowOff>
    </xdr:from>
    <xdr:to>
      <xdr:col>18</xdr:col>
      <xdr:colOff>177800</xdr:colOff>
      <xdr:row>35</xdr:row>
      <xdr:rowOff>117475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644501"/>
          <a:ext cx="698500" cy="83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167221</xdr:rowOff>
    </xdr:from>
    <xdr:to>
      <xdr:col>29</xdr:col>
      <xdr:colOff>177800</xdr:colOff>
      <xdr:row>35</xdr:row>
      <xdr:rowOff>268821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77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139298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162420</xdr:rowOff>
    </xdr:from>
    <xdr:to>
      <xdr:col>26</xdr:col>
      <xdr:colOff>101600</xdr:colOff>
      <xdr:row>35</xdr:row>
      <xdr:rowOff>264020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7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248797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59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141465</xdr:rowOff>
    </xdr:from>
    <xdr:to>
      <xdr:col>22</xdr:col>
      <xdr:colOff>165100</xdr:colOff>
      <xdr:row>35</xdr:row>
      <xdr:rowOff>243065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51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253242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2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66675</xdr:rowOff>
    </xdr:from>
    <xdr:to>
      <xdr:col>19</xdr:col>
      <xdr:colOff>38100</xdr:colOff>
      <xdr:row>35</xdr:row>
      <xdr:rowOff>168275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77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178452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4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326251</xdr:rowOff>
    </xdr:from>
    <xdr:to>
      <xdr:col>15</xdr:col>
      <xdr:colOff>101600</xdr:colOff>
      <xdr:row>35</xdr:row>
      <xdr:rowOff>84951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93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95127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6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北海道小樽市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104,432
103,343
243.87
65,606,611
65,401,001
200,272
32,181,088
45,316,643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45882</xdr:rowOff>
    </xdr:from>
    <xdr:to>
      <xdr:col>24</xdr:col>
      <xdr:colOff>63500</xdr:colOff>
      <xdr:row>32</xdr:row>
      <xdr:rowOff>143723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360832"/>
          <a:ext cx="838200" cy="26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137345</xdr:rowOff>
    </xdr:from>
    <xdr:to>
      <xdr:col>19</xdr:col>
      <xdr:colOff>177800</xdr:colOff>
      <xdr:row>32</xdr:row>
      <xdr:rowOff>143723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623745"/>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116634</xdr:rowOff>
    </xdr:from>
    <xdr:to>
      <xdr:col>15</xdr:col>
      <xdr:colOff>50800</xdr:colOff>
      <xdr:row>32</xdr:row>
      <xdr:rowOff>137345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603034"/>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116634</xdr:rowOff>
    </xdr:from>
    <xdr:to>
      <xdr:col>10</xdr:col>
      <xdr:colOff>114300</xdr:colOff>
      <xdr:row>32</xdr:row>
      <xdr:rowOff>136225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603034"/>
          <a:ext cx="8890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166532</xdr:rowOff>
    </xdr:from>
    <xdr:to>
      <xdr:col>24</xdr:col>
      <xdr:colOff>114300</xdr:colOff>
      <xdr:row>31</xdr:row>
      <xdr:rowOff>96682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31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81459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22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92923</xdr:rowOff>
    </xdr:from>
    <xdr:to>
      <xdr:col>20</xdr:col>
      <xdr:colOff>38100</xdr:colOff>
      <xdr:row>33</xdr:row>
      <xdr:rowOff>23073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57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39600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35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86545</xdr:rowOff>
    </xdr:from>
    <xdr:to>
      <xdr:col>15</xdr:col>
      <xdr:colOff>101600</xdr:colOff>
      <xdr:row>33</xdr:row>
      <xdr:rowOff>16695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33222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34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65834</xdr:rowOff>
    </xdr:from>
    <xdr:to>
      <xdr:col>10</xdr:col>
      <xdr:colOff>165100</xdr:colOff>
      <xdr:row>32</xdr:row>
      <xdr:rowOff>167434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55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12511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3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85425</xdr:rowOff>
    </xdr:from>
    <xdr:to>
      <xdr:col>6</xdr:col>
      <xdr:colOff>38100</xdr:colOff>
      <xdr:row>33</xdr:row>
      <xdr:rowOff>15575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57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32102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3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77929</xdr:rowOff>
    </xdr:from>
    <xdr:to>
      <xdr:col>24</xdr:col>
      <xdr:colOff>63500</xdr:colOff>
      <xdr:row>57</xdr:row>
      <xdr:rowOff>45076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79129"/>
          <a:ext cx="838200" cy="13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53371</xdr:rowOff>
    </xdr:from>
    <xdr:to>
      <xdr:col>19</xdr:col>
      <xdr:colOff>177800</xdr:colOff>
      <xdr:row>57</xdr:row>
      <xdr:rowOff>45076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54571"/>
          <a:ext cx="889000" cy="16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53371</xdr:rowOff>
    </xdr:from>
    <xdr:to>
      <xdr:col>15</xdr:col>
      <xdr:colOff>50800</xdr:colOff>
      <xdr:row>57</xdr:row>
      <xdr:rowOff>126000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54571"/>
          <a:ext cx="889000" cy="24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126000</xdr:rowOff>
    </xdr:from>
    <xdr:to>
      <xdr:col>10</xdr:col>
      <xdr:colOff>114300</xdr:colOff>
      <xdr:row>58</xdr:row>
      <xdr:rowOff>107386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8650"/>
          <a:ext cx="889000" cy="15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27129</xdr:rowOff>
    </xdr:from>
    <xdr:to>
      <xdr:col>24</xdr:col>
      <xdr:colOff>114300</xdr:colOff>
      <xdr:row>56</xdr:row>
      <xdr:rowOff>128729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2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50006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7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165726</xdr:rowOff>
    </xdr:from>
    <xdr:to>
      <xdr:col>20</xdr:col>
      <xdr:colOff>38100</xdr:colOff>
      <xdr:row>57</xdr:row>
      <xdr:rowOff>95876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87003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5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2571</xdr:rowOff>
    </xdr:from>
    <xdr:to>
      <xdr:col>15</xdr:col>
      <xdr:colOff>101600</xdr:colOff>
      <xdr:row>56</xdr:row>
      <xdr:rowOff>104171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120698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75200</xdr:rowOff>
    </xdr:from>
    <xdr:to>
      <xdr:col>10</xdr:col>
      <xdr:colOff>165100</xdr:colOff>
      <xdr:row>58</xdr:row>
      <xdr:rowOff>5350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167927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4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56586</xdr:rowOff>
    </xdr:from>
    <xdr:to>
      <xdr:col>6</xdr:col>
      <xdr:colOff>38100</xdr:colOff>
      <xdr:row>58</xdr:row>
      <xdr:rowOff>158186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149313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9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124064</xdr:rowOff>
    </xdr:from>
    <xdr:to>
      <xdr:col>24</xdr:col>
      <xdr:colOff>62865</xdr:colOff>
      <xdr:row>78</xdr:row>
      <xdr:rowOff>104222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68464"/>
          <a:ext cx="1270" cy="1008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108049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1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104222</xdr:rowOff>
    </xdr:from>
    <xdr:to>
      <xdr:col>24</xdr:col>
      <xdr:colOff>152400</xdr:colOff>
      <xdr:row>78</xdr:row>
      <xdr:rowOff>104222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7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70741</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4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124064</xdr:rowOff>
    </xdr:from>
    <xdr:to>
      <xdr:col>24</xdr:col>
      <xdr:colOff>152400</xdr:colOff>
      <xdr:row>72</xdr:row>
      <xdr:rowOff>124064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6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124064</xdr:rowOff>
    </xdr:from>
    <xdr:to>
      <xdr:col>24</xdr:col>
      <xdr:colOff>63500</xdr:colOff>
      <xdr:row>72</xdr:row>
      <xdr:rowOff>153828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468464"/>
          <a:ext cx="8382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40307</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61880</xdr:rowOff>
    </xdr:from>
    <xdr:to>
      <xdr:col>24</xdr:col>
      <xdr:colOff>114300</xdr:colOff>
      <xdr:row>77</xdr:row>
      <xdr:rowOff>163480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104313</xdr:rowOff>
    </xdr:from>
    <xdr:to>
      <xdr:col>19</xdr:col>
      <xdr:colOff>177800</xdr:colOff>
      <xdr:row>72</xdr:row>
      <xdr:rowOff>153828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448713"/>
          <a:ext cx="889000" cy="4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72944</xdr:rowOff>
    </xdr:from>
    <xdr:to>
      <xdr:col>20</xdr:col>
      <xdr:colOff>38100</xdr:colOff>
      <xdr:row>78</xdr:row>
      <xdr:rowOff>3094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165671</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6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104313</xdr:rowOff>
    </xdr:from>
    <xdr:to>
      <xdr:col>15</xdr:col>
      <xdr:colOff>50800</xdr:colOff>
      <xdr:row>72</xdr:row>
      <xdr:rowOff>148158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448713"/>
          <a:ext cx="889000" cy="4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79482</xdr:rowOff>
    </xdr:from>
    <xdr:to>
      <xdr:col>15</xdr:col>
      <xdr:colOff>101600</xdr:colOff>
      <xdr:row>78</xdr:row>
      <xdr:rowOff>9632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759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7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148158</xdr:rowOff>
    </xdr:from>
    <xdr:to>
      <xdr:col>10</xdr:col>
      <xdr:colOff>114300</xdr:colOff>
      <xdr:row>74</xdr:row>
      <xdr:rowOff>42180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492558"/>
          <a:ext cx="889000" cy="23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82545</xdr:rowOff>
    </xdr:from>
    <xdr:to>
      <xdr:col>10</xdr:col>
      <xdr:colOff>165100</xdr:colOff>
      <xdr:row>78</xdr:row>
      <xdr:rowOff>12695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3822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7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96673</xdr:rowOff>
    </xdr:from>
    <xdr:to>
      <xdr:col>6</xdr:col>
      <xdr:colOff>38100</xdr:colOff>
      <xdr:row>78</xdr:row>
      <xdr:rowOff>26823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17950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9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73264</xdr:rowOff>
    </xdr:from>
    <xdr:to>
      <xdr:col>24</xdr:col>
      <xdr:colOff>114300</xdr:colOff>
      <xdr:row>73</xdr:row>
      <xdr:rowOff>3414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41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26291</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37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103028</xdr:rowOff>
    </xdr:from>
    <xdr:to>
      <xdr:col>20</xdr:col>
      <xdr:colOff>38100</xdr:colOff>
      <xdr:row>73</xdr:row>
      <xdr:rowOff>33178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44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49705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2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53513</xdr:rowOff>
    </xdr:from>
    <xdr:to>
      <xdr:col>15</xdr:col>
      <xdr:colOff>101600</xdr:colOff>
      <xdr:row>72</xdr:row>
      <xdr:rowOff>155113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39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190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17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97358</xdr:rowOff>
    </xdr:from>
    <xdr:to>
      <xdr:col>10</xdr:col>
      <xdr:colOff>165100</xdr:colOff>
      <xdr:row>73</xdr:row>
      <xdr:rowOff>27508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44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44035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21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162830</xdr:rowOff>
    </xdr:from>
    <xdr:to>
      <xdr:col>6</xdr:col>
      <xdr:colOff>38100</xdr:colOff>
      <xdr:row>74</xdr:row>
      <xdr:rowOff>92980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67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109507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4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99467</xdr:rowOff>
    </xdr:from>
    <xdr:to>
      <xdr:col>24</xdr:col>
      <xdr:colOff>63500</xdr:colOff>
      <xdr:row>94</xdr:row>
      <xdr:rowOff>106169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215767"/>
          <a:ext cx="8382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99467</xdr:rowOff>
    </xdr:from>
    <xdr:to>
      <xdr:col>19</xdr:col>
      <xdr:colOff>177800</xdr:colOff>
      <xdr:row>95</xdr:row>
      <xdr:rowOff>8548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215767"/>
          <a:ext cx="889000" cy="8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8548</xdr:rowOff>
    </xdr:from>
    <xdr:to>
      <xdr:col>15</xdr:col>
      <xdr:colOff>50800</xdr:colOff>
      <xdr:row>95</xdr:row>
      <xdr:rowOff>99092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96298"/>
          <a:ext cx="889000" cy="9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99092</xdr:rowOff>
    </xdr:from>
    <xdr:to>
      <xdr:col>10</xdr:col>
      <xdr:colOff>114300</xdr:colOff>
      <xdr:row>96</xdr:row>
      <xdr:rowOff>10723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386842"/>
          <a:ext cx="889000" cy="8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55369</xdr:rowOff>
    </xdr:from>
    <xdr:to>
      <xdr:col>24</xdr:col>
      <xdr:colOff>114300</xdr:colOff>
      <xdr:row>94</xdr:row>
      <xdr:rowOff>156969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17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78246</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023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48667</xdr:rowOff>
    </xdr:from>
    <xdr:to>
      <xdr:col>20</xdr:col>
      <xdr:colOff>38100</xdr:colOff>
      <xdr:row>94</xdr:row>
      <xdr:rowOff>150267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1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166794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4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129198</xdr:rowOff>
    </xdr:from>
    <xdr:to>
      <xdr:col>15</xdr:col>
      <xdr:colOff>101600</xdr:colOff>
      <xdr:row>95</xdr:row>
      <xdr:rowOff>59348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4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75875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2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48292</xdr:rowOff>
    </xdr:from>
    <xdr:to>
      <xdr:col>10</xdr:col>
      <xdr:colOff>165100</xdr:colOff>
      <xdr:row>95</xdr:row>
      <xdr:rowOff>149892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3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166419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1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131373</xdr:rowOff>
    </xdr:from>
    <xdr:to>
      <xdr:col>6</xdr:col>
      <xdr:colOff>38100</xdr:colOff>
      <xdr:row>96</xdr:row>
      <xdr:rowOff>61523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1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78050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19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170437</xdr:rowOff>
    </xdr:from>
    <xdr:to>
      <xdr:col>54</xdr:col>
      <xdr:colOff>189865</xdr:colOff>
      <xdr:row>38</xdr:row>
      <xdr:rowOff>125650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85387"/>
          <a:ext cx="1270" cy="115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129477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125650</xdr:rowOff>
    </xdr:from>
    <xdr:to>
      <xdr:col>55</xdr:col>
      <xdr:colOff>88900</xdr:colOff>
      <xdr:row>38</xdr:row>
      <xdr:rowOff>125650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4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117114</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6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170437</xdr:rowOff>
    </xdr:from>
    <xdr:to>
      <xdr:col>55</xdr:col>
      <xdr:colOff>88900</xdr:colOff>
      <xdr:row>31</xdr:row>
      <xdr:rowOff>170437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8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51432</xdr:rowOff>
    </xdr:from>
    <xdr:to>
      <xdr:col>55</xdr:col>
      <xdr:colOff>0</xdr:colOff>
      <xdr:row>36</xdr:row>
      <xdr:rowOff>141195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23632"/>
          <a:ext cx="8382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142051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314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163624</xdr:rowOff>
    </xdr:from>
    <xdr:to>
      <xdr:col>55</xdr:col>
      <xdr:colOff>50800</xdr:colOff>
      <xdr:row>37</xdr:row>
      <xdr:rowOff>93774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3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16046</xdr:rowOff>
    </xdr:from>
    <xdr:to>
      <xdr:col>50</xdr:col>
      <xdr:colOff>114300</xdr:colOff>
      <xdr:row>36</xdr:row>
      <xdr:rowOff>141195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188246"/>
          <a:ext cx="889000" cy="12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157728</xdr:rowOff>
    </xdr:from>
    <xdr:to>
      <xdr:col>50</xdr:col>
      <xdr:colOff>165100</xdr:colOff>
      <xdr:row>37</xdr:row>
      <xdr:rowOff>87878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79005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4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11389</xdr:rowOff>
    </xdr:from>
    <xdr:to>
      <xdr:col>45</xdr:col>
      <xdr:colOff>177800</xdr:colOff>
      <xdr:row>36</xdr:row>
      <xdr:rowOff>16046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840689"/>
          <a:ext cx="889000" cy="34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142287</xdr:rowOff>
    </xdr:from>
    <xdr:to>
      <xdr:col>46</xdr:col>
      <xdr:colOff>38100</xdr:colOff>
      <xdr:row>37</xdr:row>
      <xdr:rowOff>72437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63564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4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125088</xdr:rowOff>
    </xdr:from>
    <xdr:to>
      <xdr:col>41</xdr:col>
      <xdr:colOff>50800</xdr:colOff>
      <xdr:row>34</xdr:row>
      <xdr:rowOff>11389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268588"/>
          <a:ext cx="889000" cy="57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4175</xdr:rowOff>
    </xdr:from>
    <xdr:to>
      <xdr:col>41</xdr:col>
      <xdr:colOff>101600</xdr:colOff>
      <xdr:row>37</xdr:row>
      <xdr:rowOff>105775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96902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44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80099</xdr:rowOff>
    </xdr:from>
    <xdr:to>
      <xdr:col>36</xdr:col>
      <xdr:colOff>165100</xdr:colOff>
      <xdr:row>32</xdr:row>
      <xdr:rowOff>10249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39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1376</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48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632</xdr:rowOff>
    </xdr:from>
    <xdr:to>
      <xdr:col>55</xdr:col>
      <xdr:colOff>50800</xdr:colOff>
      <xdr:row>36</xdr:row>
      <xdr:rowOff>102232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23509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90395</xdr:rowOff>
    </xdr:from>
    <xdr:to>
      <xdr:col>50</xdr:col>
      <xdr:colOff>165100</xdr:colOff>
      <xdr:row>37</xdr:row>
      <xdr:rowOff>20545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6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37072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3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136696</xdr:rowOff>
    </xdr:from>
    <xdr:to>
      <xdr:col>46</xdr:col>
      <xdr:colOff>38100</xdr:colOff>
      <xdr:row>36</xdr:row>
      <xdr:rowOff>66846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3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83373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1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132039</xdr:rowOff>
    </xdr:from>
    <xdr:to>
      <xdr:col>41</xdr:col>
      <xdr:colOff>101600</xdr:colOff>
      <xdr:row>34</xdr:row>
      <xdr:rowOff>62189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78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78716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6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74288</xdr:rowOff>
    </xdr:from>
    <xdr:to>
      <xdr:col>36</xdr:col>
      <xdr:colOff>165100</xdr:colOff>
      <xdr:row>31</xdr:row>
      <xdr:rowOff>4438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21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20965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499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94710</xdr:rowOff>
    </xdr:from>
    <xdr:to>
      <xdr:col>55</xdr:col>
      <xdr:colOff>0</xdr:colOff>
      <xdr:row>57</xdr:row>
      <xdr:rowOff>32367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95910"/>
          <a:ext cx="838200" cy="10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30821</xdr:rowOff>
    </xdr:from>
    <xdr:to>
      <xdr:col>50</xdr:col>
      <xdr:colOff>114300</xdr:colOff>
      <xdr:row>57</xdr:row>
      <xdr:rowOff>32367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03471"/>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30821</xdr:rowOff>
    </xdr:from>
    <xdr:to>
      <xdr:col>45</xdr:col>
      <xdr:colOff>177800</xdr:colOff>
      <xdr:row>57</xdr:row>
      <xdr:rowOff>102699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03471"/>
          <a:ext cx="889000" cy="7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21241</xdr:rowOff>
    </xdr:from>
    <xdr:to>
      <xdr:col>41</xdr:col>
      <xdr:colOff>50800</xdr:colOff>
      <xdr:row>57</xdr:row>
      <xdr:rowOff>102699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93891"/>
          <a:ext cx="889000" cy="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43910</xdr:rowOff>
    </xdr:from>
    <xdr:to>
      <xdr:col>55</xdr:col>
      <xdr:colOff>50800</xdr:colOff>
      <xdr:row>56</xdr:row>
      <xdr:rowOff>145510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4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22337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2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153017</xdr:rowOff>
    </xdr:from>
    <xdr:to>
      <xdr:col>50</xdr:col>
      <xdr:colOff>165100</xdr:colOff>
      <xdr:row>57</xdr:row>
      <xdr:rowOff>83167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5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74294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4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151471</xdr:rowOff>
    </xdr:from>
    <xdr:to>
      <xdr:col>46</xdr:col>
      <xdr:colOff>38100</xdr:colOff>
      <xdr:row>57</xdr:row>
      <xdr:rowOff>81621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5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72748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51899</xdr:rowOff>
    </xdr:from>
    <xdr:to>
      <xdr:col>41</xdr:col>
      <xdr:colOff>101600</xdr:colOff>
      <xdr:row>57</xdr:row>
      <xdr:rowOff>153499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144626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141891</xdr:rowOff>
    </xdr:from>
    <xdr:to>
      <xdr:col>36</xdr:col>
      <xdr:colOff>165100</xdr:colOff>
      <xdr:row>57</xdr:row>
      <xdr:rowOff>72041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63168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79555</xdr:rowOff>
    </xdr:from>
    <xdr:to>
      <xdr:col>55</xdr:col>
      <xdr:colOff>0</xdr:colOff>
      <xdr:row>78</xdr:row>
      <xdr:rowOff>99535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52655"/>
          <a:ext cx="8382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63461</xdr:rowOff>
    </xdr:from>
    <xdr:to>
      <xdr:col>50</xdr:col>
      <xdr:colOff>114300</xdr:colOff>
      <xdr:row>78</xdr:row>
      <xdr:rowOff>79555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36561"/>
          <a:ext cx="8890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63461</xdr:rowOff>
    </xdr:from>
    <xdr:to>
      <xdr:col>45</xdr:col>
      <xdr:colOff>177800</xdr:colOff>
      <xdr:row>78</xdr:row>
      <xdr:rowOff>114691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36561"/>
          <a:ext cx="889000" cy="5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114691</xdr:rowOff>
    </xdr:from>
    <xdr:to>
      <xdr:col>41</xdr:col>
      <xdr:colOff>50800</xdr:colOff>
      <xdr:row>78</xdr:row>
      <xdr:rowOff>138579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87791"/>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48735</xdr:rowOff>
    </xdr:from>
    <xdr:to>
      <xdr:col>55</xdr:col>
      <xdr:colOff>50800</xdr:colOff>
      <xdr:row>78</xdr:row>
      <xdr:rowOff>150335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2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135112</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3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28755</xdr:rowOff>
    </xdr:from>
    <xdr:to>
      <xdr:col>50</xdr:col>
      <xdr:colOff>165100</xdr:colOff>
      <xdr:row>78</xdr:row>
      <xdr:rowOff>130355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0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121482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49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12661</xdr:rowOff>
    </xdr:from>
    <xdr:to>
      <xdr:col>46</xdr:col>
      <xdr:colOff>38100</xdr:colOff>
      <xdr:row>78</xdr:row>
      <xdr:rowOff>114261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8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105388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63891</xdr:rowOff>
    </xdr:from>
    <xdr:to>
      <xdr:col>41</xdr:col>
      <xdr:colOff>101600</xdr:colOff>
      <xdr:row>78</xdr:row>
      <xdr:rowOff>165491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156618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2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87779</xdr:rowOff>
    </xdr:from>
    <xdr:to>
      <xdr:col>36</xdr:col>
      <xdr:colOff>165100</xdr:colOff>
      <xdr:row>79</xdr:row>
      <xdr:rowOff>17929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6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9056</xdr:rowOff>
    </xdr:from>
    <xdr:ext cx="313932"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15333" y="135536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44945</xdr:rowOff>
    </xdr:from>
    <xdr:to>
      <xdr:col>55</xdr:col>
      <xdr:colOff>0</xdr:colOff>
      <xdr:row>94</xdr:row>
      <xdr:rowOff>167384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5989795"/>
          <a:ext cx="838200" cy="29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148341</xdr:rowOff>
    </xdr:from>
    <xdr:to>
      <xdr:col>50</xdr:col>
      <xdr:colOff>114300</xdr:colOff>
      <xdr:row>94</xdr:row>
      <xdr:rowOff>167384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264641"/>
          <a:ext cx="889000" cy="1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148341</xdr:rowOff>
    </xdr:from>
    <xdr:to>
      <xdr:col>45</xdr:col>
      <xdr:colOff>177800</xdr:colOff>
      <xdr:row>95</xdr:row>
      <xdr:rowOff>48648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264641"/>
          <a:ext cx="889000" cy="7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74687</xdr:rowOff>
    </xdr:from>
    <xdr:to>
      <xdr:col>41</xdr:col>
      <xdr:colOff>50800</xdr:colOff>
      <xdr:row>95</xdr:row>
      <xdr:rowOff>48648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190987"/>
          <a:ext cx="889000" cy="14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165595</xdr:rowOff>
    </xdr:from>
    <xdr:to>
      <xdr:col>55</xdr:col>
      <xdr:colOff>50800</xdr:colOff>
      <xdr:row>93</xdr:row>
      <xdr:rowOff>95745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9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17022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7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116584</xdr:rowOff>
    </xdr:from>
    <xdr:to>
      <xdr:col>50</xdr:col>
      <xdr:colOff>165100</xdr:colOff>
      <xdr:row>95</xdr:row>
      <xdr:rowOff>46734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2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63261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00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97541</xdr:rowOff>
    </xdr:from>
    <xdr:to>
      <xdr:col>46</xdr:col>
      <xdr:colOff>38100</xdr:colOff>
      <xdr:row>95</xdr:row>
      <xdr:rowOff>27691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21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44218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98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169298</xdr:rowOff>
    </xdr:from>
    <xdr:to>
      <xdr:col>41</xdr:col>
      <xdr:colOff>101600</xdr:colOff>
      <xdr:row>95</xdr:row>
      <xdr:rowOff>99448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28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115975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06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23887</xdr:rowOff>
    </xdr:from>
    <xdr:to>
      <xdr:col>36</xdr:col>
      <xdr:colOff>165100</xdr:colOff>
      <xdr:row>94</xdr:row>
      <xdr:rowOff>125487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14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142014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591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28772</xdr:rowOff>
    </xdr:from>
    <xdr:to>
      <xdr:col>85</xdr:col>
      <xdr:colOff>127000</xdr:colOff>
      <xdr:row>74</xdr:row>
      <xdr:rowOff>42488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27160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39668</xdr:rowOff>
    </xdr:from>
    <xdr:to>
      <xdr:col>81</xdr:col>
      <xdr:colOff>50800</xdr:colOff>
      <xdr:row>74</xdr:row>
      <xdr:rowOff>42488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2726968"/>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140005</xdr:rowOff>
    </xdr:from>
    <xdr:to>
      <xdr:col>76</xdr:col>
      <xdr:colOff>114300</xdr:colOff>
      <xdr:row>74</xdr:row>
      <xdr:rowOff>39668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2655855"/>
          <a:ext cx="889000" cy="7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140005</xdr:rowOff>
    </xdr:from>
    <xdr:to>
      <xdr:col>71</xdr:col>
      <xdr:colOff>177800</xdr:colOff>
      <xdr:row>74</xdr:row>
      <xdr:rowOff>24085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2655855"/>
          <a:ext cx="889000" cy="5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159968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149422</xdr:rowOff>
    </xdr:from>
    <xdr:to>
      <xdr:col>85</xdr:col>
      <xdr:colOff>177800</xdr:colOff>
      <xdr:row>74</xdr:row>
      <xdr:rowOff>79572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66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849</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51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163138</xdr:rowOff>
    </xdr:from>
    <xdr:to>
      <xdr:col>81</xdr:col>
      <xdr:colOff>101600</xdr:colOff>
      <xdr:row>74</xdr:row>
      <xdr:rowOff>93288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67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109815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45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160318</xdr:rowOff>
    </xdr:from>
    <xdr:to>
      <xdr:col>76</xdr:col>
      <xdr:colOff>165100</xdr:colOff>
      <xdr:row>74</xdr:row>
      <xdr:rowOff>90468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67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106995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4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89205</xdr:rowOff>
    </xdr:from>
    <xdr:to>
      <xdr:col>72</xdr:col>
      <xdr:colOff>38100</xdr:colOff>
      <xdr:row>74</xdr:row>
      <xdr:rowOff>19355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60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35882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38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144735</xdr:rowOff>
    </xdr:from>
    <xdr:to>
      <xdr:col>67</xdr:col>
      <xdr:colOff>101600</xdr:colOff>
      <xdr:row>74</xdr:row>
      <xdr:rowOff>74885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6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91412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43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52732</xdr:rowOff>
    </xdr:from>
    <xdr:to>
      <xdr:col>85</xdr:col>
      <xdr:colOff>127000</xdr:colOff>
      <xdr:row>98</xdr:row>
      <xdr:rowOff>63050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854832"/>
          <a:ext cx="838200" cy="1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63050</xdr:rowOff>
    </xdr:from>
    <xdr:to>
      <xdr:col>81</xdr:col>
      <xdr:colOff>50800</xdr:colOff>
      <xdr:row>98</xdr:row>
      <xdr:rowOff>65049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865150"/>
          <a:ext cx="8890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65049</xdr:rowOff>
    </xdr:from>
    <xdr:to>
      <xdr:col>76</xdr:col>
      <xdr:colOff>114300</xdr:colOff>
      <xdr:row>98</xdr:row>
      <xdr:rowOff>88133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867149"/>
          <a:ext cx="889000" cy="2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88133</xdr:rowOff>
    </xdr:from>
    <xdr:to>
      <xdr:col>71</xdr:col>
      <xdr:colOff>177800</xdr:colOff>
      <xdr:row>98</xdr:row>
      <xdr:rowOff>118540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890233"/>
          <a:ext cx="889000" cy="3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1932</xdr:rowOff>
    </xdr:from>
    <xdr:to>
      <xdr:col>85</xdr:col>
      <xdr:colOff>177800</xdr:colOff>
      <xdr:row>98</xdr:row>
      <xdr:rowOff>103532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0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142702</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7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12250</xdr:rowOff>
    </xdr:from>
    <xdr:to>
      <xdr:col>81</xdr:col>
      <xdr:colOff>101600</xdr:colOff>
      <xdr:row>98</xdr:row>
      <xdr:rowOff>113850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104977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90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14249</xdr:rowOff>
    </xdr:from>
    <xdr:to>
      <xdr:col>76</xdr:col>
      <xdr:colOff>165100</xdr:colOff>
      <xdr:row>98</xdr:row>
      <xdr:rowOff>115849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81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106976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90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37333</xdr:rowOff>
    </xdr:from>
    <xdr:to>
      <xdr:col>72</xdr:col>
      <xdr:colOff>38100</xdr:colOff>
      <xdr:row>98</xdr:row>
      <xdr:rowOff>138933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83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130060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3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67740</xdr:rowOff>
    </xdr:from>
    <xdr:to>
      <xdr:col>67</xdr:col>
      <xdr:colOff>101600</xdr:colOff>
      <xdr:row>98</xdr:row>
      <xdr:rowOff>169340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160467</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96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120650</xdr:rowOff>
    </xdr:from>
    <xdr:to>
      <xdr:col>116</xdr:col>
      <xdr:colOff>63500</xdr:colOff>
      <xdr:row>31</xdr:row>
      <xdr:rowOff>134176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5435600"/>
          <a:ext cx="8382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60071</xdr:rowOff>
    </xdr:from>
    <xdr:to>
      <xdr:col>111</xdr:col>
      <xdr:colOff>177800</xdr:colOff>
      <xdr:row>31</xdr:row>
      <xdr:rowOff>134176</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5375021"/>
          <a:ext cx="889000" cy="7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139891</xdr:rowOff>
    </xdr:from>
    <xdr:to>
      <xdr:col>107</xdr:col>
      <xdr:colOff>50800</xdr:colOff>
      <xdr:row>31</xdr:row>
      <xdr:rowOff>60071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5283391"/>
          <a:ext cx="8890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139891</xdr:rowOff>
    </xdr:from>
    <xdr:to>
      <xdr:col>102</xdr:col>
      <xdr:colOff>114300</xdr:colOff>
      <xdr:row>31</xdr:row>
      <xdr:rowOff>50736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8656300" y="5283391"/>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69850</xdr:rowOff>
    </xdr:from>
    <xdr:to>
      <xdr:col>116</xdr:col>
      <xdr:colOff>114300</xdr:colOff>
      <xdr:row>32</xdr:row>
      <xdr:rowOff>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53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22877</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53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83376</xdr:rowOff>
    </xdr:from>
    <xdr:to>
      <xdr:col>112</xdr:col>
      <xdr:colOff>38100</xdr:colOff>
      <xdr:row>32</xdr:row>
      <xdr:rowOff>13526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539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30053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517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9271</xdr:rowOff>
    </xdr:from>
    <xdr:to>
      <xdr:col>107</xdr:col>
      <xdr:colOff>101600</xdr:colOff>
      <xdr:row>31</xdr:row>
      <xdr:rowOff>110871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532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127398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09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89091</xdr:rowOff>
    </xdr:from>
    <xdr:to>
      <xdr:col>102</xdr:col>
      <xdr:colOff>165100</xdr:colOff>
      <xdr:row>31</xdr:row>
      <xdr:rowOff>19241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523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35768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500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171386</xdr:rowOff>
    </xdr:from>
    <xdr:to>
      <xdr:col>98</xdr:col>
      <xdr:colOff>38100</xdr:colOff>
      <xdr:row>31</xdr:row>
      <xdr:rowOff>101536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531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118063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09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20104</xdr:rowOff>
    </xdr:from>
    <xdr:to>
      <xdr:col>116</xdr:col>
      <xdr:colOff>63500</xdr:colOff>
      <xdr:row>58</xdr:row>
      <xdr:rowOff>35478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9964204"/>
          <a:ext cx="838200" cy="1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65536</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1000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161665</xdr:rowOff>
    </xdr:from>
    <xdr:to>
      <xdr:col>111</xdr:col>
      <xdr:colOff>177800</xdr:colOff>
      <xdr:row>58</xdr:row>
      <xdr:rowOff>20104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9934315"/>
          <a:ext cx="889000" cy="2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9930</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101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143548</xdr:rowOff>
    </xdr:from>
    <xdr:to>
      <xdr:col>107</xdr:col>
      <xdr:colOff>50800</xdr:colOff>
      <xdr:row>57</xdr:row>
      <xdr:rowOff>161665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9916198"/>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8082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157264</xdr:rowOff>
    </xdr:from>
    <xdr:to>
      <xdr:col>102</xdr:col>
      <xdr:colOff>114300</xdr:colOff>
      <xdr:row>57</xdr:row>
      <xdr:rowOff>143548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9758464"/>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154252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156128</xdr:rowOff>
    </xdr:from>
    <xdr:to>
      <xdr:col>116</xdr:col>
      <xdr:colOff>114300</xdr:colOff>
      <xdr:row>58</xdr:row>
      <xdr:rowOff>86278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9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7555</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140754</xdr:rowOff>
    </xdr:from>
    <xdr:to>
      <xdr:col>112</xdr:col>
      <xdr:colOff>38100</xdr:colOff>
      <xdr:row>58</xdr:row>
      <xdr:rowOff>70904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91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87431</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56111" y="968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110865</xdr:rowOff>
    </xdr:from>
    <xdr:to>
      <xdr:col>107</xdr:col>
      <xdr:colOff>101600</xdr:colOff>
      <xdr:row>58</xdr:row>
      <xdr:rowOff>41015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57542</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67111" y="96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92748</xdr:rowOff>
    </xdr:from>
    <xdr:to>
      <xdr:col>102</xdr:col>
      <xdr:colOff>165100</xdr:colOff>
      <xdr:row>58</xdr:row>
      <xdr:rowOff>22898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8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39425</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278111" y="964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106464</xdr:rowOff>
    </xdr:from>
    <xdr:to>
      <xdr:col>98</xdr:col>
      <xdr:colOff>38100</xdr:colOff>
      <xdr:row>57</xdr:row>
      <xdr:rowOff>36614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70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53141</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389111" y="948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55052</xdr:rowOff>
    </xdr:from>
    <xdr:to>
      <xdr:col>116</xdr:col>
      <xdr:colOff>63500</xdr:colOff>
      <xdr:row>71</xdr:row>
      <xdr:rowOff>142182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228002"/>
          <a:ext cx="838200" cy="8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142182</xdr:rowOff>
    </xdr:from>
    <xdr:to>
      <xdr:col>111</xdr:col>
      <xdr:colOff>177800</xdr:colOff>
      <xdr:row>72</xdr:row>
      <xdr:rowOff>36764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315132"/>
          <a:ext cx="889000" cy="6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36764</xdr:rowOff>
    </xdr:from>
    <xdr:to>
      <xdr:col>107</xdr:col>
      <xdr:colOff>50800</xdr:colOff>
      <xdr:row>72</xdr:row>
      <xdr:rowOff>100740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381164"/>
          <a:ext cx="889000" cy="6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100740</xdr:rowOff>
    </xdr:from>
    <xdr:to>
      <xdr:col>102</xdr:col>
      <xdr:colOff>114300</xdr:colOff>
      <xdr:row>72</xdr:row>
      <xdr:rowOff>109754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445140"/>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4252</xdr:rowOff>
    </xdr:from>
    <xdr:to>
      <xdr:col>116</xdr:col>
      <xdr:colOff>114300</xdr:colOff>
      <xdr:row>71</xdr:row>
      <xdr:rowOff>105852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1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128729</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13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91382</xdr:rowOff>
    </xdr:from>
    <xdr:to>
      <xdr:col>112</xdr:col>
      <xdr:colOff>38100</xdr:colOff>
      <xdr:row>72</xdr:row>
      <xdr:rowOff>21532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26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38059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03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157414</xdr:rowOff>
    </xdr:from>
    <xdr:to>
      <xdr:col>107</xdr:col>
      <xdr:colOff>101600</xdr:colOff>
      <xdr:row>72</xdr:row>
      <xdr:rowOff>87564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33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104091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10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49940</xdr:rowOff>
    </xdr:from>
    <xdr:to>
      <xdr:col>102</xdr:col>
      <xdr:colOff>165100</xdr:colOff>
      <xdr:row>72</xdr:row>
      <xdr:rowOff>151540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3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168067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16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58954</xdr:rowOff>
    </xdr:from>
    <xdr:to>
      <xdr:col>98</xdr:col>
      <xdr:colOff>38100</xdr:colOff>
      <xdr:row>72</xdr:row>
      <xdr:rowOff>160554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40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5631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17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東西に長い地勢的要因から消防職員を多く抱えるほか、港湾事務や保健所設置により人口当たりの職員数が多いため、住民一人当たりのコストが高くなっている。引き続き指定管理者制度の活用等による職員数の適正管理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維持補修費：冬期間の除排雪に係る費用負担が大きい。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その他、施設の維持補修費があり、今後、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事業の見直し、優先度等の精査を進め、経常経費の削減を図る。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高齢化等の進行により、類似団体の平均を大きく上回っている。社会保障給付費が増加傾向にあることなどから、自立支援や予防対策の推進により、社会保障給付の増加傾向に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広域連合への負担金等の増により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前年度より住民一人当たりのコストが増加した。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今後、事業の見直し、優先度等の精査を進め、経常経費の削減を図る。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普通建設事業費（うち更新整備）：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暑さ対策による各市有施設の冷房設備の整備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年度より住民一人当たりのコストが増加した。今後、事業の見直し、優先度等の精査を進め、経常経費の削減を図る。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公債費：過去に借入れした市債の元利償還金は平成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年度をピークに減少傾向にある。類似団体と比較しても依然として高い状態だが、建設事業費の精査や平準化、国の補助金等の財源を最大限活用することなどにより、公債費の抑制に努める。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繰出金：病院事業等の公営事業会計への繰出金の増加などにより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前年度より増となっており、依然として類似団体の平均を上回っている。今後、事業の見直し等を行い、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普通会計の負担額を減らしていくよう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400">
            <a:effectLst/>
            <a:latin typeface="ＭＳ Ｐゴシック" panose="020B0600070205080204" pitchFamily="50" charset="-128"/>
            <a:ea typeface="ＭＳ Ｐゴシック" panose="020B0600070205080204" pitchFamily="50" charset="-128"/>
          </a:endParaRPr>
        </a:p>
        <a:p>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北海道小樽市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104,432
103,343
243.87
65,606,611
65,401,001
200,272
32,181,088
45,316,643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26.6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157988</xdr:rowOff>
    </xdr:from>
    <xdr:to>
      <xdr:col>24</xdr:col>
      <xdr:colOff>63500</xdr:colOff>
      <xdr:row>35</xdr:row>
      <xdr:rowOff>32258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9872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8255</xdr:rowOff>
    </xdr:from>
    <xdr:to>
      <xdr:col>19</xdr:col>
      <xdr:colOff>177800</xdr:colOff>
      <xdr:row>35</xdr:row>
      <xdr:rowOff>32258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009005"/>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8255</xdr:rowOff>
    </xdr:from>
    <xdr:to>
      <xdr:col>15</xdr:col>
      <xdr:colOff>50800</xdr:colOff>
      <xdr:row>35</xdr:row>
      <xdr:rowOff>10541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00900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168847</xdr:rowOff>
    </xdr:from>
    <xdr:to>
      <xdr:col>10</xdr:col>
      <xdr:colOff>114300</xdr:colOff>
      <xdr:row>35</xdr:row>
      <xdr:rowOff>10541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5998147"/>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107188</xdr:rowOff>
    </xdr:from>
    <xdr:to>
      <xdr:col>24</xdr:col>
      <xdr:colOff>114300</xdr:colOff>
      <xdr:row>35</xdr:row>
      <xdr:rowOff>37338</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130065</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78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152908</xdr:rowOff>
    </xdr:from>
    <xdr:to>
      <xdr:col>20</xdr:col>
      <xdr:colOff>38100</xdr:colOff>
      <xdr:row>35</xdr:row>
      <xdr:rowOff>83058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99585</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128905</xdr:rowOff>
    </xdr:from>
    <xdr:to>
      <xdr:col>15</xdr:col>
      <xdr:colOff>101600</xdr:colOff>
      <xdr:row>35</xdr:row>
      <xdr:rowOff>59055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75582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73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131191</xdr:rowOff>
    </xdr:from>
    <xdr:to>
      <xdr:col>10</xdr:col>
      <xdr:colOff>165100</xdr:colOff>
      <xdr:row>35</xdr:row>
      <xdr:rowOff>61341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96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77868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118047</xdr:rowOff>
    </xdr:from>
    <xdr:to>
      <xdr:col>6</xdr:col>
      <xdr:colOff>38100</xdr:colOff>
      <xdr:row>35</xdr:row>
      <xdr:rowOff>48197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94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64724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7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86322</xdr:rowOff>
    </xdr:from>
    <xdr:to>
      <xdr:col>24</xdr:col>
      <xdr:colOff>63500</xdr:colOff>
      <xdr:row>57</xdr:row>
      <xdr:rowOff>155237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858972"/>
          <a:ext cx="838200" cy="6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131215</xdr:rowOff>
    </xdr:from>
    <xdr:to>
      <xdr:col>19</xdr:col>
      <xdr:colOff>177800</xdr:colOff>
      <xdr:row>57</xdr:row>
      <xdr:rowOff>155237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03865"/>
          <a:ext cx="889000" cy="2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131215</xdr:rowOff>
    </xdr:from>
    <xdr:to>
      <xdr:col>15</xdr:col>
      <xdr:colOff>50800</xdr:colOff>
      <xdr:row>57</xdr:row>
      <xdr:rowOff>167167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03865"/>
          <a:ext cx="889000" cy="3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162415</xdr:rowOff>
    </xdr:from>
    <xdr:to>
      <xdr:col>10</xdr:col>
      <xdr:colOff>114300</xdr:colOff>
      <xdr:row>57</xdr:row>
      <xdr:rowOff>167167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92165"/>
          <a:ext cx="889000" cy="34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35522</xdr:rowOff>
    </xdr:from>
    <xdr:to>
      <xdr:col>24</xdr:col>
      <xdr:colOff>114300</xdr:colOff>
      <xdr:row>57</xdr:row>
      <xdr:rowOff>137122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0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58399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5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104437</xdr:rowOff>
    </xdr:from>
    <xdr:to>
      <xdr:col>20</xdr:col>
      <xdr:colOff>38100</xdr:colOff>
      <xdr:row>58</xdr:row>
      <xdr:rowOff>34587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25714</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6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80415</xdr:rowOff>
    </xdr:from>
    <xdr:to>
      <xdr:col>15</xdr:col>
      <xdr:colOff>101600</xdr:colOff>
      <xdr:row>58</xdr:row>
      <xdr:rowOff>10565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27092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62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116367</xdr:rowOff>
    </xdr:from>
    <xdr:to>
      <xdr:col>10</xdr:col>
      <xdr:colOff>165100</xdr:colOff>
      <xdr:row>58</xdr:row>
      <xdr:rowOff>46517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37644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8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111615</xdr:rowOff>
    </xdr:from>
    <xdr:to>
      <xdr:col>6</xdr:col>
      <xdr:colOff>38100</xdr:colOff>
      <xdr:row>56</xdr:row>
      <xdr:rowOff>41765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32892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3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27160</xdr:rowOff>
    </xdr:from>
    <xdr:to>
      <xdr:col>24</xdr:col>
      <xdr:colOff>63500</xdr:colOff>
      <xdr:row>74</xdr:row>
      <xdr:rowOff>43696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714460"/>
          <a:ext cx="8382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43696</xdr:rowOff>
    </xdr:from>
    <xdr:to>
      <xdr:col>19</xdr:col>
      <xdr:colOff>177800</xdr:colOff>
      <xdr:row>74</xdr:row>
      <xdr:rowOff>162926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730996"/>
          <a:ext cx="889000" cy="11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116451</xdr:rowOff>
    </xdr:from>
    <xdr:to>
      <xdr:col>15</xdr:col>
      <xdr:colOff>50800</xdr:colOff>
      <xdr:row>74</xdr:row>
      <xdr:rowOff>162926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803751"/>
          <a:ext cx="889000" cy="4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116451</xdr:rowOff>
    </xdr:from>
    <xdr:to>
      <xdr:col>10</xdr:col>
      <xdr:colOff>114300</xdr:colOff>
      <xdr:row>75</xdr:row>
      <xdr:rowOff>161204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803751"/>
          <a:ext cx="889000" cy="21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147810</xdr:rowOff>
    </xdr:from>
    <xdr:to>
      <xdr:col>24</xdr:col>
      <xdr:colOff>114300</xdr:colOff>
      <xdr:row>74</xdr:row>
      <xdr:rowOff>77960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66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170687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51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164346</xdr:rowOff>
    </xdr:from>
    <xdr:to>
      <xdr:col>20</xdr:col>
      <xdr:colOff>38100</xdr:colOff>
      <xdr:row>74</xdr:row>
      <xdr:rowOff>94496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68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111023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45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112126</xdr:rowOff>
    </xdr:from>
    <xdr:to>
      <xdr:col>15</xdr:col>
      <xdr:colOff>101600</xdr:colOff>
      <xdr:row>75</xdr:row>
      <xdr:rowOff>42276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79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58803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57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65651</xdr:rowOff>
    </xdr:from>
    <xdr:to>
      <xdr:col>10</xdr:col>
      <xdr:colOff>165100</xdr:colOff>
      <xdr:row>74</xdr:row>
      <xdr:rowOff>167251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7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12328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52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110403</xdr:rowOff>
    </xdr:from>
    <xdr:to>
      <xdr:col>6</xdr:col>
      <xdr:colOff>38100</xdr:colOff>
      <xdr:row>76</xdr:row>
      <xdr:rowOff>40553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96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57080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74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47117</xdr:rowOff>
    </xdr:from>
    <xdr:to>
      <xdr:col>24</xdr:col>
      <xdr:colOff>63500</xdr:colOff>
      <xdr:row>94</xdr:row>
      <xdr:rowOff>128003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5991967"/>
          <a:ext cx="838200" cy="25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64585</xdr:rowOff>
    </xdr:from>
    <xdr:to>
      <xdr:col>19</xdr:col>
      <xdr:colOff>177800</xdr:colOff>
      <xdr:row>94</xdr:row>
      <xdr:rowOff>128003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009435"/>
          <a:ext cx="889000" cy="23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64585</xdr:rowOff>
    </xdr:from>
    <xdr:to>
      <xdr:col>15</xdr:col>
      <xdr:colOff>50800</xdr:colOff>
      <xdr:row>94</xdr:row>
      <xdr:rowOff>129584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009435"/>
          <a:ext cx="889000" cy="23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129584</xdr:rowOff>
    </xdr:from>
    <xdr:to>
      <xdr:col>10</xdr:col>
      <xdr:colOff>114300</xdr:colOff>
      <xdr:row>95</xdr:row>
      <xdr:rowOff>109049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245884"/>
          <a:ext cx="889000" cy="15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167767</xdr:rowOff>
    </xdr:from>
    <xdr:to>
      <xdr:col>24</xdr:col>
      <xdr:colOff>114300</xdr:colOff>
      <xdr:row>93</xdr:row>
      <xdr:rowOff>97917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594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19194</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79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77203</xdr:rowOff>
    </xdr:from>
    <xdr:to>
      <xdr:col>20</xdr:col>
      <xdr:colOff>38100</xdr:colOff>
      <xdr:row>95</xdr:row>
      <xdr:rowOff>7353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1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23880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596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13785</xdr:rowOff>
    </xdr:from>
    <xdr:to>
      <xdr:col>15</xdr:col>
      <xdr:colOff>101600</xdr:colOff>
      <xdr:row>93</xdr:row>
      <xdr:rowOff>115385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59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131912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573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78784</xdr:rowOff>
    </xdr:from>
    <xdr:to>
      <xdr:col>10</xdr:col>
      <xdr:colOff>165100</xdr:colOff>
      <xdr:row>95</xdr:row>
      <xdr:rowOff>8934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1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25461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597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58249</xdr:rowOff>
    </xdr:from>
    <xdr:to>
      <xdr:col>6</xdr:col>
      <xdr:colOff>38100</xdr:colOff>
      <xdr:row>95</xdr:row>
      <xdr:rowOff>159849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34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4926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12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109982</xdr:rowOff>
    </xdr:from>
    <xdr:to>
      <xdr:col>55</xdr:col>
      <xdr:colOff>0</xdr:colOff>
      <xdr:row>37</xdr:row>
      <xdr:rowOff>129413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453632"/>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109982</xdr:rowOff>
    </xdr:from>
    <xdr:to>
      <xdr:col>50</xdr:col>
      <xdr:colOff>114300</xdr:colOff>
      <xdr:row>37</xdr:row>
      <xdr:rowOff>112268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4536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112268</xdr:rowOff>
    </xdr:from>
    <xdr:to>
      <xdr:col>45</xdr:col>
      <xdr:colOff>177800</xdr:colOff>
      <xdr:row>37</xdr:row>
      <xdr:rowOff>132842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5591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75311</xdr:rowOff>
    </xdr:from>
    <xdr:to>
      <xdr:col>41</xdr:col>
      <xdr:colOff>50800</xdr:colOff>
      <xdr:row>37</xdr:row>
      <xdr:rowOff>132842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18961"/>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57040</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00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59182</xdr:rowOff>
    </xdr:from>
    <xdr:to>
      <xdr:col>50</xdr:col>
      <xdr:colOff>165100</xdr:colOff>
      <xdr:row>37</xdr:row>
      <xdr:rowOff>160782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5859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61468</xdr:rowOff>
    </xdr:from>
    <xdr:to>
      <xdr:col>46</xdr:col>
      <xdr:colOff>38100</xdr:colOff>
      <xdr:row>37</xdr:row>
      <xdr:rowOff>163068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154195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497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82042</xdr:rowOff>
    </xdr:from>
    <xdr:to>
      <xdr:col>41</xdr:col>
      <xdr:colOff>101600</xdr:colOff>
      <xdr:row>38</xdr:row>
      <xdr:rowOff>12192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3319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24511</xdr:rowOff>
    </xdr:from>
    <xdr:to>
      <xdr:col>36</xdr:col>
      <xdr:colOff>165100</xdr:colOff>
      <xdr:row>37</xdr:row>
      <xdr:rowOff>126111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142638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143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51415</xdr:rowOff>
    </xdr:from>
    <xdr:to>
      <xdr:col>55</xdr:col>
      <xdr:colOff>0</xdr:colOff>
      <xdr:row>58</xdr:row>
      <xdr:rowOff>53609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995515"/>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51415</xdr:rowOff>
    </xdr:from>
    <xdr:to>
      <xdr:col>50</xdr:col>
      <xdr:colOff>114300</xdr:colOff>
      <xdr:row>58</xdr:row>
      <xdr:rowOff>52421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995515"/>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48854</xdr:rowOff>
    </xdr:from>
    <xdr:to>
      <xdr:col>45</xdr:col>
      <xdr:colOff>177800</xdr:colOff>
      <xdr:row>58</xdr:row>
      <xdr:rowOff>52421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9992954"/>
          <a:ext cx="8890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48854</xdr:rowOff>
    </xdr:from>
    <xdr:to>
      <xdr:col>41</xdr:col>
      <xdr:colOff>50800</xdr:colOff>
      <xdr:row>58</xdr:row>
      <xdr:rowOff>59553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992954"/>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2809</xdr:rowOff>
    </xdr:from>
    <xdr:to>
      <xdr:col>55</xdr:col>
      <xdr:colOff>50800</xdr:colOff>
      <xdr:row>58</xdr:row>
      <xdr:rowOff>104409</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4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89186</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6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615</xdr:rowOff>
    </xdr:from>
    <xdr:to>
      <xdr:col>50</xdr:col>
      <xdr:colOff>165100</xdr:colOff>
      <xdr:row>58</xdr:row>
      <xdr:rowOff>102215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4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93342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3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1621</xdr:rowOff>
    </xdr:from>
    <xdr:to>
      <xdr:col>46</xdr:col>
      <xdr:colOff>38100</xdr:colOff>
      <xdr:row>58</xdr:row>
      <xdr:rowOff>103221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4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94348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03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169504</xdr:rowOff>
    </xdr:from>
    <xdr:to>
      <xdr:col>41</xdr:col>
      <xdr:colOff>101600</xdr:colOff>
      <xdr:row>58</xdr:row>
      <xdr:rowOff>99654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4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90781</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3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8753</xdr:rowOff>
    </xdr:from>
    <xdr:to>
      <xdr:col>36</xdr:col>
      <xdr:colOff>165100</xdr:colOff>
      <xdr:row>58</xdr:row>
      <xdr:rowOff>110353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5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101480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4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22428</xdr:rowOff>
    </xdr:from>
    <xdr:to>
      <xdr:col>55</xdr:col>
      <xdr:colOff>0</xdr:colOff>
      <xdr:row>77</xdr:row>
      <xdr:rowOff>80702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224078"/>
          <a:ext cx="838200" cy="5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50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63271</xdr:rowOff>
    </xdr:from>
    <xdr:to>
      <xdr:col>50</xdr:col>
      <xdr:colOff>114300</xdr:colOff>
      <xdr:row>77</xdr:row>
      <xdr:rowOff>22428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2922021"/>
          <a:ext cx="889000" cy="30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159379</xdr:rowOff>
    </xdr:from>
    <xdr:to>
      <xdr:col>45</xdr:col>
      <xdr:colOff>177800</xdr:colOff>
      <xdr:row>75</xdr:row>
      <xdr:rowOff>63271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2503779"/>
          <a:ext cx="889000" cy="4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159379</xdr:rowOff>
    </xdr:from>
    <xdr:to>
      <xdr:col>41</xdr:col>
      <xdr:colOff>50800</xdr:colOff>
      <xdr:row>74</xdr:row>
      <xdr:rowOff>154597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2503779"/>
          <a:ext cx="889000" cy="33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169091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29902</xdr:rowOff>
    </xdr:from>
    <xdr:to>
      <xdr:col>55</xdr:col>
      <xdr:colOff>50800</xdr:colOff>
      <xdr:row>77</xdr:row>
      <xdr:rowOff>131502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3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52779</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08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143078</xdr:rowOff>
    </xdr:from>
    <xdr:to>
      <xdr:col>50</xdr:col>
      <xdr:colOff>165100</xdr:colOff>
      <xdr:row>77</xdr:row>
      <xdr:rowOff>73228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17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89755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94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12471</xdr:rowOff>
    </xdr:from>
    <xdr:to>
      <xdr:col>46</xdr:col>
      <xdr:colOff>38100</xdr:colOff>
      <xdr:row>75</xdr:row>
      <xdr:rowOff>114071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28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130598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64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108579</xdr:rowOff>
    </xdr:from>
    <xdr:to>
      <xdr:col>41</xdr:col>
      <xdr:colOff>101600</xdr:colOff>
      <xdr:row>73</xdr:row>
      <xdr:rowOff>38729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245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55256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22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103797</xdr:rowOff>
    </xdr:from>
    <xdr:to>
      <xdr:col>36</xdr:col>
      <xdr:colOff>165100</xdr:colOff>
      <xdr:row>75</xdr:row>
      <xdr:rowOff>33947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27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50474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56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168123</xdr:rowOff>
    </xdr:from>
    <xdr:to>
      <xdr:col>55</xdr:col>
      <xdr:colOff>0</xdr:colOff>
      <xdr:row>93</xdr:row>
      <xdr:rowOff>163740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5941523"/>
          <a:ext cx="838200" cy="16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163740</xdr:rowOff>
    </xdr:from>
    <xdr:to>
      <xdr:col>50</xdr:col>
      <xdr:colOff>114300</xdr:colOff>
      <xdr:row>94</xdr:row>
      <xdr:rowOff>11474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108590"/>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44544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11474</xdr:rowOff>
    </xdr:from>
    <xdr:to>
      <xdr:col>45</xdr:col>
      <xdr:colOff>177800</xdr:colOff>
      <xdr:row>94</xdr:row>
      <xdr:rowOff>60547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127774"/>
          <a:ext cx="8890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60547</xdr:rowOff>
    </xdr:from>
    <xdr:to>
      <xdr:col>41</xdr:col>
      <xdr:colOff>50800</xdr:colOff>
      <xdr:row>94</xdr:row>
      <xdr:rowOff>144157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176847"/>
          <a:ext cx="889000" cy="8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49001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117323</xdr:rowOff>
    </xdr:from>
    <xdr:to>
      <xdr:col>55</xdr:col>
      <xdr:colOff>50800</xdr:colOff>
      <xdr:row>93</xdr:row>
      <xdr:rowOff>47473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58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140200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574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112940</xdr:rowOff>
    </xdr:from>
    <xdr:to>
      <xdr:col>50</xdr:col>
      <xdr:colOff>165100</xdr:colOff>
      <xdr:row>94</xdr:row>
      <xdr:rowOff>43090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05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59617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583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132124</xdr:rowOff>
    </xdr:from>
    <xdr:to>
      <xdr:col>46</xdr:col>
      <xdr:colOff>38100</xdr:colOff>
      <xdr:row>94</xdr:row>
      <xdr:rowOff>62274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07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78801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585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9747</xdr:rowOff>
    </xdr:from>
    <xdr:to>
      <xdr:col>41</xdr:col>
      <xdr:colOff>101600</xdr:colOff>
      <xdr:row>94</xdr:row>
      <xdr:rowOff>111347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1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127874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590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93357</xdr:rowOff>
    </xdr:from>
    <xdr:to>
      <xdr:col>36</xdr:col>
      <xdr:colOff>165100</xdr:colOff>
      <xdr:row>95</xdr:row>
      <xdr:rowOff>23507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2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40034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9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103032</xdr:rowOff>
    </xdr:from>
    <xdr:to>
      <xdr:col>85</xdr:col>
      <xdr:colOff>127000</xdr:colOff>
      <xdr:row>33</xdr:row>
      <xdr:rowOff>156251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760882"/>
          <a:ext cx="838200" cy="5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156251</xdr:rowOff>
    </xdr:from>
    <xdr:to>
      <xdr:col>81</xdr:col>
      <xdr:colOff>50800</xdr:colOff>
      <xdr:row>34</xdr:row>
      <xdr:rowOff>38110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5814101"/>
          <a:ext cx="889000" cy="5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80356</xdr:rowOff>
    </xdr:from>
    <xdr:to>
      <xdr:col>76</xdr:col>
      <xdr:colOff>114300</xdr:colOff>
      <xdr:row>34</xdr:row>
      <xdr:rowOff>38110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738206"/>
          <a:ext cx="889000" cy="12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60330</xdr:rowOff>
    </xdr:from>
    <xdr:to>
      <xdr:col>71</xdr:col>
      <xdr:colOff>177800</xdr:colOff>
      <xdr:row>33</xdr:row>
      <xdr:rowOff>80356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5203830"/>
          <a:ext cx="889000" cy="53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52232</xdr:rowOff>
    </xdr:from>
    <xdr:to>
      <xdr:col>85</xdr:col>
      <xdr:colOff>177800</xdr:colOff>
      <xdr:row>33</xdr:row>
      <xdr:rowOff>153832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71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75109</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56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105451</xdr:rowOff>
    </xdr:from>
    <xdr:to>
      <xdr:col>81</xdr:col>
      <xdr:colOff>101600</xdr:colOff>
      <xdr:row>34</xdr:row>
      <xdr:rowOff>35601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76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52128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53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158760</xdr:rowOff>
    </xdr:from>
    <xdr:to>
      <xdr:col>76</xdr:col>
      <xdr:colOff>165100</xdr:colOff>
      <xdr:row>34</xdr:row>
      <xdr:rowOff>88910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8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105437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59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29556</xdr:rowOff>
    </xdr:from>
    <xdr:to>
      <xdr:col>72</xdr:col>
      <xdr:colOff>38100</xdr:colOff>
      <xdr:row>33</xdr:row>
      <xdr:rowOff>131156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6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147683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46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9530</xdr:rowOff>
    </xdr:from>
    <xdr:to>
      <xdr:col>67</xdr:col>
      <xdr:colOff>101600</xdr:colOff>
      <xdr:row>30</xdr:row>
      <xdr:rowOff>111130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15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127657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492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84760</xdr:rowOff>
    </xdr:from>
    <xdr:to>
      <xdr:col>85</xdr:col>
      <xdr:colOff>127000</xdr:colOff>
      <xdr:row>56</xdr:row>
      <xdr:rowOff>161817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685960"/>
          <a:ext cx="838200" cy="7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161817</xdr:rowOff>
    </xdr:from>
    <xdr:to>
      <xdr:col>81</xdr:col>
      <xdr:colOff>50800</xdr:colOff>
      <xdr:row>57</xdr:row>
      <xdr:rowOff>27343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763017"/>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27343</xdr:rowOff>
    </xdr:from>
    <xdr:to>
      <xdr:col>76</xdr:col>
      <xdr:colOff>114300</xdr:colOff>
      <xdr:row>57</xdr:row>
      <xdr:rowOff>135071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799993"/>
          <a:ext cx="889000" cy="10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32486</xdr:rowOff>
    </xdr:from>
    <xdr:to>
      <xdr:col>71</xdr:col>
      <xdr:colOff>177800</xdr:colOff>
      <xdr:row>57</xdr:row>
      <xdr:rowOff>135071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05136"/>
          <a:ext cx="889000" cy="10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32358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33960</xdr:rowOff>
    </xdr:from>
    <xdr:to>
      <xdr:col>85</xdr:col>
      <xdr:colOff>177800</xdr:colOff>
      <xdr:row>56</xdr:row>
      <xdr:rowOff>135560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6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12387</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1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111017</xdr:rowOff>
    </xdr:from>
    <xdr:to>
      <xdr:col>81</xdr:col>
      <xdr:colOff>101600</xdr:colOff>
      <xdr:row>57</xdr:row>
      <xdr:rowOff>41167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32294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8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147993</xdr:rowOff>
    </xdr:from>
    <xdr:to>
      <xdr:col>76</xdr:col>
      <xdr:colOff>165100</xdr:colOff>
      <xdr:row>57</xdr:row>
      <xdr:rowOff>78143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74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69270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4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84271</xdr:rowOff>
    </xdr:from>
    <xdr:to>
      <xdr:col>72</xdr:col>
      <xdr:colOff>38100</xdr:colOff>
      <xdr:row>58</xdr:row>
      <xdr:rowOff>14421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5548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153136</xdr:rowOff>
    </xdr:from>
    <xdr:to>
      <xdr:col>67</xdr:col>
      <xdr:colOff>101600</xdr:colOff>
      <xdr:row>57</xdr:row>
      <xdr:rowOff>83286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5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74413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28772</xdr:rowOff>
    </xdr:from>
    <xdr:to>
      <xdr:col>85</xdr:col>
      <xdr:colOff>127000</xdr:colOff>
      <xdr:row>94</xdr:row>
      <xdr:rowOff>42487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1450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39669</xdr:rowOff>
    </xdr:from>
    <xdr:to>
      <xdr:col>81</xdr:col>
      <xdr:colOff>50800</xdr:colOff>
      <xdr:row>94</xdr:row>
      <xdr:rowOff>42487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155969"/>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140005</xdr:rowOff>
    </xdr:from>
    <xdr:to>
      <xdr:col>76</xdr:col>
      <xdr:colOff>114300</xdr:colOff>
      <xdr:row>94</xdr:row>
      <xdr:rowOff>39669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084855"/>
          <a:ext cx="889000" cy="7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140005</xdr:rowOff>
    </xdr:from>
    <xdr:to>
      <xdr:col>71</xdr:col>
      <xdr:colOff>177800</xdr:colOff>
      <xdr:row>94</xdr:row>
      <xdr:rowOff>24085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084855"/>
          <a:ext cx="889000" cy="5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159948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149422</xdr:rowOff>
    </xdr:from>
    <xdr:to>
      <xdr:col>85</xdr:col>
      <xdr:colOff>177800</xdr:colOff>
      <xdr:row>94</xdr:row>
      <xdr:rowOff>79572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0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849</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94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163137</xdr:rowOff>
    </xdr:from>
    <xdr:to>
      <xdr:col>81</xdr:col>
      <xdr:colOff>101600</xdr:colOff>
      <xdr:row>94</xdr:row>
      <xdr:rowOff>93287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10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109814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588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160319</xdr:rowOff>
    </xdr:from>
    <xdr:to>
      <xdr:col>76</xdr:col>
      <xdr:colOff>165100</xdr:colOff>
      <xdr:row>94</xdr:row>
      <xdr:rowOff>90469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10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106996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588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89205</xdr:rowOff>
    </xdr:from>
    <xdr:to>
      <xdr:col>72</xdr:col>
      <xdr:colOff>38100</xdr:colOff>
      <xdr:row>94</xdr:row>
      <xdr:rowOff>19355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03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35882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80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144735</xdr:rowOff>
    </xdr:from>
    <xdr:to>
      <xdr:col>67</xdr:col>
      <xdr:colOff>101600</xdr:colOff>
      <xdr:row>94</xdr:row>
      <xdr:rowOff>74885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0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91412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86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保健所等公共施設の移転に伴う</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費用の</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増により、前年度より住民一人当たりのコストが増</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今後、事業の見直し等を行い、経費削減に努める。</a:t>
          </a:r>
          <a:endParaRPr lang="ja-JP" altLang="ja-JP" sz="95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民生費：他自治体と比較して高齢化率が高いことに伴い、歳出における扶助費の割合が高いことから、民生費については類似団体の平均を大きく上回っている。</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自立支援や予防対策の推進により、社会保障給付の増加傾向に歯止めをかけるよう努める。</a:t>
          </a:r>
          <a:endParaRPr lang="ja-JP" altLang="ja-JP" sz="95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衛生費：一部事務組合への負担金</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の増により、</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前年度より住民一人当たりのコストが増となっている。</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保健所を有していることなどから類似団体との平均を大きく上回っている。今後、事業の見直し等を行い、経費削減に努める。</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観光バス駐車場の整備等が減となったこと</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により、前年度より住民一人当たりのコストが</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となっている。引き続き事業の見直し等を行い、経費削減に努める。</a:t>
          </a:r>
          <a:endPar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土木費：港湾を２つ維持管理していることや、冬期の除排雪に多額の費用がかかることなどから、類似団体の平均を上回る状況にある。今後、事業の見直し、優先度等の精査を進め、経常経費の削減を図る。</a:t>
          </a:r>
          <a:endParaRPr lang="ja-JP" altLang="ja-JP" sz="95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消防費：東西に長い地勢的要因から、消防力の維持・向上のために類似団体と比べ費用増となっている。</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また、後志共同消防指令センターの整備について、皆増となっており、前年度より増となっている。</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今後、事業の見直し等を行い、経費削減に努める。</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費：暑さ対策による</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小中学校</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の冷房設備の整備などにより、前年度より住民一人当たりのコストが増となっている。今後、事業の見直し、優先度等の精査を進め、経常経費の削減を図る。</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公債費：過去に借入れした市債の元利償還金は平成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年度をピークに減少傾向にある。類似団体と比較しても、依然として高い状態だが、建設事業費の精査や平準化、国の補助金等の財源を最大限活用することなどにより、公債費の抑制に努める。</a:t>
          </a:r>
          <a:endParaRPr kumimoji="1" lang="ja-JP" altLang="en-US" sz="9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北海道小樽市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年度決算以降は一般会計が黒字となったことから積立を行っており、令和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年度は前年度決算剰余金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のうち</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百万円の積み立てや利子収入で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647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み</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立て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、財源調整のため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380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の取崩し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を実施した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結果として、財政調整基金残高は前年度に比して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百万円の増となったことから、標準財政規模比は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13.46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北海道小樽市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年度決算に引き続き、令和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年度決算においても全ての会計について黒字決算となった。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全ての会計を合算した連結実質黒字は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4,437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百万円（標準財政規模比＋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13.78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65606611</v>
      </c>
      <c r="BO4" s="436"/>
      <c r="BP4" s="436"/>
      <c r="BQ4" s="436"/>
      <c r="BR4" s="436"/>
      <c r="BS4" s="436"/>
      <c r="BT4" s="436"/>
      <c r="BU4" s="437"/>
      <c r="BV4" s="435">
        <v>63260471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0.6</v>
      </c>
      <c r="CU4" s="576"/>
      <c r="CV4" s="576"/>
      <c r="CW4" s="576"/>
      <c r="CX4" s="576"/>
      <c r="CY4" s="576"/>
      <c r="CZ4" s="576"/>
      <c r="DA4" s="577"/>
      <c r="DB4" s="575">
        <v>4</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65401001</v>
      </c>
      <c r="BO5" s="407"/>
      <c r="BP5" s="407"/>
      <c r="BQ5" s="407"/>
      <c r="BR5" s="407"/>
      <c r="BS5" s="407"/>
      <c r="BT5" s="407"/>
      <c r="BU5" s="408"/>
      <c r="BV5" s="406">
        <v>61956358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v>
      </c>
      <c r="CU5" s="404"/>
      <c r="CV5" s="404"/>
      <c r="CW5" s="404"/>
      <c r="CX5" s="404"/>
      <c r="CY5" s="404"/>
      <c r="CZ5" s="404"/>
      <c r="DA5" s="405"/>
      <c r="DB5" s="403">
        <v>93.4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205610</v>
      </c>
      <c r="BO6" s="407"/>
      <c r="BP6" s="407"/>
      <c r="BQ6" s="407"/>
      <c r="BR6" s="407"/>
      <c r="BS6" s="407"/>
      <c r="BT6" s="407"/>
      <c r="BU6" s="408"/>
      <c r="BV6" s="406">
        <v>1304113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95.3</v>
      </c>
      <c r="CU6" s="550"/>
      <c r="CV6" s="550"/>
      <c r="CW6" s="550"/>
      <c r="CX6" s="550"/>
      <c r="CY6" s="550"/>
      <c r="CZ6" s="550"/>
      <c r="DA6" s="551"/>
      <c r="DB6" s="549">
        <v>94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5338</v>
      </c>
      <c r="BO7" s="407"/>
      <c r="BP7" s="407"/>
      <c r="BQ7" s="407"/>
      <c r="BR7" s="407"/>
      <c r="BS7" s="407"/>
      <c r="BT7" s="407"/>
      <c r="BU7" s="408"/>
      <c r="BV7" s="406">
        <v>19273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32181088</v>
      </c>
      <c r="CU7" s="407"/>
      <c r="CV7" s="407"/>
      <c r="CW7" s="407"/>
      <c r="CX7" s="407"/>
      <c r="CY7" s="407"/>
      <c r="CZ7" s="407"/>
      <c r="DA7" s="408"/>
      <c r="DB7" s="406">
        <v>31858052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200272</v>
      </c>
      <c r="BO8" s="407"/>
      <c r="BP8" s="407"/>
      <c r="BQ8" s="407"/>
      <c r="BR8" s="407"/>
      <c r="BS8" s="407"/>
      <c r="BT8" s="407"/>
      <c r="BU8" s="408"/>
      <c r="BV8" s="406">
        <v>1284840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0.47</v>
      </c>
      <c r="CU8" s="510"/>
      <c r="CV8" s="510"/>
      <c r="CW8" s="510"/>
      <c r="CX8" s="510"/>
      <c r="CY8" s="510"/>
      <c r="CZ8" s="510"/>
      <c r="DA8" s="511"/>
      <c r="DB8" s="509">
        <v>0.47</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111299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-1084568</v>
      </c>
      <c r="BO9" s="407"/>
      <c r="BP9" s="407"/>
      <c r="BQ9" s="407"/>
      <c r="BR9" s="407"/>
      <c r="BS9" s="407"/>
      <c r="BT9" s="407"/>
      <c r="BU9" s="408"/>
      <c r="BV9" s="406">
        <v>-159683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11.4</v>
      </c>
      <c r="CU9" s="404"/>
      <c r="CV9" s="404"/>
      <c r="CW9" s="404"/>
      <c r="CX9" s="404"/>
      <c r="CY9" s="404"/>
      <c r="CZ9" s="404"/>
      <c r="DA9" s="405"/>
      <c r="DB9" s="403">
        <v>11.4</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121924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647350</v>
      </c>
      <c r="BO10" s="407"/>
      <c r="BP10" s="407"/>
      <c r="BQ10" s="407"/>
      <c r="BR10" s="407"/>
      <c r="BS10" s="407"/>
      <c r="BT10" s="407"/>
      <c r="BU10" s="408"/>
      <c r="BV10" s="406">
        <v>720460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104432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380000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103343</v>
      </c>
      <c r="S13" s="494"/>
      <c r="T13" s="494"/>
      <c r="U13" s="494"/>
      <c r="V13" s="495"/>
      <c r="W13" s="496" t="s">
        <v>131</v>
      </c>
      <c r="X13" s="392"/>
      <c r="Y13" s="392"/>
      <c r="Z13" s="392"/>
      <c r="AA13" s="392"/>
      <c r="AB13" s="393"/>
      <c r="AC13" s="359">
        <v>619</v>
      </c>
      <c r="AD13" s="360"/>
      <c r="AE13" s="360"/>
      <c r="AF13" s="360"/>
      <c r="AG13" s="361"/>
      <c r="AH13" s="359">
        <v>710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-817218</v>
      </c>
      <c r="BO13" s="407"/>
      <c r="BP13" s="407"/>
      <c r="BQ13" s="407"/>
      <c r="BR13" s="407"/>
      <c r="BS13" s="407"/>
      <c r="BT13" s="407"/>
      <c r="BU13" s="408"/>
      <c r="BV13" s="406">
        <v>560777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3.6</v>
      </c>
      <c r="CU13" s="404"/>
      <c r="CV13" s="404"/>
      <c r="CW13" s="404"/>
      <c r="CX13" s="404"/>
      <c r="CY13" s="404"/>
      <c r="CZ13" s="404"/>
      <c r="DA13" s="405"/>
      <c r="DB13" s="403">
        <v>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106507</v>
      </c>
      <c r="S14" s="494"/>
      <c r="T14" s="494"/>
      <c r="U14" s="494"/>
      <c r="V14" s="495"/>
      <c r="W14" s="497"/>
      <c r="X14" s="395"/>
      <c r="Y14" s="395"/>
      <c r="Z14" s="395"/>
      <c r="AA14" s="395"/>
      <c r="AB14" s="396"/>
      <c r="AC14" s="486">
        <v>1.4</v>
      </c>
      <c r="AD14" s="487"/>
      <c r="AE14" s="487"/>
      <c r="AF14" s="487"/>
      <c r="AG14" s="488"/>
      <c r="AH14" s="486">
        <v>1.4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26.6</v>
      </c>
      <c r="CU14" s="504"/>
      <c r="CV14" s="504"/>
      <c r="CW14" s="504"/>
      <c r="CX14" s="504"/>
      <c r="CY14" s="504"/>
      <c r="CZ14" s="504"/>
      <c r="DA14" s="505"/>
      <c r="DB14" s="503">
        <v>25</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105633</v>
      </c>
      <c r="S15" s="494"/>
      <c r="T15" s="494"/>
      <c r="U15" s="494"/>
      <c r="V15" s="495"/>
      <c r="W15" s="496" t="s">
        <v>137</v>
      </c>
      <c r="X15" s="392"/>
      <c r="Y15" s="392"/>
      <c r="Z15" s="392"/>
      <c r="AA15" s="392"/>
      <c r="AB15" s="393"/>
      <c r="AC15" s="359">
        <v>7572</v>
      </c>
      <c r="AD15" s="360"/>
      <c r="AE15" s="360"/>
      <c r="AF15" s="360"/>
      <c r="AG15" s="361"/>
      <c r="AH15" s="359">
        <v>8909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13439853</v>
      </c>
      <c r="BO15" s="436"/>
      <c r="BP15" s="436"/>
      <c r="BQ15" s="436"/>
      <c r="BR15" s="436"/>
      <c r="BS15" s="436"/>
      <c r="BT15" s="436"/>
      <c r="BU15" s="437"/>
      <c r="BV15" s="435">
        <v>13246824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17.2</v>
      </c>
      <c r="AD16" s="487"/>
      <c r="AE16" s="487"/>
      <c r="AF16" s="487"/>
      <c r="AG16" s="488"/>
      <c r="AH16" s="486">
        <v>18.100000000000001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28569561</v>
      </c>
      <c r="BO16" s="407"/>
      <c r="BP16" s="407"/>
      <c r="BQ16" s="407"/>
      <c r="BR16" s="407"/>
      <c r="BS16" s="407"/>
      <c r="BT16" s="407"/>
      <c r="BU16" s="408"/>
      <c r="BV16" s="406">
        <v>28212538</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35719</v>
      </c>
      <c r="AD17" s="360"/>
      <c r="AE17" s="360"/>
      <c r="AF17" s="360"/>
      <c r="AG17" s="361"/>
      <c r="AH17" s="359">
        <v>39508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16948150</v>
      </c>
      <c r="BO17" s="407"/>
      <c r="BP17" s="407"/>
      <c r="BQ17" s="407"/>
      <c r="BR17" s="407"/>
      <c r="BS17" s="407"/>
      <c r="BT17" s="407"/>
      <c r="BU17" s="408"/>
      <c r="BV17" s="406">
        <v>16687363</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243.87</v>
      </c>
      <c r="M18" s="459"/>
      <c r="N18" s="459"/>
      <c r="O18" s="459"/>
      <c r="P18" s="459"/>
      <c r="Q18" s="459"/>
      <c r="R18" s="460"/>
      <c r="S18" s="460"/>
      <c r="T18" s="460"/>
      <c r="U18" s="460"/>
      <c r="V18" s="461"/>
      <c r="W18" s="477"/>
      <c r="X18" s="478"/>
      <c r="Y18" s="478"/>
      <c r="Z18" s="478"/>
      <c r="AA18" s="478"/>
      <c r="AB18" s="502"/>
      <c r="AC18" s="376">
        <v>81.3</v>
      </c>
      <c r="AD18" s="377"/>
      <c r="AE18" s="377"/>
      <c r="AF18" s="377"/>
      <c r="AG18" s="462"/>
      <c r="AH18" s="376">
        <v>80.400000000000006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31353318</v>
      </c>
      <c r="BO18" s="407"/>
      <c r="BP18" s="407"/>
      <c r="BQ18" s="407"/>
      <c r="BR18" s="407"/>
      <c r="BS18" s="407"/>
      <c r="BT18" s="407"/>
      <c r="BU18" s="408"/>
      <c r="BV18" s="406">
        <v>30032987</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456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39422281</v>
      </c>
      <c r="BO19" s="407"/>
      <c r="BP19" s="407"/>
      <c r="BQ19" s="407"/>
      <c r="BR19" s="407"/>
      <c r="BS19" s="407"/>
      <c r="BT19" s="407"/>
      <c r="BU19" s="408"/>
      <c r="BV19" s="406">
        <v>39181537</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52817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45316643</v>
      </c>
      <c r="BO22" s="436"/>
      <c r="BP22" s="436"/>
      <c r="BQ22" s="436"/>
      <c r="BR22" s="436"/>
      <c r="BS22" s="436"/>
      <c r="BT22" s="436"/>
      <c r="BU22" s="437"/>
      <c r="BV22" s="435">
        <v>44663925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33786913</v>
      </c>
      <c r="BO23" s="407"/>
      <c r="BP23" s="407"/>
      <c r="BQ23" s="407"/>
      <c r="BR23" s="407"/>
      <c r="BS23" s="407"/>
      <c r="BT23" s="407"/>
      <c r="BU23" s="408"/>
      <c r="BV23" s="406">
        <v>32947437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8847</v>
      </c>
      <c r="R24" s="360"/>
      <c r="S24" s="360"/>
      <c r="T24" s="360"/>
      <c r="U24" s="360"/>
      <c r="V24" s="361"/>
      <c r="W24" s="449"/>
      <c r="X24" s="386"/>
      <c r="Y24" s="387"/>
      <c r="Z24" s="362" t="s">
        <v>162</v>
      </c>
      <c r="AA24" s="363"/>
      <c r="AB24" s="363"/>
      <c r="AC24" s="363"/>
      <c r="AD24" s="363"/>
      <c r="AE24" s="363"/>
      <c r="AF24" s="363"/>
      <c r="AG24" s="364"/>
      <c r="AH24" s="359">
        <v>1060</v>
      </c>
      <c r="AI24" s="360"/>
      <c r="AJ24" s="360"/>
      <c r="AK24" s="360"/>
      <c r="AL24" s="361"/>
      <c r="AM24" s="359">
        <v>3203320</v>
      </c>
      <c r="AN24" s="360"/>
      <c r="AO24" s="360"/>
      <c r="AP24" s="360"/>
      <c r="AQ24" s="360"/>
      <c r="AR24" s="361"/>
      <c r="AS24" s="359">
        <v>3022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28868439</v>
      </c>
      <c r="BO24" s="407"/>
      <c r="BP24" s="407"/>
      <c r="BQ24" s="407"/>
      <c r="BR24" s="407"/>
      <c r="BS24" s="407"/>
      <c r="BT24" s="407"/>
      <c r="BU24" s="408"/>
      <c r="BV24" s="406">
        <v>26674426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7745</v>
      </c>
      <c r="R25" s="360"/>
      <c r="S25" s="360"/>
      <c r="T25" s="360"/>
      <c r="U25" s="360"/>
      <c r="V25" s="361"/>
      <c r="W25" s="449"/>
      <c r="X25" s="386"/>
      <c r="Y25" s="387"/>
      <c r="Z25" s="362" t="s">
        <v>165</v>
      </c>
      <c r="AA25" s="363"/>
      <c r="AB25" s="363"/>
      <c r="AC25" s="363"/>
      <c r="AD25" s="363"/>
      <c r="AE25" s="363"/>
      <c r="AF25" s="363"/>
      <c r="AG25" s="364"/>
      <c r="AH25" s="359">
        <v>243</v>
      </c>
      <c r="AI25" s="360"/>
      <c r="AJ25" s="360"/>
      <c r="AK25" s="360"/>
      <c r="AL25" s="361"/>
      <c r="AM25" s="359">
        <v>713448</v>
      </c>
      <c r="AN25" s="360"/>
      <c r="AO25" s="360"/>
      <c r="AP25" s="360"/>
      <c r="AQ25" s="360"/>
      <c r="AR25" s="361"/>
      <c r="AS25" s="359">
        <v>2936</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18523995</v>
      </c>
      <c r="BO25" s="436"/>
      <c r="BP25" s="436"/>
      <c r="BQ25" s="436"/>
      <c r="BR25" s="436"/>
      <c r="BS25" s="436"/>
      <c r="BT25" s="436"/>
      <c r="BU25" s="437"/>
      <c r="BV25" s="435">
        <v>4278244</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6447</v>
      </c>
      <c r="R26" s="360"/>
      <c r="S26" s="360"/>
      <c r="T26" s="360"/>
      <c r="U26" s="360"/>
      <c r="V26" s="361"/>
      <c r="W26" s="449"/>
      <c r="X26" s="386"/>
      <c r="Y26" s="387"/>
      <c r="Z26" s="362" t="s">
        <v>168</v>
      </c>
      <c r="AA26" s="417"/>
      <c r="AB26" s="417"/>
      <c r="AC26" s="417"/>
      <c r="AD26" s="417"/>
      <c r="AE26" s="417"/>
      <c r="AF26" s="417"/>
      <c r="AG26" s="418"/>
      <c r="AH26" s="359">
        <v>56</v>
      </c>
      <c r="AI26" s="360"/>
      <c r="AJ26" s="360"/>
      <c r="AK26" s="360"/>
      <c r="AL26" s="361"/>
      <c r="AM26" s="359">
        <v>166544</v>
      </c>
      <c r="AN26" s="360"/>
      <c r="AO26" s="360"/>
      <c r="AP26" s="360"/>
      <c r="AQ26" s="360"/>
      <c r="AR26" s="361"/>
      <c r="AS26" s="359">
        <v>2974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5340</v>
      </c>
      <c r="R27" s="360"/>
      <c r="S27" s="360"/>
      <c r="T27" s="360"/>
      <c r="U27" s="360"/>
      <c r="V27" s="361"/>
      <c r="W27" s="449"/>
      <c r="X27" s="386"/>
      <c r="Y27" s="387"/>
      <c r="Z27" s="362" t="s">
        <v>171</v>
      </c>
      <c r="AA27" s="363"/>
      <c r="AB27" s="363"/>
      <c r="AC27" s="363"/>
      <c r="AD27" s="363"/>
      <c r="AE27" s="363"/>
      <c r="AF27" s="363"/>
      <c r="AG27" s="364"/>
      <c r="AH27" s="359">
        <v>7</v>
      </c>
      <c r="AI27" s="360"/>
      <c r="AJ27" s="360"/>
      <c r="AK27" s="360"/>
      <c r="AL27" s="361"/>
      <c r="AM27" s="359">
        <v>28623</v>
      </c>
      <c r="AN27" s="360"/>
      <c r="AO27" s="360"/>
      <c r="AP27" s="360"/>
      <c r="AQ27" s="360"/>
      <c r="AR27" s="361"/>
      <c r="AS27" s="359">
        <v>4089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4820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4330056</v>
      </c>
      <c r="BO28" s="436"/>
      <c r="BP28" s="436"/>
      <c r="BQ28" s="436"/>
      <c r="BR28" s="436"/>
      <c r="BS28" s="436"/>
      <c r="BT28" s="436"/>
      <c r="BU28" s="437"/>
      <c r="BV28" s="435">
        <v>4062706</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23</v>
      </c>
      <c r="M29" s="360"/>
      <c r="N29" s="360"/>
      <c r="O29" s="360"/>
      <c r="P29" s="361"/>
      <c r="Q29" s="359">
        <v>4410</v>
      </c>
      <c r="R29" s="360"/>
      <c r="S29" s="360"/>
      <c r="T29" s="360"/>
      <c r="U29" s="360"/>
      <c r="V29" s="361"/>
      <c r="W29" s="450"/>
      <c r="X29" s="451"/>
      <c r="Y29" s="452"/>
      <c r="Z29" s="362" t="s">
        <v>177</v>
      </c>
      <c r="AA29" s="363"/>
      <c r="AB29" s="363"/>
      <c r="AC29" s="363"/>
      <c r="AD29" s="363"/>
      <c r="AE29" s="363"/>
      <c r="AF29" s="363"/>
      <c r="AG29" s="364"/>
      <c r="AH29" s="359">
        <v>1067</v>
      </c>
      <c r="AI29" s="360"/>
      <c r="AJ29" s="360"/>
      <c r="AK29" s="360"/>
      <c r="AL29" s="361"/>
      <c r="AM29" s="359">
        <v>3231943</v>
      </c>
      <c r="AN29" s="360"/>
      <c r="AO29" s="360"/>
      <c r="AP29" s="360"/>
      <c r="AQ29" s="360"/>
      <c r="AR29" s="361"/>
      <c r="AS29" s="359">
        <v>3029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735547</v>
      </c>
      <c r="BO29" s="407"/>
      <c r="BP29" s="407"/>
      <c r="BQ29" s="407"/>
      <c r="BR29" s="407"/>
      <c r="BS29" s="407"/>
      <c r="BT29" s="407"/>
      <c r="BU29" s="408"/>
      <c r="BV29" s="406">
        <v>557261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2634194</v>
      </c>
      <c r="BO30" s="441"/>
      <c r="BP30" s="441"/>
      <c r="BQ30" s="441"/>
      <c r="BR30" s="441"/>
      <c r="BS30" s="441"/>
      <c r="BT30" s="441"/>
      <c r="BU30" s="442"/>
      <c r="BV30" s="440">
        <v>2666450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病院事業会計</v>
      </c>
      <c r="AP34" s="355"/>
      <c r="AQ34" s="355"/>
      <c r="AR34" s="355"/>
      <c r="AS34" s="355"/>
      <c r="AT34" s="355"/>
      <c r="AU34" s="355"/>
      <c r="AV34" s="355"/>
      <c r="AW34" s="355"/>
      <c r="AX34" s="355"/>
      <c r="AY34" s="355"/>
      <c r="AZ34" s="355"/>
      <c r="BA34" s="355"/>
      <c r="BB34" s="355"/>
      <c r="BC34" s="355"/>
      <c r="BD34" s="163"/>
      <c r="BE34" s="354">
        <f>IF(BG34="","",MAX(C34:D43,U34:V43,AM34:AN43)+1)</f>
        <v>11</v>
      </c>
      <c r="BF34" s="354"/>
      <c r="BG34" s="355" t="str">
        <f>IF('各会計、関係団体の財政状況及び健全化判断比率'!B36="","",'各会計、関係団体の財政状況及び健全化判断比率'!B36)</f>
        <v>水産物卸売市場事業特別会計</v>
      </c>
      <c r="BH34" s="355"/>
      <c r="BI34" s="355"/>
      <c r="BJ34" s="355"/>
      <c r="BK34" s="355"/>
      <c r="BL34" s="355"/>
      <c r="BM34" s="355"/>
      <c r="BN34" s="355"/>
      <c r="BO34" s="355"/>
      <c r="BP34" s="355"/>
      <c r="BQ34" s="355"/>
      <c r="BR34" s="355"/>
      <c r="BS34" s="355"/>
      <c r="BT34" s="355"/>
      <c r="BU34" s="355"/>
      <c r="BV34" s="163"/>
      <c r="BW34" s="354">
        <f>IF(BY34="","",MAX(C34:D43,U34:V43,AM34:AN43,BE34:BF43)+1)</f>
        <v>13</v>
      </c>
      <c r="BX34" s="354"/>
      <c r="BY34" s="355" t="str">
        <f>IF('各会計、関係団体の財政状況及び健全化判断比率'!B68="","",'各会計、関係団体の財政状況及び健全化判断比率'!B68)</f>
        <v>石狩湾新港管理組合（一般会計）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（一財）自然の村公社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住宅事業特別会計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水道事業会計</v>
      </c>
      <c r="AP35" s="355"/>
      <c r="AQ35" s="355"/>
      <c r="AR35" s="355"/>
      <c r="AS35" s="355"/>
      <c r="AT35" s="355"/>
      <c r="AU35" s="355"/>
      <c r="AV35" s="355"/>
      <c r="AW35" s="355"/>
      <c r="AX35" s="355"/>
      <c r="AY35" s="355"/>
      <c r="AZ35" s="355"/>
      <c r="BA35" s="355"/>
      <c r="BB35" s="355"/>
      <c r="BC35" s="355"/>
      <c r="BD35" s="163"/>
      <c r="BE35" s="354">
        <f t="shared" ref="BE35:BE43" si="1">IF(BG35="","",BE34+1)</f>
        <v>12</v>
      </c>
      <c r="BF35" s="354"/>
      <c r="BG35" s="355" t="str">
        <f>IF('各会計、関係団体の財政状況及び健全化判断比率'!B37="","",'各会計、関係団体の財政状況及び健全化判断比率'!B37)</f>
        <v>港湾整備事業特別会計</v>
      </c>
      <c r="BH35" s="355"/>
      <c r="BI35" s="355"/>
      <c r="BJ35" s="355"/>
      <c r="BK35" s="355"/>
      <c r="BL35" s="355"/>
      <c r="BM35" s="355"/>
      <c r="BN35" s="355"/>
      <c r="BO35" s="355"/>
      <c r="BP35" s="355"/>
      <c r="BQ35" s="355"/>
      <c r="BR35" s="355"/>
      <c r="BS35" s="355"/>
      <c r="BT35" s="355"/>
      <c r="BU35" s="355"/>
      <c r="BV35" s="163"/>
      <c r="BW35" s="354">
        <f t="shared" ref="BW35:BW43" si="2">IF(BY35="","",BW34+1)</f>
        <v>14</v>
      </c>
      <c r="BX35" s="354"/>
      <c r="BY35" s="355" t="str">
        <f>IF('各会計、関係団体の財政状況及び健全化判断比率'!B69="","",'各会計、関係団体の財政状況及び健全化判断比率'!B69)</f>
        <v>石狩湾新港管理組合（港湾整備事業特別会計）</v>
      </c>
      <c r="BZ35" s="355"/>
      <c r="CA35" s="355"/>
      <c r="CB35" s="355"/>
      <c r="CC35" s="355"/>
      <c r="CD35" s="355"/>
      <c r="CE35" s="355"/>
      <c r="CF35" s="355"/>
      <c r="CG35" s="355"/>
      <c r="CH35" s="355"/>
      <c r="CI35" s="355"/>
      <c r="CJ35" s="355"/>
      <c r="CK35" s="355"/>
      <c r="CL35" s="355"/>
      <c r="CM35" s="355"/>
      <c r="CN35" s="163"/>
      <c r="CO35" s="354">
        <f t="shared" ref="CO35:CO43" si="3">IF(CQ35="","",CO34+1)</f>
        <v>19</v>
      </c>
      <c r="CP35" s="354"/>
      <c r="CQ35" s="355" t="str">
        <f>IF('各会計、関係団体の財政状況及び健全化判断比率'!BS8="","",'各会計、関係団体の財政状況及び健全化判断比率'!BS8)</f>
        <v>（株）小樽水族館公社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IF('各会計、関係団体の財政状況及び健全化判断比率'!B33="","",'各会計、関係団体の財政状況及び健全化判断比率'!B33)</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15</v>
      </c>
      <c r="BX36" s="354"/>
      <c r="BY36" s="355" t="str">
        <f>IF('各会計、関係団体の財政状況及び健全化判断比率'!B70="","",'各会計、関係団体の財政状況及び健全化判断比率'!B70)</f>
        <v>北しりべし廃棄物処理広域連合</v>
      </c>
      <c r="BZ36" s="355"/>
      <c r="CA36" s="355"/>
      <c r="CB36" s="355"/>
      <c r="CC36" s="355"/>
      <c r="CD36" s="355"/>
      <c r="CE36" s="355"/>
      <c r="CF36" s="355"/>
      <c r="CG36" s="355"/>
      <c r="CH36" s="355"/>
      <c r="CI36" s="355"/>
      <c r="CJ36" s="355"/>
      <c r="CK36" s="355"/>
      <c r="CL36" s="355"/>
      <c r="CM36" s="355"/>
      <c r="CN36" s="163"/>
      <c r="CO36" s="354">
        <f t="shared" si="3"/>
        <v>20</v>
      </c>
      <c r="CP36" s="354"/>
      <c r="CQ36" s="355" t="str">
        <f>IF('各会計、関係団体の財政状況及び健全化判断比率'!BS9="","",'各会計、関係団体の財政状況及び健全化判断比率'!BS9)</f>
        <v>（株）マリンウェーブ小樽</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9</v>
      </c>
      <c r="AN37" s="354"/>
      <c r="AO37" s="355" t="str">
        <f>IF('各会計、関係団体の財政状況及び健全化判断比率'!B34="","",'各会計、関係団体の財政状況及び健全化判断比率'!B34)</f>
        <v>産業廃棄物等処分事業会計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16</v>
      </c>
      <c r="BX37" s="354"/>
      <c r="BY37" s="355" t="str">
        <f>IF('各会計、関係団体の財政状況及び健全化判断比率'!B71="","",'各会計、関係団体の財政状況及び健全化判断比率'!B71)</f>
        <v>後志教育研修センター</v>
      </c>
      <c r="BZ37" s="355"/>
      <c r="CA37" s="355"/>
      <c r="CB37" s="355"/>
      <c r="CC37" s="355"/>
      <c r="CD37" s="355"/>
      <c r="CE37" s="355"/>
      <c r="CF37" s="355"/>
      <c r="CG37" s="355"/>
      <c r="CH37" s="355"/>
      <c r="CI37" s="355"/>
      <c r="CJ37" s="355"/>
      <c r="CK37" s="355"/>
      <c r="CL37" s="355"/>
      <c r="CM37" s="355"/>
      <c r="CN37" s="163"/>
      <c r="CO37" s="354">
        <f t="shared" si="3"/>
        <v>21</v>
      </c>
      <c r="CP37" s="354"/>
      <c r="CQ37" s="355" t="str">
        <f>IF('各会計、関係団体の財政状況及び健全化判断比率'!BS10="","",'各会計、関係団体の財政状況及び健全化判断比率'!BS10)</f>
        <v>小樽開発埠頭（株）</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f t="shared" si="0"/>
        <v>10</v>
      </c>
      <c r="AN38" s="354"/>
      <c r="AO38" s="355" t="str">
        <f>IF('各会計、関係団体の財政状況及び健全化判断比率'!B35="","",'各会計、関係団体の財政状況及び健全化判断比率'!B35)</f>
        <v>簡易水道事業会計</v>
      </c>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17</v>
      </c>
      <c r="BX38" s="354"/>
      <c r="BY38" s="355" t="str">
        <f>IF('各会計、関係団体の財政状況及び健全化判断比率'!B72="","",'各会計、関係団体の財政状況及び健全化判断比率'!B72)</f>
        <v>石狩西部広域水道企業団</v>
      </c>
      <c r="BZ38" s="355"/>
      <c r="CA38" s="355"/>
      <c r="CB38" s="355"/>
      <c r="CC38" s="355"/>
      <c r="CD38" s="355"/>
      <c r="CE38" s="355"/>
      <c r="CF38" s="355"/>
      <c r="CG38" s="355"/>
      <c r="CH38" s="355"/>
      <c r="CI38" s="355"/>
      <c r="CJ38" s="355"/>
      <c r="CK38" s="355"/>
      <c r="CL38" s="355"/>
      <c r="CM38" s="355"/>
      <c r="CN38" s="163"/>
      <c r="CO38" s="354">
        <f t="shared" si="3"/>
        <v>22</v>
      </c>
      <c r="CP38" s="354"/>
      <c r="CQ38" s="355" t="str">
        <f>IF('各会計、関係団体の財政状況及び健全化判断比率'!BS11="","",'各会計、関係団体の財政状況及び健全化判断比率'!BS11)</f>
        <v>（株）小樽観光振興公社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z2NLRhxxCyytHR2Sl9Rv3G4BDNpMtGXYrjQZpS/v7XE8eXpPIk7NdQiS7ZEwoLU/2i3cYdDfCc9Cs1U5QYsHWw==" saltValue="pN7Gvda3IJcXGJOQCae3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538</v>
      </c>
      <c r="D34" s="1136"/>
      <c r="E34" s="1137"/>
      <c r="F34" s="32">
        <v>4.05</v>
      </c>
      <c r="G34" s="33">
        <v>4.0599999999999996</v>
      </c>
      <c r="H34" s="33">
        <v>4.38</v>
      </c>
      <c r="I34" s="33">
        <v>4.79</v>
      </c>
      <c r="J34" s="34">
        <v>5.26</v>
      </c>
      <c r="K34" s="22"/>
      <c r="L34" s="22"/>
      <c r="M34" s="22"/>
      <c r="N34" s="22"/>
      <c r="O34" s="22"/>
      <c r="P34" s="22"/>
    </row>
    <row r="35" spans="1:16" ht="39" customHeight="1" x14ac:dyDescent="0.15">
      <c r="A35" s="22"/>
      <c r="B35" s="35"/>
      <c r="C35" s="1132" t="s">
        <v>539</v>
      </c>
      <c r="D35" s="1132"/>
      <c r="E35" s="1133"/>
      <c r="F35" s="36">
        <v>4.5</v>
      </c>
      <c r="G35" s="37">
        <v>4.42</v>
      </c>
      <c r="H35" s="37">
        <v>4.5999999999999996</v>
      </c>
      <c r="I35" s="37">
        <v>4.8600000000000003</v>
      </c>
      <c r="J35" s="38">
        <v>5.0199999999999996</v>
      </c>
      <c r="K35" s="22"/>
      <c r="L35" s="22"/>
      <c r="M35" s="22"/>
      <c r="N35" s="22"/>
      <c r="O35" s="22"/>
      <c r="P35" s="22"/>
    </row>
    <row r="36" spans="1:16" ht="39" customHeight="1" x14ac:dyDescent="0.15">
      <c r="A36" s="22"/>
      <c r="B36" s="35"/>
      <c r="C36" s="1132" t="s">
        <v>540</v>
      </c>
      <c r="D36" s="1132"/>
      <c r="E36" s="1133"/>
      <c r="F36" s="36">
        <v>1.02</v>
      </c>
      <c r="G36" s="37">
        <v>1.29</v>
      </c>
      <c r="H36" s="37">
        <v>1.43</v>
      </c>
      <c r="I36" s="37">
        <v>1.57</v>
      </c>
      <c r="J36" s="38">
        <v>1.55</v>
      </c>
      <c r="K36" s="22"/>
      <c r="L36" s="22"/>
      <c r="M36" s="22"/>
      <c r="N36" s="22"/>
      <c r="O36" s="22"/>
      <c r="P36" s="22"/>
    </row>
    <row r="37" spans="1:16" ht="39" customHeight="1" x14ac:dyDescent="0.15">
      <c r="A37" s="22"/>
      <c r="B37" s="35"/>
      <c r="C37" s="1132" t="s">
        <v>541</v>
      </c>
      <c r="D37" s="1132"/>
      <c r="E37" s="1133"/>
      <c r="F37" s="36">
        <v>0.52</v>
      </c>
      <c r="G37" s="37">
        <v>5.22</v>
      </c>
      <c r="H37" s="37">
        <v>4.51</v>
      </c>
      <c r="I37" s="37">
        <v>4.03</v>
      </c>
      <c r="J37" s="38">
        <v>0.62</v>
      </c>
      <c r="K37" s="22"/>
      <c r="L37" s="22"/>
      <c r="M37" s="22"/>
      <c r="N37" s="22"/>
      <c r="O37" s="22"/>
      <c r="P37" s="22"/>
    </row>
    <row r="38" spans="1:16" ht="39" customHeight="1" x14ac:dyDescent="0.15">
      <c r="A38" s="22"/>
      <c r="B38" s="35"/>
      <c r="C38" s="1132" t="s">
        <v>542</v>
      </c>
      <c r="D38" s="1132"/>
      <c r="E38" s="1133"/>
      <c r="F38" s="36">
        <v>1.01</v>
      </c>
      <c r="G38" s="37">
        <v>1</v>
      </c>
      <c r="H38" s="37">
        <v>1.91</v>
      </c>
      <c r="I38" s="37">
        <v>1.42</v>
      </c>
      <c r="J38" s="38">
        <v>0.44</v>
      </c>
      <c r="K38" s="22"/>
      <c r="L38" s="22"/>
      <c r="M38" s="22"/>
      <c r="N38" s="22"/>
      <c r="O38" s="22"/>
      <c r="P38" s="22"/>
    </row>
    <row r="39" spans="1:16" ht="39" customHeight="1" x14ac:dyDescent="0.15">
      <c r="A39" s="22"/>
      <c r="B39" s="35"/>
      <c r="C39" s="1132" t="s">
        <v>543</v>
      </c>
      <c r="D39" s="1132"/>
      <c r="E39" s="1133"/>
      <c r="F39" s="36">
        <v>0.39</v>
      </c>
      <c r="G39" s="37">
        <v>0.56999999999999995</v>
      </c>
      <c r="H39" s="37">
        <v>0.49</v>
      </c>
      <c r="I39" s="37">
        <v>0.28000000000000003</v>
      </c>
      <c r="J39" s="38">
        <v>0.31</v>
      </c>
      <c r="K39" s="22"/>
      <c r="L39" s="22"/>
      <c r="M39" s="22"/>
      <c r="N39" s="22"/>
      <c r="O39" s="22"/>
      <c r="P39" s="22"/>
    </row>
    <row r="40" spans="1:16" ht="39" customHeight="1" x14ac:dyDescent="0.15">
      <c r="A40" s="22"/>
      <c r="B40" s="35"/>
      <c r="C40" s="1132" t="s">
        <v>544</v>
      </c>
      <c r="D40" s="1132"/>
      <c r="E40" s="1133"/>
      <c r="F40" s="36">
        <v>0.37</v>
      </c>
      <c r="G40" s="37">
        <v>0.28000000000000003</v>
      </c>
      <c r="H40" s="37">
        <v>0.28999999999999998</v>
      </c>
      <c r="I40" s="37">
        <v>0.28000000000000003</v>
      </c>
      <c r="J40" s="38">
        <v>0.28999999999999998</v>
      </c>
      <c r="K40" s="22"/>
      <c r="L40" s="22"/>
      <c r="M40" s="22"/>
      <c r="N40" s="22"/>
      <c r="O40" s="22"/>
      <c r="P40" s="22"/>
    </row>
    <row r="41" spans="1:16" ht="39" customHeight="1" x14ac:dyDescent="0.15">
      <c r="A41" s="22"/>
      <c r="B41" s="35"/>
      <c r="C41" s="1132" t="s">
        <v>545</v>
      </c>
      <c r="D41" s="1132"/>
      <c r="E41" s="1133"/>
      <c r="F41" s="36">
        <v>0.18</v>
      </c>
      <c r="G41" s="37">
        <v>0.2</v>
      </c>
      <c r="H41" s="37">
        <v>0.22</v>
      </c>
      <c r="I41" s="37">
        <v>0.23</v>
      </c>
      <c r="J41" s="38">
        <v>0.26</v>
      </c>
      <c r="K41" s="22"/>
      <c r="L41" s="22"/>
      <c r="M41" s="22"/>
      <c r="N41" s="22"/>
      <c r="O41" s="22"/>
      <c r="P41" s="22"/>
    </row>
    <row r="42" spans="1:16" ht="39" customHeight="1" x14ac:dyDescent="0.15">
      <c r="A42" s="22"/>
      <c r="B42" s="39"/>
      <c r="C42" s="1132" t="s">
        <v>546</v>
      </c>
      <c r="D42" s="1132"/>
      <c r="E42" s="1133"/>
      <c r="F42" s="36" t="s">
        <v>493</v>
      </c>
      <c r="G42" s="37" t="s">
        <v>493</v>
      </c>
      <c r="H42" s="37" t="s">
        <v>493</v>
      </c>
      <c r="I42" s="37" t="s">
        <v>493</v>
      </c>
      <c r="J42" s="38" t="s">
        <v>493</v>
      </c>
      <c r="K42" s="22"/>
      <c r="L42" s="22"/>
      <c r="M42" s="22"/>
      <c r="N42" s="22"/>
      <c r="O42" s="22"/>
      <c r="P42" s="22"/>
    </row>
    <row r="43" spans="1:16" ht="39" customHeight="1" thickBot="1" x14ac:dyDescent="0.2">
      <c r="A43" s="22"/>
      <c r="B43" s="40"/>
      <c r="C43" s="1134" t="s">
        <v>547</v>
      </c>
      <c r="D43" s="1134"/>
      <c r="E43" s="1135"/>
      <c r="F43" s="41">
        <v>0.18</v>
      </c>
      <c r="G43" s="42">
        <v>1.33</v>
      </c>
      <c r="H43" s="42">
        <v>1.87</v>
      </c>
      <c r="I43" s="42">
        <v>0.78</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pdBtlGgb9xgNziuXocc2bXjV2GIp1/kZbSR/Xq3e83J1d4IFy1pgNt1lbwFSIa4y3/tHUPmWdyMKrGldboLZw==" saltValue="jsYSin4Wpr8P1GsJbBP4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55" sqref="Q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5180</v>
      </c>
      <c r="L45" s="58">
        <v>5036</v>
      </c>
      <c r="M45" s="58">
        <v>4913</v>
      </c>
      <c r="N45" s="58">
        <v>4804</v>
      </c>
      <c r="O45" s="59">
        <v>4783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493</v>
      </c>
      <c r="L46" s="62" t="s">
        <v>493</v>
      </c>
      <c r="M46" s="62" t="s">
        <v>493</v>
      </c>
      <c r="N46" s="62" t="s">
        <v>493</v>
      </c>
      <c r="O46" s="63" t="s">
        <v>493</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493</v>
      </c>
      <c r="L47" s="62">
        <v>12</v>
      </c>
      <c r="M47" s="62" t="s">
        <v>493</v>
      </c>
      <c r="N47" s="62" t="s">
        <v>493</v>
      </c>
      <c r="O47" s="63" t="s">
        <v>493</v>
      </c>
      <c r="P47" s="46"/>
      <c r="Q47" s="46"/>
      <c r="R47" s="46"/>
      <c r="S47" s="46"/>
      <c r="T47" s="46"/>
      <c r="U47" s="46"/>
    </row>
    <row r="48" spans="1:21" ht="30.75" customHeight="1" x14ac:dyDescent="0.15">
      <c r="A48" s="46"/>
      <c r="B48" s="1163"/>
      <c r="C48" s="1164"/>
      <c r="D48" s="60"/>
      <c r="E48" s="1140" t="s">
        <v>13</v>
      </c>
      <c r="F48" s="1140"/>
      <c r="G48" s="1140"/>
      <c r="H48" s="1140"/>
      <c r="I48" s="1140"/>
      <c r="J48" s="1141"/>
      <c r="K48" s="61">
        <v>1575</v>
      </c>
      <c r="L48" s="62">
        <v>1557</v>
      </c>
      <c r="M48" s="62">
        <v>1505</v>
      </c>
      <c r="N48" s="62">
        <v>1440</v>
      </c>
      <c r="O48" s="63">
        <v>1364</v>
      </c>
      <c r="P48" s="46"/>
      <c r="Q48" s="46"/>
      <c r="R48" s="46"/>
      <c r="S48" s="46"/>
      <c r="T48" s="46"/>
      <c r="U48" s="46"/>
    </row>
    <row r="49" spans="1:21" ht="30.75" customHeight="1" x14ac:dyDescent="0.15">
      <c r="A49" s="46"/>
      <c r="B49" s="1163"/>
      <c r="C49" s="1164"/>
      <c r="D49" s="60"/>
      <c r="E49" s="1140" t="s">
        <v>14</v>
      </c>
      <c r="F49" s="1140"/>
      <c r="G49" s="1140"/>
      <c r="H49" s="1140"/>
      <c r="I49" s="1140"/>
      <c r="J49" s="1141"/>
      <c r="K49" s="61">
        <v>428</v>
      </c>
      <c r="L49" s="62">
        <v>258</v>
      </c>
      <c r="M49" s="62">
        <v>77</v>
      </c>
      <c r="N49" s="62">
        <v>65</v>
      </c>
      <c r="O49" s="63">
        <v>60</v>
      </c>
      <c r="P49" s="46"/>
      <c r="Q49" s="46"/>
      <c r="R49" s="46"/>
      <c r="S49" s="46"/>
      <c r="T49" s="46"/>
      <c r="U49" s="46"/>
    </row>
    <row r="50" spans="1:21" ht="30.75" customHeight="1" x14ac:dyDescent="0.15">
      <c r="A50" s="46"/>
      <c r="B50" s="1163"/>
      <c r="C50" s="1164"/>
      <c r="D50" s="60"/>
      <c r="E50" s="1140" t="s">
        <v>15</v>
      </c>
      <c r="F50" s="1140"/>
      <c r="G50" s="1140"/>
      <c r="H50" s="1140"/>
      <c r="I50" s="1140"/>
      <c r="J50" s="1141"/>
      <c r="K50" s="61">
        <v>16</v>
      </c>
      <c r="L50" s="62">
        <v>3</v>
      </c>
      <c r="M50" s="62">
        <v>0</v>
      </c>
      <c r="N50" s="62">
        <v>0</v>
      </c>
      <c r="O50" s="63">
        <v>0</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5634</v>
      </c>
      <c r="L52" s="62">
        <v>5569</v>
      </c>
      <c r="M52" s="62">
        <v>5433</v>
      </c>
      <c r="N52" s="62">
        <v>5325</v>
      </c>
      <c r="O52" s="63">
        <v>5256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1565</v>
      </c>
      <c r="L53" s="67">
        <v>1297</v>
      </c>
      <c r="M53" s="67">
        <v>1062</v>
      </c>
      <c r="N53" s="67">
        <v>984</v>
      </c>
      <c r="O53" s="68">
        <v>951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BFt5fGDHp1cF1sF00KPMUJfKO4pLPSlniqfHbgK+CsPjZVzZGN2tAxG/NLr+UUi+DrLAaxtnrnrVP9gHg7Teg==" saltValue="V9UXgssJLu6kLX2EU7idP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L50" sqref="L50:L5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81" t="s">
        <v>30</v>
      </c>
      <c r="C41" s="1182"/>
      <c r="D41" s="103"/>
      <c r="E41" s="1183" t="s">
        <v>31</v>
      </c>
      <c r="F41" s="1183"/>
      <c r="G41" s="1183"/>
      <c r="H41" s="1184"/>
      <c r="I41" s="330">
        <v>48015</v>
      </c>
      <c r="J41" s="331">
        <v>46975</v>
      </c>
      <c r="K41" s="331">
        <v>45954</v>
      </c>
      <c r="L41" s="331">
        <v>44664</v>
      </c>
      <c r="M41" s="332">
        <v>45317</v>
      </c>
    </row>
    <row r="42" spans="2:13" ht="27.75" customHeight="1" x14ac:dyDescent="0.15">
      <c r="B42" s="1171"/>
      <c r="C42" s="1172"/>
      <c r="D42" s="104"/>
      <c r="E42" s="1175" t="s">
        <v>32</v>
      </c>
      <c r="F42" s="1175"/>
      <c r="G42" s="1175"/>
      <c r="H42" s="1176"/>
      <c r="I42" s="333">
        <v>3</v>
      </c>
      <c r="J42" s="334" t="s">
        <v>493</v>
      </c>
      <c r="K42" s="334" t="s">
        <v>493</v>
      </c>
      <c r="L42" s="334" t="s">
        <v>493</v>
      </c>
      <c r="M42" s="335" t="s">
        <v>493</v>
      </c>
    </row>
    <row r="43" spans="2:13" ht="27.75" customHeight="1" x14ac:dyDescent="0.15">
      <c r="B43" s="1171"/>
      <c r="C43" s="1172"/>
      <c r="D43" s="104"/>
      <c r="E43" s="1175" t="s">
        <v>33</v>
      </c>
      <c r="F43" s="1175"/>
      <c r="G43" s="1175"/>
      <c r="H43" s="1176"/>
      <c r="I43" s="333">
        <v>14075</v>
      </c>
      <c r="J43" s="334">
        <v>13282</v>
      </c>
      <c r="K43" s="334">
        <v>12865</v>
      </c>
      <c r="L43" s="334">
        <v>12172</v>
      </c>
      <c r="M43" s="335">
        <v>11609</v>
      </c>
    </row>
    <row r="44" spans="2:13" ht="27.75" customHeight="1" x14ac:dyDescent="0.15">
      <c r="B44" s="1171"/>
      <c r="C44" s="1172"/>
      <c r="D44" s="104"/>
      <c r="E44" s="1175" t="s">
        <v>34</v>
      </c>
      <c r="F44" s="1175"/>
      <c r="G44" s="1175"/>
      <c r="H44" s="1176"/>
      <c r="I44" s="333">
        <v>848</v>
      </c>
      <c r="J44" s="334">
        <v>615</v>
      </c>
      <c r="K44" s="334">
        <v>606</v>
      </c>
      <c r="L44" s="334">
        <v>634</v>
      </c>
      <c r="M44" s="335">
        <v>686</v>
      </c>
    </row>
    <row r="45" spans="2:13" ht="27.75" customHeight="1" x14ac:dyDescent="0.15">
      <c r="B45" s="1171"/>
      <c r="C45" s="1172"/>
      <c r="D45" s="104"/>
      <c r="E45" s="1175" t="s">
        <v>35</v>
      </c>
      <c r="F45" s="1175"/>
      <c r="G45" s="1175"/>
      <c r="H45" s="1176"/>
      <c r="I45" s="333">
        <v>8354</v>
      </c>
      <c r="J45" s="334">
        <v>8106</v>
      </c>
      <c r="K45" s="334">
        <v>7923</v>
      </c>
      <c r="L45" s="334">
        <v>8148</v>
      </c>
      <c r="M45" s="335">
        <v>7862</v>
      </c>
    </row>
    <row r="46" spans="2:13" ht="27.75" customHeight="1" x14ac:dyDescent="0.15">
      <c r="B46" s="1171"/>
      <c r="C46" s="1172"/>
      <c r="D46" s="105"/>
      <c r="E46" s="1175" t="s">
        <v>36</v>
      </c>
      <c r="F46" s="1175"/>
      <c r="G46" s="1175"/>
      <c r="H46" s="1176"/>
      <c r="I46" s="333">
        <v>2</v>
      </c>
      <c r="J46" s="334">
        <v>1</v>
      </c>
      <c r="K46" s="334" t="s">
        <v>493</v>
      </c>
      <c r="L46" s="334" t="s">
        <v>493</v>
      </c>
      <c r="M46" s="335" t="s">
        <v>493</v>
      </c>
    </row>
    <row r="47" spans="2:13" ht="27.75" customHeight="1" x14ac:dyDescent="0.15">
      <c r="B47" s="1171"/>
      <c r="C47" s="1172"/>
      <c r="D47" s="106"/>
      <c r="E47" s="1185" t="s">
        <v>37</v>
      </c>
      <c r="F47" s="1186"/>
      <c r="G47" s="1186"/>
      <c r="H47" s="1187"/>
      <c r="I47" s="333" t="s">
        <v>493</v>
      </c>
      <c r="J47" s="334" t="s">
        <v>493</v>
      </c>
      <c r="K47" s="334" t="s">
        <v>493</v>
      </c>
      <c r="L47" s="334" t="s">
        <v>493</v>
      </c>
      <c r="M47" s="335" t="s">
        <v>493</v>
      </c>
    </row>
    <row r="48" spans="2:13" ht="27.75" customHeight="1" x14ac:dyDescent="0.15">
      <c r="B48" s="1171"/>
      <c r="C48" s="1172"/>
      <c r="D48" s="104"/>
      <c r="E48" s="1175" t="s">
        <v>38</v>
      </c>
      <c r="F48" s="1175"/>
      <c r="G48" s="1175"/>
      <c r="H48" s="1176"/>
      <c r="I48" s="333" t="s">
        <v>493</v>
      </c>
      <c r="J48" s="334" t="s">
        <v>493</v>
      </c>
      <c r="K48" s="334" t="s">
        <v>493</v>
      </c>
      <c r="L48" s="334" t="s">
        <v>493</v>
      </c>
      <c r="M48" s="335" t="s">
        <v>493</v>
      </c>
    </row>
    <row r="49" spans="2:13" ht="27.75" customHeight="1" x14ac:dyDescent="0.15">
      <c r="B49" s="1173"/>
      <c r="C49" s="1174"/>
      <c r="D49" s="104"/>
      <c r="E49" s="1175" t="s">
        <v>39</v>
      </c>
      <c r="F49" s="1175"/>
      <c r="G49" s="1175"/>
      <c r="H49" s="1176"/>
      <c r="I49" s="333" t="s">
        <v>493</v>
      </c>
      <c r="J49" s="334" t="s">
        <v>493</v>
      </c>
      <c r="K49" s="334" t="s">
        <v>493</v>
      </c>
      <c r="L49" s="334" t="s">
        <v>493</v>
      </c>
      <c r="M49" s="335" t="s">
        <v>493</v>
      </c>
    </row>
    <row r="50" spans="2:13" ht="27.75" customHeight="1" x14ac:dyDescent="0.15">
      <c r="B50" s="1169" t="s">
        <v>40</v>
      </c>
      <c r="C50" s="1170"/>
      <c r="D50" s="107"/>
      <c r="E50" s="1175" t="s">
        <v>41</v>
      </c>
      <c r="F50" s="1175"/>
      <c r="G50" s="1175"/>
      <c r="H50" s="1176"/>
      <c r="I50" s="333">
        <v>6544</v>
      </c>
      <c r="J50" s="334">
        <v>7329</v>
      </c>
      <c r="K50" s="334">
        <v>8536</v>
      </c>
      <c r="L50" s="334">
        <v>9573</v>
      </c>
      <c r="M50" s="335">
        <v>10171</v>
      </c>
    </row>
    <row r="51" spans="2:13" ht="27.75" customHeight="1" x14ac:dyDescent="0.15">
      <c r="B51" s="1171"/>
      <c r="C51" s="1172"/>
      <c r="D51" s="104"/>
      <c r="E51" s="1175" t="s">
        <v>42</v>
      </c>
      <c r="F51" s="1175"/>
      <c r="G51" s="1175"/>
      <c r="H51" s="1176"/>
      <c r="I51" s="333">
        <v>7790</v>
      </c>
      <c r="J51" s="334">
        <v>7252</v>
      </c>
      <c r="K51" s="334">
        <v>6922</v>
      </c>
      <c r="L51" s="334">
        <v>6538</v>
      </c>
      <c r="M51" s="335">
        <v>6448</v>
      </c>
    </row>
    <row r="52" spans="2:13" ht="27.75" customHeight="1" x14ac:dyDescent="0.15">
      <c r="B52" s="1173"/>
      <c r="C52" s="1174"/>
      <c r="D52" s="104"/>
      <c r="E52" s="1175" t="s">
        <v>43</v>
      </c>
      <c r="F52" s="1175"/>
      <c r="G52" s="1175"/>
      <c r="H52" s="1176"/>
      <c r="I52" s="333">
        <v>47620</v>
      </c>
      <c r="J52" s="334">
        <v>45985</v>
      </c>
      <c r="K52" s="334">
        <v>44750</v>
      </c>
      <c r="L52" s="334">
        <v>42634</v>
      </c>
      <c r="M52" s="335">
        <v>41409</v>
      </c>
    </row>
    <row r="53" spans="2:13" ht="27.75" customHeight="1" thickBot="1" x14ac:dyDescent="0.2">
      <c r="B53" s="1177" t="s">
        <v>19</v>
      </c>
      <c r="C53" s="1178"/>
      <c r="D53" s="108"/>
      <c r="E53" s="1179" t="s">
        <v>44</v>
      </c>
      <c r="F53" s="1179"/>
      <c r="G53" s="1179"/>
      <c r="H53" s="1180"/>
      <c r="I53" s="336">
        <v>9342</v>
      </c>
      <c r="J53" s="337">
        <v>8414</v>
      </c>
      <c r="K53" s="337">
        <v>7140</v>
      </c>
      <c r="L53" s="337">
        <v>6872</v>
      </c>
      <c r="M53" s="338">
        <v>7446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Xke9BXBdPt259lriX0B3nLoUnd8MUw7rloFHTkXrNk6OH8LuTpBNlyuPdGpSX7Pj5+H6yw0CbEQK1wiC33k+A==" saltValue="HYFEuCG6qILMGv/nRvvj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election sqref="A1:XFD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3342</v>
      </c>
      <c r="G55" s="339">
        <v>4063</v>
      </c>
      <c r="H55" s="340">
        <v>4330</v>
      </c>
    </row>
    <row r="56" spans="2:8" ht="52.5" customHeight="1" x14ac:dyDescent="0.15">
      <c r="B56" s="120"/>
      <c r="C56" s="1198" t="s">
        <v>47</v>
      </c>
      <c r="D56" s="1198"/>
      <c r="E56" s="1199"/>
      <c r="F56" s="341">
        <v>420</v>
      </c>
      <c r="G56" s="341">
        <v>557</v>
      </c>
      <c r="H56" s="342">
        <v>736</v>
      </c>
    </row>
    <row r="57" spans="2:8" ht="53.25" customHeight="1" x14ac:dyDescent="0.15">
      <c r="B57" s="120"/>
      <c r="C57" s="1200" t="s">
        <v>48</v>
      </c>
      <c r="D57" s="1200"/>
      <c r="E57" s="1201"/>
      <c r="F57" s="343">
        <v>2652</v>
      </c>
      <c r="G57" s="343">
        <v>2666</v>
      </c>
      <c r="H57" s="344">
        <v>2634</v>
      </c>
    </row>
    <row r="58" spans="2:8" ht="45.75" customHeight="1" x14ac:dyDescent="0.15">
      <c r="B58" s="121"/>
      <c r="C58" s="1188" t="s">
        <v>565</v>
      </c>
      <c r="D58" s="1189"/>
      <c r="E58" s="1190"/>
      <c r="F58" s="345">
        <v>728</v>
      </c>
      <c r="G58" s="345">
        <v>713</v>
      </c>
      <c r="H58" s="346">
        <v>702</v>
      </c>
    </row>
    <row r="59" spans="2:8" ht="45.75" customHeight="1" x14ac:dyDescent="0.15">
      <c r="B59" s="121"/>
      <c r="C59" s="1188" t="s">
        <v>566</v>
      </c>
      <c r="D59" s="1189"/>
      <c r="E59" s="1190"/>
      <c r="F59" s="345">
        <v>514</v>
      </c>
      <c r="G59" s="345">
        <v>530</v>
      </c>
      <c r="H59" s="346">
        <v>605</v>
      </c>
    </row>
    <row r="60" spans="2:8" ht="45.75" customHeight="1" x14ac:dyDescent="0.15">
      <c r="B60" s="121"/>
      <c r="C60" s="1188" t="s">
        <v>567</v>
      </c>
      <c r="D60" s="1189"/>
      <c r="E60" s="1190"/>
      <c r="F60" s="345">
        <v>277</v>
      </c>
      <c r="G60" s="345">
        <v>270</v>
      </c>
      <c r="H60" s="346">
        <v>270</v>
      </c>
    </row>
    <row r="61" spans="2:8" ht="45.75" customHeight="1" x14ac:dyDescent="0.15">
      <c r="B61" s="121"/>
      <c r="C61" s="1188" t="s">
        <v>568</v>
      </c>
      <c r="D61" s="1189"/>
      <c r="E61" s="1190"/>
      <c r="F61" s="345">
        <v>266</v>
      </c>
      <c r="G61" s="345">
        <v>280</v>
      </c>
      <c r="H61" s="346">
        <v>258</v>
      </c>
    </row>
    <row r="62" spans="2:8" ht="45.75" customHeight="1" thickBot="1" x14ac:dyDescent="0.2">
      <c r="B62" s="122"/>
      <c r="C62" s="1191" t="s">
        <v>569</v>
      </c>
      <c r="D62" s="1192"/>
      <c r="E62" s="1193"/>
      <c r="F62" s="347">
        <v>149</v>
      </c>
      <c r="G62" s="347">
        <v>152</v>
      </c>
      <c r="H62" s="348">
        <v>164</v>
      </c>
    </row>
    <row r="63" spans="2:8" ht="52.5" customHeight="1" thickBot="1" x14ac:dyDescent="0.2">
      <c r="B63" s="123"/>
      <c r="C63" s="1194" t="s">
        <v>49</v>
      </c>
      <c r="D63" s="1194"/>
      <c r="E63" s="1195"/>
      <c r="F63" s="349">
        <v>6414</v>
      </c>
      <c r="G63" s="349">
        <v>7286</v>
      </c>
      <c r="H63" s="350">
        <v>7700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AU76ji2doAiDzuc3UrAofBgFhts2IJxBFq5BSXTwz6fyJ06itJVaPkT0hZmJQdQ3hJvn/B/MC3RqcJ8z5gyjgg==" saltValue="lFAar9XSeiyoBw8kvYG6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38632</v>
      </c>
      <c r="E3" s="142"/>
      <c r="F3" s="143">
        <v>44161</v>
      </c>
      <c r="G3" s="144"/>
      <c r="H3" s="145"/>
    </row>
    <row r="4" spans="1:8" x14ac:dyDescent="0.15">
      <c r="A4" s="146"/>
      <c r="B4" s="147"/>
      <c r="C4" s="148"/>
      <c r="D4" s="149">
        <v>16508</v>
      </c>
      <c r="E4" s="150"/>
      <c r="F4" s="151">
        <v>23644</v>
      </c>
      <c r="G4" s="152"/>
      <c r="H4" s="153"/>
    </row>
    <row r="5" spans="1:8" x14ac:dyDescent="0.15">
      <c r="A5" s="134" t="s">
        <v>525</v>
      </c>
      <c r="B5" s="139"/>
      <c r="C5" s="140"/>
      <c r="D5" s="141">
        <v>31149</v>
      </c>
      <c r="E5" s="142"/>
      <c r="F5" s="143">
        <v>43955</v>
      </c>
      <c r="G5" s="144"/>
      <c r="H5" s="145"/>
    </row>
    <row r="6" spans="1:8" x14ac:dyDescent="0.15">
      <c r="A6" s="146"/>
      <c r="B6" s="147"/>
      <c r="C6" s="148"/>
      <c r="D6" s="149">
        <v>13216</v>
      </c>
      <c r="E6" s="150"/>
      <c r="F6" s="151">
        <v>21318</v>
      </c>
      <c r="G6" s="152"/>
      <c r="H6" s="153"/>
    </row>
    <row r="7" spans="1:8" x14ac:dyDescent="0.15">
      <c r="A7" s="134" t="s">
        <v>526</v>
      </c>
      <c r="B7" s="139"/>
      <c r="C7" s="140"/>
      <c r="D7" s="141">
        <v>37752</v>
      </c>
      <c r="E7" s="142"/>
      <c r="F7" s="143">
        <v>41921</v>
      </c>
      <c r="G7" s="144"/>
      <c r="H7" s="145"/>
    </row>
    <row r="8" spans="1:8" x14ac:dyDescent="0.15">
      <c r="A8" s="146"/>
      <c r="B8" s="147"/>
      <c r="C8" s="148"/>
      <c r="D8" s="149">
        <v>14516</v>
      </c>
      <c r="E8" s="150"/>
      <c r="F8" s="151">
        <v>21655</v>
      </c>
      <c r="G8" s="152"/>
      <c r="H8" s="153"/>
    </row>
    <row r="9" spans="1:8" x14ac:dyDescent="0.15">
      <c r="A9" s="134" t="s">
        <v>527</v>
      </c>
      <c r="B9" s="139"/>
      <c r="C9" s="140"/>
      <c r="D9" s="141">
        <v>37610</v>
      </c>
      <c r="E9" s="142"/>
      <c r="F9" s="143">
        <v>44585</v>
      </c>
      <c r="G9" s="144"/>
      <c r="H9" s="145"/>
    </row>
    <row r="10" spans="1:8" x14ac:dyDescent="0.15">
      <c r="A10" s="146"/>
      <c r="B10" s="147"/>
      <c r="C10" s="148"/>
      <c r="D10" s="149">
        <v>13095</v>
      </c>
      <c r="E10" s="150"/>
      <c r="F10" s="151">
        <v>23077</v>
      </c>
      <c r="G10" s="152"/>
      <c r="H10" s="153"/>
    </row>
    <row r="11" spans="1:8" x14ac:dyDescent="0.15">
      <c r="A11" s="134" t="s">
        <v>528</v>
      </c>
      <c r="B11" s="139"/>
      <c r="C11" s="140"/>
      <c r="D11" s="141">
        <v>47633</v>
      </c>
      <c r="E11" s="142"/>
      <c r="F11" s="143">
        <v>49779</v>
      </c>
      <c r="G11" s="144"/>
      <c r="H11" s="145"/>
    </row>
    <row r="12" spans="1:8" x14ac:dyDescent="0.15">
      <c r="A12" s="146"/>
      <c r="B12" s="147"/>
      <c r="C12" s="154"/>
      <c r="D12" s="149">
        <v>22348</v>
      </c>
      <c r="E12" s="150"/>
      <c r="F12" s="151">
        <v>28921</v>
      </c>
      <c r="G12" s="152"/>
      <c r="H12" s="153"/>
    </row>
    <row r="13" spans="1:8" x14ac:dyDescent="0.15">
      <c r="A13" s="134"/>
      <c r="B13" s="139"/>
      <c r="C13" s="140"/>
      <c r="D13" s="141">
        <v>38555</v>
      </c>
      <c r="E13" s="142"/>
      <c r="F13" s="143">
        <v>44880</v>
      </c>
      <c r="G13" s="155"/>
      <c r="H13" s="145"/>
    </row>
    <row r="14" spans="1:8" x14ac:dyDescent="0.15">
      <c r="A14" s="146"/>
      <c r="B14" s="147"/>
      <c r="C14" s="148"/>
      <c r="D14" s="149">
        <v>15937</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0.67</v>
      </c>
      <c r="C19" s="156">
        <f>ROUND(VALUE(SUBSTITUTE(実質収支比率等に係る経年分析!G$48,"▲","-")),2)</f>
        <v>5.31</v>
      </c>
      <c r="D19" s="156">
        <f>ROUND(VALUE(SUBSTITUTE(実質収支比率等に係る経年分析!H$48,"▲","-")),2)</f>
        <v>4.53</v>
      </c>
      <c r="E19" s="156">
        <f>ROUND(VALUE(SUBSTITUTE(実質収支比率等に係る経年分析!I$48,"▲","-")),2)</f>
        <v>4.03</v>
      </c>
      <c r="F19" s="156">
        <f>ROUND(VALUE(SUBSTITUTE(実質収支比率等に係る経年分析!J$48,"▲","-")),2)</f>
        <v>0.62</v>
      </c>
    </row>
    <row r="20" spans="1:11" x14ac:dyDescent="0.15">
      <c r="A20" s="156" t="s">
        <v>53</v>
      </c>
      <c r="B20" s="156">
        <f>ROUND(VALUE(SUBSTITUTE(実質収支比率等に係る経年分析!F$47,"▲","-")),2)</f>
        <v>7.61</v>
      </c>
      <c r="C20" s="156">
        <f>ROUND(VALUE(SUBSTITUTE(実質収支比率等に係る経年分析!G$47,"▲","-")),2)</f>
        <v>7.68</v>
      </c>
      <c r="D20" s="156">
        <f>ROUND(VALUE(SUBSTITUTE(実質収支比率等に係る経年分析!H$47,"▲","-")),2)</f>
        <v>10.48</v>
      </c>
      <c r="E20" s="156">
        <f>ROUND(VALUE(SUBSTITUTE(実質収支比率等に係る経年分析!I$47,"▲","-")),2)</f>
        <v>12.75</v>
      </c>
      <c r="F20" s="156">
        <f>ROUND(VALUE(SUBSTITUTE(実質収支比率等に係る経年分析!J$47,"▲","-")),2)</f>
        <v>13.46</v>
      </c>
    </row>
    <row r="21" spans="1:11" x14ac:dyDescent="0.15">
      <c r="A21" s="156" t="s">
        <v>54</v>
      </c>
      <c r="B21" s="156">
        <f>IF(ISNUMBER(VALUE(SUBSTITUTE(実質収支比率等に係る経年分析!F$49,"▲","-"))),ROUND(VALUE(SUBSTITUTE(実質収支比率等に係る経年分析!F$49,"▲","-")),2),NA())</f>
        <v>-0.41</v>
      </c>
      <c r="C21" s="156">
        <f>IF(ISNUMBER(VALUE(SUBSTITUTE(実質収支比率等に係る経年分析!G$49,"▲","-"))),ROUND(VALUE(SUBSTITUTE(実質収支比率等に係る経年分析!G$49,"▲","-")),2),NA())</f>
        <v>4.91</v>
      </c>
      <c r="D21" s="156">
        <f>IF(ISNUMBER(VALUE(SUBSTITUTE(実質収支比率等に係る経年分析!H$49,"▲","-"))),ROUND(VALUE(SUBSTITUTE(実質収支比率等に係る経年分析!H$49,"▲","-")),2),NA())</f>
        <v>1.78</v>
      </c>
      <c r="E21" s="156">
        <f>IF(ISNUMBER(VALUE(SUBSTITUTE(実質収支比率等に係る経年分析!I$49,"▲","-"))),ROUND(VALUE(SUBSTITUTE(実質収支比率等に係る経年分析!I$49,"▲","-")),2),NA())</f>
        <v>1.76</v>
      </c>
      <c r="F21" s="156">
        <f>IF(ISNUMBER(VALUE(SUBSTITUTE(実質収支比率等に係る経年分析!J$49,"▲","-"))),ROUND(VALUE(SUBSTITUTE(実質収支比率等に係る経年分析!J$49,"▲","-")),2),NA())</f>
        <v>-2.54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1.33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1.87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0.78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0.22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0.23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0.26</v>
      </c>
    </row>
    <row r="30" spans="1:11" x14ac:dyDescent="0.15">
      <c r="A30" s="157" t="str">
        <f>IF(連結実質赤字比率に係る赤字・黒字の構成分析!C$40="",NA(),連結実質赤字比率に係る赤字・黒字の構成分析!C$40)</f>
        <v>港湾整備事業特別会計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0.28000000000000003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0.28999999999999998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0.28000000000000003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0.28999999999999998</v>
      </c>
    </row>
    <row r="31" spans="1:11" x14ac:dyDescent="0.1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0.56999999999999995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0.28000000000000003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0.31</v>
      </c>
    </row>
    <row r="32" spans="1:11" x14ac:dyDescent="0.15">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1.91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0.44</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5.22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4.51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4.03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0.62</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1.57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1.55</v>
      </c>
    </row>
    <row r="35" spans="1:16" x14ac:dyDescent="0.15">
      <c r="A35" s="157" t="str">
        <f>IF(連結実質赤字比率に係る赤字・黒字の構成分析!C$35="",NA(),連結実質赤字比率に係る赤字・黒字の構成分析!C$35)</f>
        <v>産業廃棄物等処分事業会計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4.42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4.5999999999999996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4.8600000000000003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5.0199999999999996</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4.05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4.0599999999999996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4.38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4.79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5.26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5634</v>
      </c>
      <c r="E42" s="158"/>
      <c r="F42" s="158"/>
      <c r="G42" s="158">
        <f>'実質公債費比率（分子）の構造'!L$52</f>
        <v>5569</v>
      </c>
      <c r="H42" s="158"/>
      <c r="I42" s="158"/>
      <c r="J42" s="158">
        <f>'実質公債費比率（分子）の構造'!M$52</f>
        <v>5433</v>
      </c>
      <c r="K42" s="158"/>
      <c r="L42" s="158"/>
      <c r="M42" s="158">
        <f>'実質公債費比率（分子）の構造'!N$52</f>
        <v>5325</v>
      </c>
      <c r="N42" s="158"/>
      <c r="O42" s="158"/>
      <c r="P42" s="158">
        <f>'実質公債費比率（分子）の構造'!O$52</f>
        <v>5256</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16</v>
      </c>
      <c r="C44" s="158"/>
      <c r="D44" s="158"/>
      <c r="E44" s="158">
        <f>'実質公債費比率（分子）の構造'!L$50</f>
        <v>3</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428</v>
      </c>
      <c r="C45" s="158"/>
      <c r="D45" s="158"/>
      <c r="E45" s="158">
        <f>'実質公債費比率（分子）の構造'!L$49</f>
        <v>258</v>
      </c>
      <c r="F45" s="158"/>
      <c r="G45" s="158"/>
      <c r="H45" s="158">
        <f>'実質公債費比率（分子）の構造'!M$49</f>
        <v>77</v>
      </c>
      <c r="I45" s="158"/>
      <c r="J45" s="158"/>
      <c r="K45" s="158">
        <f>'実質公債費比率（分子）の構造'!N$49</f>
        <v>65</v>
      </c>
      <c r="L45" s="158"/>
      <c r="M45" s="158"/>
      <c r="N45" s="158">
        <f>'実質公債費比率（分子）の構造'!O$49</f>
        <v>60</v>
      </c>
      <c r="O45" s="158"/>
      <c r="P45" s="158"/>
    </row>
    <row r="46" spans="1:16" x14ac:dyDescent="0.15">
      <c r="A46" s="158" t="s">
        <v>64</v>
      </c>
      <c r="B46" s="158">
        <f>'実質公債費比率（分子）の構造'!K$48</f>
        <v>1575</v>
      </c>
      <c r="C46" s="158"/>
      <c r="D46" s="158"/>
      <c r="E46" s="158">
        <f>'実質公債費比率（分子）の構造'!L$48</f>
        <v>1557</v>
      </c>
      <c r="F46" s="158"/>
      <c r="G46" s="158"/>
      <c r="H46" s="158">
        <f>'実質公債費比率（分子）の構造'!M$48</f>
        <v>1505</v>
      </c>
      <c r="I46" s="158"/>
      <c r="J46" s="158"/>
      <c r="K46" s="158">
        <f>'実質公債費比率（分子）の構造'!N$48</f>
        <v>1440</v>
      </c>
      <c r="L46" s="158"/>
      <c r="M46" s="158"/>
      <c r="N46" s="158">
        <f>'実質公債費比率（分子）の構造'!O$48</f>
        <v>1364</v>
      </c>
      <c r="O46" s="158"/>
      <c r="P46" s="158"/>
    </row>
    <row r="47" spans="1:16" x14ac:dyDescent="0.15">
      <c r="A47" s="158" t="s">
        <v>12</v>
      </c>
      <c r="B47" s="158" t="str">
        <f>'実質公債費比率（分子）の構造'!K$47</f>
        <v>-</v>
      </c>
      <c r="C47" s="158"/>
      <c r="D47" s="158"/>
      <c r="E47" s="158">
        <f>'実質公債費比率（分子）の構造'!L$47</f>
        <v>12</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5180</v>
      </c>
      <c r="C49" s="158"/>
      <c r="D49" s="158"/>
      <c r="E49" s="158">
        <f>'実質公債費比率（分子）の構造'!L$45</f>
        <v>5036</v>
      </c>
      <c r="F49" s="158"/>
      <c r="G49" s="158"/>
      <c r="H49" s="158">
        <f>'実質公債費比率（分子）の構造'!M$45</f>
        <v>4913</v>
      </c>
      <c r="I49" s="158"/>
      <c r="J49" s="158"/>
      <c r="K49" s="158">
        <f>'実質公債費比率（分子）の構造'!N$45</f>
        <v>4804</v>
      </c>
      <c r="L49" s="158"/>
      <c r="M49" s="158"/>
      <c r="N49" s="158">
        <f>'実質公債費比率（分子）の構造'!O$45</f>
        <v>4783</v>
      </c>
      <c r="O49" s="158"/>
      <c r="P49" s="158"/>
    </row>
    <row r="50" spans="1:16" x14ac:dyDescent="0.15">
      <c r="A50" s="158" t="s">
        <v>67</v>
      </c>
      <c r="B50" s="158" t="e">
        <f>NA()</f>
        <v>#N/A</v>
      </c>
      <c r="C50" s="158">
        <f>IF(ISNUMBER('実質公債費比率（分子）の構造'!K$53),'実質公債費比率（分子）の構造'!K$53,NA())</f>
        <v>1565</v>
      </c>
      <c r="D50" s="158" t="e">
        <f>NA()</f>
        <v>#N/A</v>
      </c>
      <c r="E50" s="158" t="e">
        <f>NA()</f>
        <v>#N/A</v>
      </c>
      <c r="F50" s="158">
        <f>IF(ISNUMBER('実質公債費比率（分子）の構造'!L$53),'実質公債費比率（分子）の構造'!L$53,NA())</f>
        <v>1297</v>
      </c>
      <c r="G50" s="158" t="e">
        <f>NA()</f>
        <v>#N/A</v>
      </c>
      <c r="H50" s="158" t="e">
        <f>NA()</f>
        <v>#N/A</v>
      </c>
      <c r="I50" s="158">
        <f>IF(ISNUMBER('実質公債費比率（分子）の構造'!M$53),'実質公債費比率（分子）の構造'!M$53,NA())</f>
        <v>1062</v>
      </c>
      <c r="J50" s="158" t="e">
        <f>NA()</f>
        <v>#N/A</v>
      </c>
      <c r="K50" s="158" t="e">
        <f>NA()</f>
        <v>#N/A</v>
      </c>
      <c r="L50" s="158">
        <f>IF(ISNUMBER('実質公債費比率（分子）の構造'!N$53),'実質公債費比率（分子）の構造'!N$53,NA())</f>
        <v>984</v>
      </c>
      <c r="M50" s="158" t="e">
        <f>NA()</f>
        <v>#N/A</v>
      </c>
      <c r="N50" s="158" t="e">
        <f>NA()</f>
        <v>#N/A</v>
      </c>
      <c r="O50" s="158">
        <f>IF(ISNUMBER('実質公債費比率（分子）の構造'!O$53),'実質公債費比率（分子）の構造'!O$53,NA())</f>
        <v>951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47620</v>
      </c>
      <c r="E56" s="157"/>
      <c r="F56" s="157"/>
      <c r="G56" s="157">
        <f>'将来負担比率（分子）の構造'!J$52</f>
        <v>45985</v>
      </c>
      <c r="H56" s="157"/>
      <c r="I56" s="157"/>
      <c r="J56" s="157">
        <f>'将来負担比率（分子）の構造'!K$52</f>
        <v>44750</v>
      </c>
      <c r="K56" s="157"/>
      <c r="L56" s="157"/>
      <c r="M56" s="157">
        <f>'将来負担比率（分子）の構造'!L$52</f>
        <v>42634</v>
      </c>
      <c r="N56" s="157"/>
      <c r="O56" s="157"/>
      <c r="P56" s="157">
        <f>'将来負担比率（分子）の構造'!M$52</f>
        <v>41409</v>
      </c>
    </row>
    <row r="57" spans="1:16" x14ac:dyDescent="0.15">
      <c r="A57" s="157" t="s">
        <v>42</v>
      </c>
      <c r="B57" s="157"/>
      <c r="C57" s="157"/>
      <c r="D57" s="157">
        <f>'将来負担比率（分子）の構造'!I$51</f>
        <v>7790</v>
      </c>
      <c r="E57" s="157"/>
      <c r="F57" s="157"/>
      <c r="G57" s="157">
        <f>'将来負担比率（分子）の構造'!J$51</f>
        <v>7252</v>
      </c>
      <c r="H57" s="157"/>
      <c r="I57" s="157"/>
      <c r="J57" s="157">
        <f>'将来負担比率（分子）の構造'!K$51</f>
        <v>6922</v>
      </c>
      <c r="K57" s="157"/>
      <c r="L57" s="157"/>
      <c r="M57" s="157">
        <f>'将来負担比率（分子）の構造'!L$51</f>
        <v>6538</v>
      </c>
      <c r="N57" s="157"/>
      <c r="O57" s="157"/>
      <c r="P57" s="157">
        <f>'将来負担比率（分子）の構造'!M$51</f>
        <v>6448</v>
      </c>
    </row>
    <row r="58" spans="1:16" x14ac:dyDescent="0.15">
      <c r="A58" s="157" t="s">
        <v>41</v>
      </c>
      <c r="B58" s="157"/>
      <c r="C58" s="157"/>
      <c r="D58" s="157">
        <f>'将来負担比率（分子）の構造'!I$50</f>
        <v>6544</v>
      </c>
      <c r="E58" s="157"/>
      <c r="F58" s="157"/>
      <c r="G58" s="157">
        <f>'将来負担比率（分子）の構造'!J$50</f>
        <v>7329</v>
      </c>
      <c r="H58" s="157"/>
      <c r="I58" s="157"/>
      <c r="J58" s="157">
        <f>'将来負担比率（分子）の構造'!K$50</f>
        <v>8536</v>
      </c>
      <c r="K58" s="157"/>
      <c r="L58" s="157"/>
      <c r="M58" s="157">
        <f>'将来負担比率（分子）の構造'!L$50</f>
        <v>9573</v>
      </c>
      <c r="N58" s="157"/>
      <c r="O58" s="157"/>
      <c r="P58" s="157">
        <f>'将来負担比率（分子）の構造'!M$50</f>
        <v>10171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v>
      </c>
      <c r="C61" s="157"/>
      <c r="D61" s="157"/>
      <c r="E61" s="157">
        <f>'将来負担比率（分子）の構造'!J$46</f>
        <v>1</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8354</v>
      </c>
      <c r="C62" s="157"/>
      <c r="D62" s="157"/>
      <c r="E62" s="157">
        <f>'将来負担比率（分子）の構造'!J$45</f>
        <v>8106</v>
      </c>
      <c r="F62" s="157"/>
      <c r="G62" s="157"/>
      <c r="H62" s="157">
        <f>'将来負担比率（分子）の構造'!K$45</f>
        <v>7923</v>
      </c>
      <c r="I62" s="157"/>
      <c r="J62" s="157"/>
      <c r="K62" s="157">
        <f>'将来負担比率（分子）の構造'!L$45</f>
        <v>8148</v>
      </c>
      <c r="L62" s="157"/>
      <c r="M62" s="157"/>
      <c r="N62" s="157">
        <f>'将来負担比率（分子）の構造'!M$45</f>
        <v>7862</v>
      </c>
      <c r="O62" s="157"/>
      <c r="P62" s="157"/>
    </row>
    <row r="63" spans="1:16" x14ac:dyDescent="0.15">
      <c r="A63" s="157" t="s">
        <v>34</v>
      </c>
      <c r="B63" s="157">
        <f>'将来負担比率（分子）の構造'!I$44</f>
        <v>848</v>
      </c>
      <c r="C63" s="157"/>
      <c r="D63" s="157"/>
      <c r="E63" s="157">
        <f>'将来負担比率（分子）の構造'!J$44</f>
        <v>615</v>
      </c>
      <c r="F63" s="157"/>
      <c r="G63" s="157"/>
      <c r="H63" s="157">
        <f>'将来負担比率（分子）の構造'!K$44</f>
        <v>606</v>
      </c>
      <c r="I63" s="157"/>
      <c r="J63" s="157"/>
      <c r="K63" s="157">
        <f>'将来負担比率（分子）の構造'!L$44</f>
        <v>634</v>
      </c>
      <c r="L63" s="157"/>
      <c r="M63" s="157"/>
      <c r="N63" s="157">
        <f>'将来負担比率（分子）の構造'!M$44</f>
        <v>686</v>
      </c>
      <c r="O63" s="157"/>
      <c r="P63" s="157"/>
    </row>
    <row r="64" spans="1:16" x14ac:dyDescent="0.15">
      <c r="A64" s="157" t="s">
        <v>33</v>
      </c>
      <c r="B64" s="157">
        <f>'将来負担比率（分子）の構造'!I$43</f>
        <v>14075</v>
      </c>
      <c r="C64" s="157"/>
      <c r="D64" s="157"/>
      <c r="E64" s="157">
        <f>'将来負担比率（分子）の構造'!J$43</f>
        <v>13282</v>
      </c>
      <c r="F64" s="157"/>
      <c r="G64" s="157"/>
      <c r="H64" s="157">
        <f>'将来負担比率（分子）の構造'!K$43</f>
        <v>12865</v>
      </c>
      <c r="I64" s="157"/>
      <c r="J64" s="157"/>
      <c r="K64" s="157">
        <f>'将来負担比率（分子）の構造'!L$43</f>
        <v>12172</v>
      </c>
      <c r="L64" s="157"/>
      <c r="M64" s="157"/>
      <c r="N64" s="157">
        <f>'将来負担比率（分子）の構造'!M$43</f>
        <v>11609</v>
      </c>
      <c r="O64" s="157"/>
      <c r="P64" s="157"/>
    </row>
    <row r="65" spans="1:16" x14ac:dyDescent="0.15">
      <c r="A65" s="157" t="s">
        <v>32</v>
      </c>
      <c r="B65" s="157">
        <f>'将来負担比率（分子）の構造'!I$42</f>
        <v>3</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48015</v>
      </c>
      <c r="C66" s="157"/>
      <c r="D66" s="157"/>
      <c r="E66" s="157">
        <f>'将来負担比率（分子）の構造'!J$41</f>
        <v>46975</v>
      </c>
      <c r="F66" s="157"/>
      <c r="G66" s="157"/>
      <c r="H66" s="157">
        <f>'将来負担比率（分子）の構造'!K$41</f>
        <v>45954</v>
      </c>
      <c r="I66" s="157"/>
      <c r="J66" s="157"/>
      <c r="K66" s="157">
        <f>'将来負担比率（分子）の構造'!L$41</f>
        <v>44664</v>
      </c>
      <c r="L66" s="157"/>
      <c r="M66" s="157"/>
      <c r="N66" s="157">
        <f>'将来負担比率（分子）の構造'!M$41</f>
        <v>45317</v>
      </c>
      <c r="O66" s="157"/>
      <c r="P66" s="157"/>
    </row>
    <row r="67" spans="1:16" x14ac:dyDescent="0.15">
      <c r="A67" s="157" t="s">
        <v>71</v>
      </c>
      <c r="B67" s="157" t="e">
        <f>NA()</f>
        <v>#N/A</v>
      </c>
      <c r="C67" s="157">
        <f>IF(ISNUMBER('将来負担比率（分子）の構造'!I$53), IF('将来負担比率（分子）の構造'!I$53 &lt; 0, 0, '将来負担比率（分子）の構造'!I$53), NA())</f>
        <v>9342</v>
      </c>
      <c r="D67" s="157" t="e">
        <f>NA()</f>
        <v>#N/A</v>
      </c>
      <c r="E67" s="157" t="e">
        <f>NA()</f>
        <v>#N/A</v>
      </c>
      <c r="F67" s="157">
        <f>IF(ISNUMBER('将来負担比率（分子）の構造'!J$53), IF('将来負担比率（分子）の構造'!J$53 &lt; 0, 0, '将来負担比率（分子）の構造'!J$53), NA())</f>
        <v>8414</v>
      </c>
      <c r="G67" s="157" t="e">
        <f>NA()</f>
        <v>#N/A</v>
      </c>
      <c r="H67" s="157" t="e">
        <f>NA()</f>
        <v>#N/A</v>
      </c>
      <c r="I67" s="157">
        <f>IF(ISNUMBER('将来負担比率（分子）の構造'!K$53), IF('将来負担比率（分子）の構造'!K$53 &lt; 0, 0, '将来負担比率（分子）の構造'!K$53), NA())</f>
        <v>7140</v>
      </c>
      <c r="J67" s="157" t="e">
        <f>NA()</f>
        <v>#N/A</v>
      </c>
      <c r="K67" s="157" t="e">
        <f>NA()</f>
        <v>#N/A</v>
      </c>
      <c r="L67" s="157">
        <f>IF(ISNUMBER('将来負担比率（分子）の構造'!L$53), IF('将来負担比率（分子）の構造'!L$53 &lt; 0, 0, '将来負担比率（分子）の構造'!L$53), NA())</f>
        <v>6872</v>
      </c>
      <c r="M67" s="157" t="e">
        <f>NA()</f>
        <v>#N/A</v>
      </c>
      <c r="N67" s="157" t="e">
        <f>NA()</f>
        <v>#N/A</v>
      </c>
      <c r="O67" s="157">
        <f>IF(ISNUMBER('将来負担比率（分子）の構造'!M$53), IF('将来負担比率（分子）の構造'!M$53 &lt; 0, 0, '将来負担比率（分子）の構造'!M$53), NA())</f>
        <v>7446</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3342</v>
      </c>
      <c r="C72" s="161">
        <f>基金残高に係る経年分析!G55</f>
        <v>4063</v>
      </c>
      <c r="D72" s="161">
        <f>基金残高に係る経年分析!H55</f>
        <v>4330</v>
      </c>
    </row>
    <row r="73" spans="1:16" x14ac:dyDescent="0.15">
      <c r="A73" s="160" t="s">
        <v>74</v>
      </c>
      <c r="B73" s="161">
        <f>基金残高に係る経年分析!F56</f>
        <v>420</v>
      </c>
      <c r="C73" s="161">
        <f>基金残高に係る経年分析!G56</f>
        <v>557</v>
      </c>
      <c r="D73" s="161">
        <f>基金残高に係る経年分析!H56</f>
        <v>736</v>
      </c>
    </row>
    <row r="74" spans="1:16" x14ac:dyDescent="0.15">
      <c r="A74" s="160" t="s">
        <v>75</v>
      </c>
      <c r="B74" s="161">
        <f>基金残高に係る経年分析!F57</f>
        <v>2652</v>
      </c>
      <c r="C74" s="161">
        <f>基金残高に係る経年分析!G57</f>
        <v>2666</v>
      </c>
      <c r="D74" s="161">
        <f>基金残高に係る経年分析!H57</f>
        <v>2634</v>
      </c>
    </row>
  </sheetData>
  <sheetProtection algorithmName="SHA-512" hashValue="5DtAo4h7V+2Ne+FEVrLNn7QXjACIXlYcvqLB4TACIkNy35NCuP+qR5kFT+QkKmi+GfVLVzb1Y8Sjl5skPC8oIA==" saltValue="iw2q4Q9dPBEbyBgPaZHc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14394403</v>
      </c>
      <c r="S5" s="664"/>
      <c r="T5" s="664"/>
      <c r="U5" s="664"/>
      <c r="V5" s="664"/>
      <c r="W5" s="664"/>
      <c r="X5" s="664"/>
      <c r="Y5" s="689"/>
      <c r="Z5" s="702">
        <v>21.9</v>
      </c>
      <c r="AA5" s="702"/>
      <c r="AB5" s="702"/>
      <c r="AC5" s="702"/>
      <c r="AD5" s="703">
        <v>13294798</v>
      </c>
      <c r="AE5" s="703"/>
      <c r="AF5" s="703"/>
      <c r="AG5" s="703"/>
      <c r="AH5" s="703"/>
      <c r="AI5" s="703"/>
      <c r="AJ5" s="703"/>
      <c r="AK5" s="703"/>
      <c r="AL5" s="690">
        <v>40.4</v>
      </c>
      <c r="AM5" s="672"/>
      <c r="AN5" s="672"/>
      <c r="AO5" s="691"/>
      <c r="AP5" s="666" t="s">
        <v>216</v>
      </c>
      <c r="AQ5" s="667"/>
      <c r="AR5" s="667"/>
      <c r="AS5" s="667"/>
      <c r="AT5" s="667"/>
      <c r="AU5" s="667"/>
      <c r="AV5" s="667"/>
      <c r="AW5" s="667"/>
      <c r="AX5" s="667"/>
      <c r="AY5" s="667"/>
      <c r="AZ5" s="667"/>
      <c r="BA5" s="667"/>
      <c r="BB5" s="667"/>
      <c r="BC5" s="667"/>
      <c r="BD5" s="667"/>
      <c r="BE5" s="667"/>
      <c r="BF5" s="668"/>
      <c r="BG5" s="608">
        <v>13233779</v>
      </c>
      <c r="BH5" s="609"/>
      <c r="BI5" s="609"/>
      <c r="BJ5" s="609"/>
      <c r="BK5" s="609"/>
      <c r="BL5" s="609"/>
      <c r="BM5" s="609"/>
      <c r="BN5" s="610"/>
      <c r="BO5" s="646">
        <v>91.9</v>
      </c>
      <c r="BP5" s="646"/>
      <c r="BQ5" s="646"/>
      <c r="BR5" s="646"/>
      <c r="BS5" s="647">
        <v>304057</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330316</v>
      </c>
      <c r="S6" s="609"/>
      <c r="T6" s="609"/>
      <c r="U6" s="609"/>
      <c r="V6" s="609"/>
      <c r="W6" s="609"/>
      <c r="X6" s="609"/>
      <c r="Y6" s="610"/>
      <c r="Z6" s="646">
        <v>0.5</v>
      </c>
      <c r="AA6" s="646"/>
      <c r="AB6" s="646"/>
      <c r="AC6" s="646"/>
      <c r="AD6" s="647">
        <v>330316</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13233779</v>
      </c>
      <c r="BH6" s="609"/>
      <c r="BI6" s="609"/>
      <c r="BJ6" s="609"/>
      <c r="BK6" s="609"/>
      <c r="BL6" s="609"/>
      <c r="BM6" s="609"/>
      <c r="BN6" s="610"/>
      <c r="BO6" s="646">
        <v>91.9</v>
      </c>
      <c r="BP6" s="646"/>
      <c r="BQ6" s="646"/>
      <c r="BR6" s="646"/>
      <c r="BS6" s="647">
        <v>304057</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309924</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309918</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5000</v>
      </c>
      <c r="S7" s="609"/>
      <c r="T7" s="609"/>
      <c r="U7" s="609"/>
      <c r="V7" s="609"/>
      <c r="W7" s="609"/>
      <c r="X7" s="609"/>
      <c r="Y7" s="610"/>
      <c r="Z7" s="646">
        <v>0</v>
      </c>
      <c r="AA7" s="646"/>
      <c r="AB7" s="646"/>
      <c r="AC7" s="646"/>
      <c r="AD7" s="647">
        <v>5000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5202911</v>
      </c>
      <c r="BH7" s="609"/>
      <c r="BI7" s="609"/>
      <c r="BJ7" s="609"/>
      <c r="BK7" s="609"/>
      <c r="BL7" s="609"/>
      <c r="BM7" s="609"/>
      <c r="BN7" s="610"/>
      <c r="BO7" s="646">
        <v>36.1</v>
      </c>
      <c r="BP7" s="646"/>
      <c r="BQ7" s="646"/>
      <c r="BR7" s="646"/>
      <c r="BS7" s="647">
        <v>304057</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8251176</v>
      </c>
      <c r="CS7" s="609"/>
      <c r="CT7" s="609"/>
      <c r="CU7" s="609"/>
      <c r="CV7" s="609"/>
      <c r="CW7" s="609"/>
      <c r="CX7" s="609"/>
      <c r="CY7" s="610"/>
      <c r="CZ7" s="646">
        <v>12.6</v>
      </c>
      <c r="DA7" s="646"/>
      <c r="DB7" s="646"/>
      <c r="DC7" s="646"/>
      <c r="DD7" s="614">
        <v>399551</v>
      </c>
      <c r="DE7" s="609"/>
      <c r="DF7" s="609"/>
      <c r="DG7" s="609"/>
      <c r="DH7" s="609"/>
      <c r="DI7" s="609"/>
      <c r="DJ7" s="609"/>
      <c r="DK7" s="609"/>
      <c r="DL7" s="609"/>
      <c r="DM7" s="609"/>
      <c r="DN7" s="609"/>
      <c r="DO7" s="609"/>
      <c r="DP7" s="610"/>
      <c r="DQ7" s="614">
        <v>6056637</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47535</v>
      </c>
      <c r="S8" s="609"/>
      <c r="T8" s="609"/>
      <c r="U8" s="609"/>
      <c r="V8" s="609"/>
      <c r="W8" s="609"/>
      <c r="X8" s="609"/>
      <c r="Y8" s="610"/>
      <c r="Z8" s="646">
        <v>0.1</v>
      </c>
      <c r="AA8" s="646"/>
      <c r="AB8" s="646"/>
      <c r="AC8" s="646"/>
      <c r="AD8" s="647">
        <v>47535</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149481</v>
      </c>
      <c r="BH8" s="609"/>
      <c r="BI8" s="609"/>
      <c r="BJ8" s="609"/>
      <c r="BK8" s="609"/>
      <c r="BL8" s="609"/>
      <c r="BM8" s="609"/>
      <c r="BN8" s="610"/>
      <c r="BO8" s="646">
        <v>1</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27650396</v>
      </c>
      <c r="CS8" s="609"/>
      <c r="CT8" s="609"/>
      <c r="CU8" s="609"/>
      <c r="CV8" s="609"/>
      <c r="CW8" s="609"/>
      <c r="CX8" s="609"/>
      <c r="CY8" s="610"/>
      <c r="CZ8" s="646">
        <v>42.3</v>
      </c>
      <c r="DA8" s="646"/>
      <c r="DB8" s="646"/>
      <c r="DC8" s="646"/>
      <c r="DD8" s="614">
        <v>302629</v>
      </c>
      <c r="DE8" s="609"/>
      <c r="DF8" s="609"/>
      <c r="DG8" s="609"/>
      <c r="DH8" s="609"/>
      <c r="DI8" s="609"/>
      <c r="DJ8" s="609"/>
      <c r="DK8" s="609"/>
      <c r="DL8" s="609"/>
      <c r="DM8" s="609"/>
      <c r="DN8" s="609"/>
      <c r="DO8" s="609"/>
      <c r="DP8" s="610"/>
      <c r="DQ8" s="614">
        <v>13420540</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73239</v>
      </c>
      <c r="S9" s="609"/>
      <c r="T9" s="609"/>
      <c r="U9" s="609"/>
      <c r="V9" s="609"/>
      <c r="W9" s="609"/>
      <c r="X9" s="609"/>
      <c r="Y9" s="610"/>
      <c r="Z9" s="646">
        <v>0.1</v>
      </c>
      <c r="AA9" s="646"/>
      <c r="AB9" s="646"/>
      <c r="AC9" s="646"/>
      <c r="AD9" s="647">
        <v>73239</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3808571</v>
      </c>
      <c r="BH9" s="609"/>
      <c r="BI9" s="609"/>
      <c r="BJ9" s="609"/>
      <c r="BK9" s="609"/>
      <c r="BL9" s="609"/>
      <c r="BM9" s="609"/>
      <c r="BN9" s="610"/>
      <c r="BO9" s="646">
        <v>26.5</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7713296</v>
      </c>
      <c r="CS9" s="609"/>
      <c r="CT9" s="609"/>
      <c r="CU9" s="609"/>
      <c r="CV9" s="609"/>
      <c r="CW9" s="609"/>
      <c r="CX9" s="609"/>
      <c r="CY9" s="610"/>
      <c r="CZ9" s="646">
        <v>11.8</v>
      </c>
      <c r="DA9" s="646"/>
      <c r="DB9" s="646"/>
      <c r="DC9" s="646"/>
      <c r="DD9" s="614">
        <v>163909</v>
      </c>
      <c r="DE9" s="609"/>
      <c r="DF9" s="609"/>
      <c r="DG9" s="609"/>
      <c r="DH9" s="609"/>
      <c r="DI9" s="609"/>
      <c r="DJ9" s="609"/>
      <c r="DK9" s="609"/>
      <c r="DL9" s="609"/>
      <c r="DM9" s="609"/>
      <c r="DN9" s="609"/>
      <c r="DO9" s="609"/>
      <c r="DP9" s="610"/>
      <c r="DQ9" s="614">
        <v>4985962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427513</v>
      </c>
      <c r="BH10" s="609"/>
      <c r="BI10" s="609"/>
      <c r="BJ10" s="609"/>
      <c r="BK10" s="609"/>
      <c r="BL10" s="609"/>
      <c r="BM10" s="609"/>
      <c r="BN10" s="610"/>
      <c r="BO10" s="646">
        <v>3</v>
      </c>
      <c r="BP10" s="646"/>
      <c r="BQ10" s="646"/>
      <c r="BR10" s="646"/>
      <c r="BS10" s="647">
        <v>70770</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70675</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61225</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3061363</v>
      </c>
      <c r="S11" s="609"/>
      <c r="T11" s="609"/>
      <c r="U11" s="609"/>
      <c r="V11" s="609"/>
      <c r="W11" s="609"/>
      <c r="X11" s="609"/>
      <c r="Y11" s="610"/>
      <c r="Z11" s="611">
        <v>4.7</v>
      </c>
      <c r="AA11" s="612"/>
      <c r="AB11" s="612"/>
      <c r="AC11" s="613"/>
      <c r="AD11" s="614">
        <v>3061363</v>
      </c>
      <c r="AE11" s="609"/>
      <c r="AF11" s="609"/>
      <c r="AG11" s="609"/>
      <c r="AH11" s="609"/>
      <c r="AI11" s="609"/>
      <c r="AJ11" s="609"/>
      <c r="AK11" s="610"/>
      <c r="AL11" s="611">
        <v>9.3000000000000007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817346</v>
      </c>
      <c r="BH11" s="609"/>
      <c r="BI11" s="609"/>
      <c r="BJ11" s="609"/>
      <c r="BK11" s="609"/>
      <c r="BL11" s="609"/>
      <c r="BM11" s="609"/>
      <c r="BN11" s="610"/>
      <c r="BO11" s="646">
        <v>5.7</v>
      </c>
      <c r="BP11" s="646"/>
      <c r="BQ11" s="646"/>
      <c r="BR11" s="646"/>
      <c r="BS11" s="647">
        <v>233287</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196623</v>
      </c>
      <c r="CS11" s="609"/>
      <c r="CT11" s="609"/>
      <c r="CU11" s="609"/>
      <c r="CV11" s="609"/>
      <c r="CW11" s="609"/>
      <c r="CX11" s="609"/>
      <c r="CY11" s="610"/>
      <c r="CZ11" s="646">
        <v>0.3</v>
      </c>
      <c r="DA11" s="646"/>
      <c r="DB11" s="646"/>
      <c r="DC11" s="646"/>
      <c r="DD11" s="614" t="s">
        <v>122</v>
      </c>
      <c r="DE11" s="609"/>
      <c r="DF11" s="609"/>
      <c r="DG11" s="609"/>
      <c r="DH11" s="609"/>
      <c r="DI11" s="609"/>
      <c r="DJ11" s="609"/>
      <c r="DK11" s="609"/>
      <c r="DL11" s="609"/>
      <c r="DM11" s="609"/>
      <c r="DN11" s="609"/>
      <c r="DO11" s="609"/>
      <c r="DP11" s="610"/>
      <c r="DQ11" s="614">
        <v>172799</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39268</v>
      </c>
      <c r="S12" s="609"/>
      <c r="T12" s="609"/>
      <c r="U12" s="609"/>
      <c r="V12" s="609"/>
      <c r="W12" s="609"/>
      <c r="X12" s="609"/>
      <c r="Y12" s="610"/>
      <c r="Z12" s="646">
        <v>0.1</v>
      </c>
      <c r="AA12" s="646"/>
      <c r="AB12" s="646"/>
      <c r="AC12" s="646"/>
      <c r="AD12" s="647">
        <v>39268</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6846761</v>
      </c>
      <c r="BH12" s="609"/>
      <c r="BI12" s="609"/>
      <c r="BJ12" s="609"/>
      <c r="BK12" s="609"/>
      <c r="BL12" s="609"/>
      <c r="BM12" s="609"/>
      <c r="BN12" s="610"/>
      <c r="BO12" s="646">
        <v>47.6</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1681066</v>
      </c>
      <c r="CS12" s="609"/>
      <c r="CT12" s="609"/>
      <c r="CU12" s="609"/>
      <c r="CV12" s="609"/>
      <c r="CW12" s="609"/>
      <c r="CX12" s="609"/>
      <c r="CY12" s="610"/>
      <c r="CZ12" s="646">
        <v>2.6</v>
      </c>
      <c r="DA12" s="646"/>
      <c r="DB12" s="646"/>
      <c r="DC12" s="646"/>
      <c r="DD12" s="614">
        <v>74216</v>
      </c>
      <c r="DE12" s="609"/>
      <c r="DF12" s="609"/>
      <c r="DG12" s="609"/>
      <c r="DH12" s="609"/>
      <c r="DI12" s="609"/>
      <c r="DJ12" s="609"/>
      <c r="DK12" s="609"/>
      <c r="DL12" s="609"/>
      <c r="DM12" s="609"/>
      <c r="DN12" s="609"/>
      <c r="DO12" s="609"/>
      <c r="DP12" s="610"/>
      <c r="DQ12" s="614">
        <v>535810</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6806289</v>
      </c>
      <c r="BH13" s="609"/>
      <c r="BI13" s="609"/>
      <c r="BJ13" s="609"/>
      <c r="BK13" s="609"/>
      <c r="BL13" s="609"/>
      <c r="BM13" s="609"/>
      <c r="BN13" s="610"/>
      <c r="BO13" s="646">
        <v>47.3</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7989917</v>
      </c>
      <c r="CS13" s="609"/>
      <c r="CT13" s="609"/>
      <c r="CU13" s="609"/>
      <c r="CV13" s="609"/>
      <c r="CW13" s="609"/>
      <c r="CX13" s="609"/>
      <c r="CY13" s="610"/>
      <c r="CZ13" s="646">
        <v>12.2</v>
      </c>
      <c r="DA13" s="646"/>
      <c r="DB13" s="646"/>
      <c r="DC13" s="646"/>
      <c r="DD13" s="614">
        <v>2796856</v>
      </c>
      <c r="DE13" s="609"/>
      <c r="DF13" s="609"/>
      <c r="DG13" s="609"/>
      <c r="DH13" s="609"/>
      <c r="DI13" s="609"/>
      <c r="DJ13" s="609"/>
      <c r="DK13" s="609"/>
      <c r="DL13" s="609"/>
      <c r="DM13" s="609"/>
      <c r="DN13" s="609"/>
      <c r="DO13" s="609"/>
      <c r="DP13" s="610"/>
      <c r="DQ13" s="614">
        <v>4427052</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227379</v>
      </c>
      <c r="BH14" s="609"/>
      <c r="BI14" s="609"/>
      <c r="BJ14" s="609"/>
      <c r="BK14" s="609"/>
      <c r="BL14" s="609"/>
      <c r="BM14" s="609"/>
      <c r="BN14" s="610"/>
      <c r="BO14" s="646">
        <v>1.6</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2065249</v>
      </c>
      <c r="CS14" s="609"/>
      <c r="CT14" s="609"/>
      <c r="CU14" s="609"/>
      <c r="CV14" s="609"/>
      <c r="CW14" s="609"/>
      <c r="CX14" s="609"/>
      <c r="CY14" s="610"/>
      <c r="CZ14" s="646">
        <v>3.2</v>
      </c>
      <c r="DA14" s="646"/>
      <c r="DB14" s="646"/>
      <c r="DC14" s="646"/>
      <c r="DD14" s="614">
        <v>43933</v>
      </c>
      <c r="DE14" s="609"/>
      <c r="DF14" s="609"/>
      <c r="DG14" s="609"/>
      <c r="DH14" s="609"/>
      <c r="DI14" s="609"/>
      <c r="DJ14" s="609"/>
      <c r="DK14" s="609"/>
      <c r="DL14" s="609"/>
      <c r="DM14" s="609"/>
      <c r="DN14" s="609"/>
      <c r="DO14" s="609"/>
      <c r="DP14" s="610"/>
      <c r="DQ14" s="614">
        <v>2006078</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33922</v>
      </c>
      <c r="S15" s="609"/>
      <c r="T15" s="609"/>
      <c r="U15" s="609"/>
      <c r="V15" s="609"/>
      <c r="W15" s="609"/>
      <c r="X15" s="609"/>
      <c r="Y15" s="610"/>
      <c r="Z15" s="646">
        <v>0.1</v>
      </c>
      <c r="AA15" s="646"/>
      <c r="AB15" s="646"/>
      <c r="AC15" s="646"/>
      <c r="AD15" s="647">
        <v>33922</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956728</v>
      </c>
      <c r="BH15" s="609"/>
      <c r="BI15" s="609"/>
      <c r="BJ15" s="609"/>
      <c r="BK15" s="609"/>
      <c r="BL15" s="609"/>
      <c r="BM15" s="609"/>
      <c r="BN15" s="610"/>
      <c r="BO15" s="646">
        <v>6.6</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4687282</v>
      </c>
      <c r="CS15" s="609"/>
      <c r="CT15" s="609"/>
      <c r="CU15" s="609"/>
      <c r="CV15" s="609"/>
      <c r="CW15" s="609"/>
      <c r="CX15" s="609"/>
      <c r="CY15" s="610"/>
      <c r="CZ15" s="646">
        <v>7.2</v>
      </c>
      <c r="DA15" s="646"/>
      <c r="DB15" s="646"/>
      <c r="DC15" s="646"/>
      <c r="DD15" s="614">
        <v>1193339</v>
      </c>
      <c r="DE15" s="609"/>
      <c r="DF15" s="609"/>
      <c r="DG15" s="609"/>
      <c r="DH15" s="609"/>
      <c r="DI15" s="609"/>
      <c r="DJ15" s="609"/>
      <c r="DK15" s="609"/>
      <c r="DL15" s="609"/>
      <c r="DM15" s="609"/>
      <c r="DN15" s="609"/>
      <c r="DO15" s="609"/>
      <c r="DP15" s="610"/>
      <c r="DQ15" s="614">
        <v>2765954</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255913</v>
      </c>
      <c r="S16" s="609"/>
      <c r="T16" s="609"/>
      <c r="U16" s="609"/>
      <c r="V16" s="609"/>
      <c r="W16" s="609"/>
      <c r="X16" s="609"/>
      <c r="Y16" s="610"/>
      <c r="Z16" s="646">
        <v>0.4</v>
      </c>
      <c r="AA16" s="646"/>
      <c r="AB16" s="646"/>
      <c r="AC16" s="646"/>
      <c r="AD16" s="647">
        <v>255913</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467585</v>
      </c>
      <c r="S17" s="609"/>
      <c r="T17" s="609"/>
      <c r="U17" s="609"/>
      <c r="V17" s="609"/>
      <c r="W17" s="609"/>
      <c r="X17" s="609"/>
      <c r="Y17" s="610"/>
      <c r="Z17" s="646">
        <v>0.7</v>
      </c>
      <c r="AA17" s="646"/>
      <c r="AB17" s="646"/>
      <c r="AC17" s="646"/>
      <c r="AD17" s="647">
        <v>467585</v>
      </c>
      <c r="AE17" s="647"/>
      <c r="AF17" s="647"/>
      <c r="AG17" s="647"/>
      <c r="AH17" s="647"/>
      <c r="AI17" s="647"/>
      <c r="AJ17" s="647"/>
      <c r="AK17" s="647"/>
      <c r="AL17" s="611">
        <v>1.4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4785397</v>
      </c>
      <c r="CS17" s="609"/>
      <c r="CT17" s="609"/>
      <c r="CU17" s="609"/>
      <c r="CV17" s="609"/>
      <c r="CW17" s="609"/>
      <c r="CX17" s="609"/>
      <c r="CY17" s="610"/>
      <c r="CZ17" s="646">
        <v>7.3</v>
      </c>
      <c r="DA17" s="646"/>
      <c r="DB17" s="646"/>
      <c r="DC17" s="646"/>
      <c r="DD17" s="614" t="s">
        <v>122</v>
      </c>
      <c r="DE17" s="609"/>
      <c r="DF17" s="609"/>
      <c r="DG17" s="609"/>
      <c r="DH17" s="609"/>
      <c r="DI17" s="609"/>
      <c r="DJ17" s="609"/>
      <c r="DK17" s="609"/>
      <c r="DL17" s="609"/>
      <c r="DM17" s="609"/>
      <c r="DN17" s="609"/>
      <c r="DO17" s="609"/>
      <c r="DP17" s="610"/>
      <c r="DQ17" s="614">
        <v>4474696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60775</v>
      </c>
      <c r="S18" s="609"/>
      <c r="T18" s="609"/>
      <c r="U18" s="609"/>
      <c r="V18" s="609"/>
      <c r="W18" s="609"/>
      <c r="X18" s="609"/>
      <c r="Y18" s="610"/>
      <c r="Z18" s="646">
        <v>0.1</v>
      </c>
      <c r="AA18" s="646"/>
      <c r="AB18" s="646"/>
      <c r="AC18" s="646"/>
      <c r="AD18" s="647">
        <v>60775</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394932</v>
      </c>
      <c r="S19" s="609"/>
      <c r="T19" s="609"/>
      <c r="U19" s="609"/>
      <c r="V19" s="609"/>
      <c r="W19" s="609"/>
      <c r="X19" s="609"/>
      <c r="Y19" s="610"/>
      <c r="Z19" s="646">
        <v>0.6</v>
      </c>
      <c r="AA19" s="646"/>
      <c r="AB19" s="646"/>
      <c r="AC19" s="646"/>
      <c r="AD19" s="647">
        <v>394932</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1160624</v>
      </c>
      <c r="BH19" s="609"/>
      <c r="BI19" s="609"/>
      <c r="BJ19" s="609"/>
      <c r="BK19" s="609"/>
      <c r="BL19" s="609"/>
      <c r="BM19" s="609"/>
      <c r="BN19" s="610"/>
      <c r="BO19" s="646">
        <v>8.1</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11878</v>
      </c>
      <c r="S20" s="609"/>
      <c r="T20" s="609"/>
      <c r="U20" s="609"/>
      <c r="V20" s="609"/>
      <c r="W20" s="609"/>
      <c r="X20" s="609"/>
      <c r="Y20" s="610"/>
      <c r="Z20" s="646">
        <v>0</v>
      </c>
      <c r="AA20" s="646"/>
      <c r="AB20" s="646"/>
      <c r="AC20" s="646"/>
      <c r="AD20" s="647">
        <v>11878</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1160624</v>
      </c>
      <c r="BH20" s="609"/>
      <c r="BI20" s="609"/>
      <c r="BJ20" s="609"/>
      <c r="BK20" s="609"/>
      <c r="BL20" s="609"/>
      <c r="BM20" s="609"/>
      <c r="BN20" s="610"/>
      <c r="BO20" s="646">
        <v>8.1</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65401001</v>
      </c>
      <c r="CS20" s="609"/>
      <c r="CT20" s="609"/>
      <c r="CU20" s="609"/>
      <c r="CV20" s="609"/>
      <c r="CW20" s="609"/>
      <c r="CX20" s="609"/>
      <c r="CY20" s="610"/>
      <c r="CZ20" s="646">
        <v>100</v>
      </c>
      <c r="DA20" s="646"/>
      <c r="DB20" s="646"/>
      <c r="DC20" s="646"/>
      <c r="DD20" s="614">
        <v>4974433</v>
      </c>
      <c r="DE20" s="609"/>
      <c r="DF20" s="609"/>
      <c r="DG20" s="609"/>
      <c r="DH20" s="609"/>
      <c r="DI20" s="609"/>
      <c r="DJ20" s="609"/>
      <c r="DK20" s="609"/>
      <c r="DL20" s="609"/>
      <c r="DM20" s="609"/>
      <c r="DN20" s="609"/>
      <c r="DO20" s="609"/>
      <c r="DP20" s="610"/>
      <c r="DQ20" s="614">
        <v>39216671</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16518376</v>
      </c>
      <c r="S21" s="609"/>
      <c r="T21" s="609"/>
      <c r="U21" s="609"/>
      <c r="V21" s="609"/>
      <c r="W21" s="609"/>
      <c r="X21" s="609"/>
      <c r="Y21" s="610"/>
      <c r="Z21" s="646">
        <v>25.2</v>
      </c>
      <c r="AA21" s="646"/>
      <c r="AB21" s="646"/>
      <c r="AC21" s="646"/>
      <c r="AD21" s="647">
        <v>15132949</v>
      </c>
      <c r="AE21" s="647"/>
      <c r="AF21" s="647"/>
      <c r="AG21" s="647"/>
      <c r="AH21" s="647"/>
      <c r="AI21" s="647"/>
      <c r="AJ21" s="647"/>
      <c r="AK21" s="647"/>
      <c r="AL21" s="611">
        <v>46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61019</v>
      </c>
      <c r="BH21" s="609"/>
      <c r="BI21" s="609"/>
      <c r="BJ21" s="609"/>
      <c r="BK21" s="609"/>
      <c r="BL21" s="609"/>
      <c r="BM21" s="609"/>
      <c r="BN21" s="610"/>
      <c r="BO21" s="646">
        <v>0.4</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15132949</v>
      </c>
      <c r="S22" s="609"/>
      <c r="T22" s="609"/>
      <c r="U22" s="609"/>
      <c r="V22" s="609"/>
      <c r="W22" s="609"/>
      <c r="X22" s="609"/>
      <c r="Y22" s="610"/>
      <c r="Z22" s="646">
        <v>23.1</v>
      </c>
      <c r="AA22" s="646"/>
      <c r="AB22" s="646"/>
      <c r="AC22" s="646"/>
      <c r="AD22" s="647">
        <v>15132949</v>
      </c>
      <c r="AE22" s="647"/>
      <c r="AF22" s="647"/>
      <c r="AG22" s="647"/>
      <c r="AH22" s="647"/>
      <c r="AI22" s="647"/>
      <c r="AJ22" s="647"/>
      <c r="AK22" s="647"/>
      <c r="AL22" s="611">
        <v>46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1385427</v>
      </c>
      <c r="S23" s="609"/>
      <c r="T23" s="609"/>
      <c r="U23" s="609"/>
      <c r="V23" s="609"/>
      <c r="W23" s="609"/>
      <c r="X23" s="609"/>
      <c r="Y23" s="610"/>
      <c r="Z23" s="646">
        <v>2.1</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1099605</v>
      </c>
      <c r="BH23" s="609"/>
      <c r="BI23" s="609"/>
      <c r="BJ23" s="609"/>
      <c r="BK23" s="609"/>
      <c r="BL23" s="609"/>
      <c r="BM23" s="609"/>
      <c r="BN23" s="610"/>
      <c r="BO23" s="646">
        <v>7.6</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33532527</v>
      </c>
      <c r="CS24" s="664"/>
      <c r="CT24" s="664"/>
      <c r="CU24" s="664"/>
      <c r="CV24" s="664"/>
      <c r="CW24" s="664"/>
      <c r="CX24" s="664"/>
      <c r="CY24" s="689"/>
      <c r="CZ24" s="690">
        <v>51.3</v>
      </c>
      <c r="DA24" s="672"/>
      <c r="DB24" s="672"/>
      <c r="DC24" s="692"/>
      <c r="DD24" s="688">
        <v>20132608</v>
      </c>
      <c r="DE24" s="664"/>
      <c r="DF24" s="664"/>
      <c r="DG24" s="664"/>
      <c r="DH24" s="664"/>
      <c r="DI24" s="664"/>
      <c r="DJ24" s="664"/>
      <c r="DK24" s="689"/>
      <c r="DL24" s="688">
        <v>18527093</v>
      </c>
      <c r="DM24" s="664"/>
      <c r="DN24" s="664"/>
      <c r="DO24" s="664"/>
      <c r="DP24" s="664"/>
      <c r="DQ24" s="664"/>
      <c r="DR24" s="664"/>
      <c r="DS24" s="664"/>
      <c r="DT24" s="664"/>
      <c r="DU24" s="664"/>
      <c r="DV24" s="689"/>
      <c r="DW24" s="690">
        <v>56.2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35226920</v>
      </c>
      <c r="S25" s="609"/>
      <c r="T25" s="609"/>
      <c r="U25" s="609"/>
      <c r="V25" s="609"/>
      <c r="W25" s="609"/>
      <c r="X25" s="609"/>
      <c r="Y25" s="610"/>
      <c r="Z25" s="646">
        <v>53.7</v>
      </c>
      <c r="AA25" s="646"/>
      <c r="AB25" s="646"/>
      <c r="AC25" s="646"/>
      <c r="AD25" s="647">
        <v>32741888</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10088581</v>
      </c>
      <c r="CS25" s="621"/>
      <c r="CT25" s="621"/>
      <c r="CU25" s="621"/>
      <c r="CV25" s="621"/>
      <c r="CW25" s="621"/>
      <c r="CX25" s="621"/>
      <c r="CY25" s="622"/>
      <c r="CZ25" s="611">
        <v>15.4</v>
      </c>
      <c r="DA25" s="623"/>
      <c r="DB25" s="623"/>
      <c r="DC25" s="624"/>
      <c r="DD25" s="614">
        <v>9583153</v>
      </c>
      <c r="DE25" s="621"/>
      <c r="DF25" s="621"/>
      <c r="DG25" s="621"/>
      <c r="DH25" s="621"/>
      <c r="DI25" s="621"/>
      <c r="DJ25" s="621"/>
      <c r="DK25" s="622"/>
      <c r="DL25" s="614">
        <v>9353056</v>
      </c>
      <c r="DM25" s="621"/>
      <c r="DN25" s="621"/>
      <c r="DO25" s="621"/>
      <c r="DP25" s="621"/>
      <c r="DQ25" s="621"/>
      <c r="DR25" s="621"/>
      <c r="DS25" s="621"/>
      <c r="DT25" s="621"/>
      <c r="DU25" s="621"/>
      <c r="DV25" s="622"/>
      <c r="DW25" s="611">
        <v>28.3</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11044</v>
      </c>
      <c r="S26" s="609"/>
      <c r="T26" s="609"/>
      <c r="U26" s="609"/>
      <c r="V26" s="609"/>
      <c r="W26" s="609"/>
      <c r="X26" s="609"/>
      <c r="Y26" s="610"/>
      <c r="Z26" s="646">
        <v>0</v>
      </c>
      <c r="AA26" s="646"/>
      <c r="AB26" s="646"/>
      <c r="AC26" s="646"/>
      <c r="AD26" s="647">
        <v>11044</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6481010</v>
      </c>
      <c r="CS26" s="609"/>
      <c r="CT26" s="609"/>
      <c r="CU26" s="609"/>
      <c r="CV26" s="609"/>
      <c r="CW26" s="609"/>
      <c r="CX26" s="609"/>
      <c r="CY26" s="610"/>
      <c r="CZ26" s="611">
        <v>9.9</v>
      </c>
      <c r="DA26" s="623"/>
      <c r="DB26" s="623"/>
      <c r="DC26" s="624"/>
      <c r="DD26" s="614">
        <v>6225758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175355</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14394403</v>
      </c>
      <c r="BH27" s="609"/>
      <c r="BI27" s="609"/>
      <c r="BJ27" s="609"/>
      <c r="BK27" s="609"/>
      <c r="BL27" s="609"/>
      <c r="BM27" s="609"/>
      <c r="BN27" s="610"/>
      <c r="BO27" s="646">
        <v>100</v>
      </c>
      <c r="BP27" s="646"/>
      <c r="BQ27" s="646"/>
      <c r="BR27" s="646"/>
      <c r="BS27" s="647">
        <v>304057</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18658549</v>
      </c>
      <c r="CS27" s="621"/>
      <c r="CT27" s="621"/>
      <c r="CU27" s="621"/>
      <c r="CV27" s="621"/>
      <c r="CW27" s="621"/>
      <c r="CX27" s="621"/>
      <c r="CY27" s="622"/>
      <c r="CZ27" s="611">
        <v>28.5</v>
      </c>
      <c r="DA27" s="623"/>
      <c r="DB27" s="623"/>
      <c r="DC27" s="624"/>
      <c r="DD27" s="614">
        <v>6074759</v>
      </c>
      <c r="DE27" s="621"/>
      <c r="DF27" s="621"/>
      <c r="DG27" s="621"/>
      <c r="DH27" s="621"/>
      <c r="DI27" s="621"/>
      <c r="DJ27" s="621"/>
      <c r="DK27" s="622"/>
      <c r="DL27" s="614">
        <v>4699341</v>
      </c>
      <c r="DM27" s="621"/>
      <c r="DN27" s="621"/>
      <c r="DO27" s="621"/>
      <c r="DP27" s="621"/>
      <c r="DQ27" s="621"/>
      <c r="DR27" s="621"/>
      <c r="DS27" s="621"/>
      <c r="DT27" s="621"/>
      <c r="DU27" s="621"/>
      <c r="DV27" s="622"/>
      <c r="DW27" s="611">
        <v>14.2</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1023788</v>
      </c>
      <c r="S28" s="609"/>
      <c r="T28" s="609"/>
      <c r="U28" s="609"/>
      <c r="V28" s="609"/>
      <c r="W28" s="609"/>
      <c r="X28" s="609"/>
      <c r="Y28" s="610"/>
      <c r="Z28" s="646">
        <v>1.6</v>
      </c>
      <c r="AA28" s="646"/>
      <c r="AB28" s="646"/>
      <c r="AC28" s="646"/>
      <c r="AD28" s="647">
        <v>67230</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4785397</v>
      </c>
      <c r="CS28" s="609"/>
      <c r="CT28" s="609"/>
      <c r="CU28" s="609"/>
      <c r="CV28" s="609"/>
      <c r="CW28" s="609"/>
      <c r="CX28" s="609"/>
      <c r="CY28" s="610"/>
      <c r="CZ28" s="611">
        <v>7.3</v>
      </c>
      <c r="DA28" s="623"/>
      <c r="DB28" s="623"/>
      <c r="DC28" s="624"/>
      <c r="DD28" s="614">
        <v>4474696</v>
      </c>
      <c r="DE28" s="609"/>
      <c r="DF28" s="609"/>
      <c r="DG28" s="609"/>
      <c r="DH28" s="609"/>
      <c r="DI28" s="609"/>
      <c r="DJ28" s="609"/>
      <c r="DK28" s="610"/>
      <c r="DL28" s="614">
        <v>4474696</v>
      </c>
      <c r="DM28" s="609"/>
      <c r="DN28" s="609"/>
      <c r="DO28" s="609"/>
      <c r="DP28" s="609"/>
      <c r="DQ28" s="609"/>
      <c r="DR28" s="609"/>
      <c r="DS28" s="609"/>
      <c r="DT28" s="609"/>
      <c r="DU28" s="609"/>
      <c r="DV28" s="610"/>
      <c r="DW28" s="611">
        <v>13.6</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353333</v>
      </c>
      <c r="S29" s="609"/>
      <c r="T29" s="609"/>
      <c r="U29" s="609"/>
      <c r="V29" s="609"/>
      <c r="W29" s="609"/>
      <c r="X29" s="609"/>
      <c r="Y29" s="610"/>
      <c r="Z29" s="646">
        <v>0.5</v>
      </c>
      <c r="AA29" s="646"/>
      <c r="AB29" s="646"/>
      <c r="AC29" s="646"/>
      <c r="AD29" s="647">
        <v>24134</v>
      </c>
      <c r="AE29" s="647"/>
      <c r="AF29" s="647"/>
      <c r="AG29" s="647"/>
      <c r="AH29" s="647"/>
      <c r="AI29" s="647"/>
      <c r="AJ29" s="647"/>
      <c r="AK29" s="647"/>
      <c r="AL29" s="611">
        <v>0.1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4782788</v>
      </c>
      <c r="CS29" s="621"/>
      <c r="CT29" s="621"/>
      <c r="CU29" s="621"/>
      <c r="CV29" s="621"/>
      <c r="CW29" s="621"/>
      <c r="CX29" s="621"/>
      <c r="CY29" s="622"/>
      <c r="CZ29" s="611">
        <v>7.3</v>
      </c>
      <c r="DA29" s="623"/>
      <c r="DB29" s="623"/>
      <c r="DC29" s="624"/>
      <c r="DD29" s="614">
        <v>4472087</v>
      </c>
      <c r="DE29" s="621"/>
      <c r="DF29" s="621"/>
      <c r="DG29" s="621"/>
      <c r="DH29" s="621"/>
      <c r="DI29" s="621"/>
      <c r="DJ29" s="621"/>
      <c r="DK29" s="622"/>
      <c r="DL29" s="614">
        <v>4472087</v>
      </c>
      <c r="DM29" s="621"/>
      <c r="DN29" s="621"/>
      <c r="DO29" s="621"/>
      <c r="DP29" s="621"/>
      <c r="DQ29" s="621"/>
      <c r="DR29" s="621"/>
      <c r="DS29" s="621"/>
      <c r="DT29" s="621"/>
      <c r="DU29" s="621"/>
      <c r="DV29" s="622"/>
      <c r="DW29" s="611">
        <v>13.6</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13999455</v>
      </c>
      <c r="S30" s="609"/>
      <c r="T30" s="609"/>
      <c r="U30" s="609"/>
      <c r="V30" s="609"/>
      <c r="W30" s="609"/>
      <c r="X30" s="609"/>
      <c r="Y30" s="610"/>
      <c r="Z30" s="646">
        <v>21.3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4630371</v>
      </c>
      <c r="CS30" s="609"/>
      <c r="CT30" s="609"/>
      <c r="CU30" s="609"/>
      <c r="CV30" s="609"/>
      <c r="CW30" s="609"/>
      <c r="CX30" s="609"/>
      <c r="CY30" s="610"/>
      <c r="CZ30" s="611">
        <v>7.1</v>
      </c>
      <c r="DA30" s="623"/>
      <c r="DB30" s="623"/>
      <c r="DC30" s="624"/>
      <c r="DD30" s="614">
        <v>4319670</v>
      </c>
      <c r="DE30" s="609"/>
      <c r="DF30" s="609"/>
      <c r="DG30" s="609"/>
      <c r="DH30" s="609"/>
      <c r="DI30" s="609"/>
      <c r="DJ30" s="609"/>
      <c r="DK30" s="610"/>
      <c r="DL30" s="614">
        <v>4319670</v>
      </c>
      <c r="DM30" s="609"/>
      <c r="DN30" s="609"/>
      <c r="DO30" s="609"/>
      <c r="DP30" s="609"/>
      <c r="DQ30" s="609"/>
      <c r="DR30" s="609"/>
      <c r="DS30" s="609"/>
      <c r="DT30" s="609"/>
      <c r="DU30" s="609"/>
      <c r="DV30" s="610"/>
      <c r="DW30" s="611">
        <v>13.1</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382</v>
      </c>
      <c r="S31" s="609"/>
      <c r="T31" s="609"/>
      <c r="U31" s="609"/>
      <c r="V31" s="609"/>
      <c r="W31" s="609"/>
      <c r="X31" s="609"/>
      <c r="Y31" s="610"/>
      <c r="Z31" s="646">
        <v>0</v>
      </c>
      <c r="AA31" s="646"/>
      <c r="AB31" s="646"/>
      <c r="AC31" s="646"/>
      <c r="AD31" s="647">
        <v>382</v>
      </c>
      <c r="AE31" s="647"/>
      <c r="AF31" s="647"/>
      <c r="AG31" s="647"/>
      <c r="AH31" s="647"/>
      <c r="AI31" s="647"/>
      <c r="AJ31" s="647"/>
      <c r="AK31" s="647"/>
      <c r="AL31" s="611">
        <v>0</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99.3</v>
      </c>
      <c r="BH31" s="671"/>
      <c r="BI31" s="671"/>
      <c r="BJ31" s="671"/>
      <c r="BK31" s="671"/>
      <c r="BL31" s="671"/>
      <c r="BM31" s="672">
        <v>73.7</v>
      </c>
      <c r="BN31" s="671"/>
      <c r="BO31" s="671"/>
      <c r="BP31" s="671"/>
      <c r="BQ31" s="673"/>
      <c r="BR31" s="670">
        <v>97.2</v>
      </c>
      <c r="BS31" s="671"/>
      <c r="BT31" s="671"/>
      <c r="BU31" s="671"/>
      <c r="BV31" s="671"/>
      <c r="BW31" s="671"/>
      <c r="BX31" s="672">
        <v>73.099999999999994</v>
      </c>
      <c r="BY31" s="671"/>
      <c r="BZ31" s="671"/>
      <c r="CA31" s="671"/>
      <c r="CB31" s="673"/>
      <c r="CD31" s="629"/>
      <c r="CE31" s="630"/>
      <c r="CF31" s="605" t="s">
        <v>300</v>
      </c>
      <c r="CG31" s="606"/>
      <c r="CH31" s="606"/>
      <c r="CI31" s="606"/>
      <c r="CJ31" s="606"/>
      <c r="CK31" s="606"/>
      <c r="CL31" s="606"/>
      <c r="CM31" s="606"/>
      <c r="CN31" s="606"/>
      <c r="CO31" s="606"/>
      <c r="CP31" s="606"/>
      <c r="CQ31" s="607"/>
      <c r="CR31" s="608">
        <v>152417</v>
      </c>
      <c r="CS31" s="621"/>
      <c r="CT31" s="621"/>
      <c r="CU31" s="621"/>
      <c r="CV31" s="621"/>
      <c r="CW31" s="621"/>
      <c r="CX31" s="621"/>
      <c r="CY31" s="622"/>
      <c r="CZ31" s="611">
        <v>0.2</v>
      </c>
      <c r="DA31" s="623"/>
      <c r="DB31" s="623"/>
      <c r="DC31" s="624"/>
      <c r="DD31" s="614">
        <v>152417</v>
      </c>
      <c r="DE31" s="621"/>
      <c r="DF31" s="621"/>
      <c r="DG31" s="621"/>
      <c r="DH31" s="621"/>
      <c r="DI31" s="621"/>
      <c r="DJ31" s="621"/>
      <c r="DK31" s="622"/>
      <c r="DL31" s="614">
        <v>152417</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3856300</v>
      </c>
      <c r="S32" s="609"/>
      <c r="T32" s="609"/>
      <c r="U32" s="609"/>
      <c r="V32" s="609"/>
      <c r="W32" s="609"/>
      <c r="X32" s="609"/>
      <c r="Y32" s="610"/>
      <c r="Z32" s="646">
        <v>5.9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99.2</v>
      </c>
      <c r="BH32" s="621"/>
      <c r="BI32" s="621"/>
      <c r="BJ32" s="621"/>
      <c r="BK32" s="621"/>
      <c r="BL32" s="621"/>
      <c r="BM32" s="612">
        <v>98.3</v>
      </c>
      <c r="BN32" s="621"/>
      <c r="BO32" s="621"/>
      <c r="BP32" s="621"/>
      <c r="BQ32" s="644"/>
      <c r="BR32" s="674">
        <v>99.2</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v>2609</v>
      </c>
      <c r="CS32" s="609"/>
      <c r="CT32" s="609"/>
      <c r="CU32" s="609"/>
      <c r="CV32" s="609"/>
      <c r="CW32" s="609"/>
      <c r="CX32" s="609"/>
      <c r="CY32" s="610"/>
      <c r="CZ32" s="611">
        <v>0</v>
      </c>
      <c r="DA32" s="623"/>
      <c r="DB32" s="623"/>
      <c r="DC32" s="624"/>
      <c r="DD32" s="614">
        <v>2609</v>
      </c>
      <c r="DE32" s="609"/>
      <c r="DF32" s="609"/>
      <c r="DG32" s="609"/>
      <c r="DH32" s="609"/>
      <c r="DI32" s="609"/>
      <c r="DJ32" s="609"/>
      <c r="DK32" s="610"/>
      <c r="DL32" s="614">
        <v>2609</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102959</v>
      </c>
      <c r="S33" s="609"/>
      <c r="T33" s="609"/>
      <c r="U33" s="609"/>
      <c r="V33" s="609"/>
      <c r="W33" s="609"/>
      <c r="X33" s="609"/>
      <c r="Y33" s="610"/>
      <c r="Z33" s="646">
        <v>0.2</v>
      </c>
      <c r="AA33" s="646"/>
      <c r="AB33" s="646"/>
      <c r="AC33" s="646"/>
      <c r="AD33" s="647">
        <v>43437</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99.4</v>
      </c>
      <c r="BH33" s="593"/>
      <c r="BI33" s="593"/>
      <c r="BJ33" s="593"/>
      <c r="BK33" s="593"/>
      <c r="BL33" s="593"/>
      <c r="BM33" s="639">
        <v>62.1</v>
      </c>
      <c r="BN33" s="593"/>
      <c r="BO33" s="593"/>
      <c r="BP33" s="593"/>
      <c r="BQ33" s="656"/>
      <c r="BR33" s="669">
        <v>95.5</v>
      </c>
      <c r="BS33" s="593"/>
      <c r="BT33" s="593"/>
      <c r="BU33" s="593"/>
      <c r="BV33" s="593"/>
      <c r="BW33" s="593"/>
      <c r="BX33" s="639">
        <v>60</v>
      </c>
      <c r="BY33" s="593"/>
      <c r="BZ33" s="593"/>
      <c r="CA33" s="593"/>
      <c r="CB33" s="656"/>
      <c r="CD33" s="605" t="s">
        <v>307</v>
      </c>
      <c r="CE33" s="606"/>
      <c r="CF33" s="606"/>
      <c r="CG33" s="606"/>
      <c r="CH33" s="606"/>
      <c r="CI33" s="606"/>
      <c r="CJ33" s="606"/>
      <c r="CK33" s="606"/>
      <c r="CL33" s="606"/>
      <c r="CM33" s="606"/>
      <c r="CN33" s="606"/>
      <c r="CO33" s="606"/>
      <c r="CP33" s="606"/>
      <c r="CQ33" s="607"/>
      <c r="CR33" s="608">
        <v>26894041</v>
      </c>
      <c r="CS33" s="621"/>
      <c r="CT33" s="621"/>
      <c r="CU33" s="621"/>
      <c r="CV33" s="621"/>
      <c r="CW33" s="621"/>
      <c r="CX33" s="621"/>
      <c r="CY33" s="622"/>
      <c r="CZ33" s="611">
        <v>41.1</v>
      </c>
      <c r="DA33" s="623"/>
      <c r="DB33" s="623"/>
      <c r="DC33" s="624"/>
      <c r="DD33" s="614">
        <v>18879501</v>
      </c>
      <c r="DE33" s="621"/>
      <c r="DF33" s="621"/>
      <c r="DG33" s="621"/>
      <c r="DH33" s="621"/>
      <c r="DI33" s="621"/>
      <c r="DJ33" s="621"/>
      <c r="DK33" s="622"/>
      <c r="DL33" s="614">
        <v>12826225</v>
      </c>
      <c r="DM33" s="621"/>
      <c r="DN33" s="621"/>
      <c r="DO33" s="621"/>
      <c r="DP33" s="621"/>
      <c r="DQ33" s="621"/>
      <c r="DR33" s="621"/>
      <c r="DS33" s="621"/>
      <c r="DT33" s="621"/>
      <c r="DU33" s="621"/>
      <c r="DV33" s="622"/>
      <c r="DW33" s="611">
        <v>38.9</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983224</v>
      </c>
      <c r="S34" s="609"/>
      <c r="T34" s="609"/>
      <c r="U34" s="609"/>
      <c r="V34" s="609"/>
      <c r="W34" s="609"/>
      <c r="X34" s="609"/>
      <c r="Y34" s="610"/>
      <c r="Z34" s="646">
        <v>1.5</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7600841</v>
      </c>
      <c r="CS34" s="609"/>
      <c r="CT34" s="609"/>
      <c r="CU34" s="609"/>
      <c r="CV34" s="609"/>
      <c r="CW34" s="609"/>
      <c r="CX34" s="609"/>
      <c r="CY34" s="610"/>
      <c r="CZ34" s="611">
        <v>11.6</v>
      </c>
      <c r="DA34" s="623"/>
      <c r="DB34" s="623"/>
      <c r="DC34" s="624"/>
      <c r="DD34" s="614">
        <v>4745228</v>
      </c>
      <c r="DE34" s="609"/>
      <c r="DF34" s="609"/>
      <c r="DG34" s="609"/>
      <c r="DH34" s="609"/>
      <c r="DI34" s="609"/>
      <c r="DJ34" s="609"/>
      <c r="DK34" s="610"/>
      <c r="DL34" s="614">
        <v>3277456</v>
      </c>
      <c r="DM34" s="609"/>
      <c r="DN34" s="609"/>
      <c r="DO34" s="609"/>
      <c r="DP34" s="609"/>
      <c r="DQ34" s="609"/>
      <c r="DR34" s="609"/>
      <c r="DS34" s="609"/>
      <c r="DT34" s="609"/>
      <c r="DU34" s="609"/>
      <c r="DV34" s="610"/>
      <c r="DW34" s="611">
        <v>9.9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1614869</v>
      </c>
      <c r="S35" s="609"/>
      <c r="T35" s="609"/>
      <c r="U35" s="609"/>
      <c r="V35" s="609"/>
      <c r="W35" s="609"/>
      <c r="X35" s="609"/>
      <c r="Y35" s="610"/>
      <c r="Z35" s="646">
        <v>2.5</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2385466</v>
      </c>
      <c r="CS35" s="621"/>
      <c r="CT35" s="621"/>
      <c r="CU35" s="621"/>
      <c r="CV35" s="621"/>
      <c r="CW35" s="621"/>
      <c r="CX35" s="621"/>
      <c r="CY35" s="622"/>
      <c r="CZ35" s="611">
        <v>3.6</v>
      </c>
      <c r="DA35" s="623"/>
      <c r="DB35" s="623"/>
      <c r="DC35" s="624"/>
      <c r="DD35" s="614">
        <v>1949006</v>
      </c>
      <c r="DE35" s="621"/>
      <c r="DF35" s="621"/>
      <c r="DG35" s="621"/>
      <c r="DH35" s="621"/>
      <c r="DI35" s="621"/>
      <c r="DJ35" s="621"/>
      <c r="DK35" s="622"/>
      <c r="DL35" s="614">
        <v>654903</v>
      </c>
      <c r="DM35" s="621"/>
      <c r="DN35" s="621"/>
      <c r="DO35" s="621"/>
      <c r="DP35" s="621"/>
      <c r="DQ35" s="621"/>
      <c r="DR35" s="621"/>
      <c r="DS35" s="621"/>
      <c r="DT35" s="621"/>
      <c r="DU35" s="621"/>
      <c r="DV35" s="622"/>
      <c r="DW35" s="611">
        <v>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1304113</v>
      </c>
      <c r="S36" s="609"/>
      <c r="T36" s="609"/>
      <c r="U36" s="609"/>
      <c r="V36" s="609"/>
      <c r="W36" s="609"/>
      <c r="X36" s="609"/>
      <c r="Y36" s="610"/>
      <c r="Z36" s="646">
        <v>2</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9514352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100309</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6607068</v>
      </c>
      <c r="CS36" s="609"/>
      <c r="CT36" s="609"/>
      <c r="CU36" s="609"/>
      <c r="CV36" s="609"/>
      <c r="CW36" s="609"/>
      <c r="CX36" s="609"/>
      <c r="CY36" s="610"/>
      <c r="CZ36" s="611">
        <v>10.1</v>
      </c>
      <c r="DA36" s="623"/>
      <c r="DB36" s="623"/>
      <c r="DC36" s="624"/>
      <c r="DD36" s="614">
        <v>5062837</v>
      </c>
      <c r="DE36" s="609"/>
      <c r="DF36" s="609"/>
      <c r="DG36" s="609"/>
      <c r="DH36" s="609"/>
      <c r="DI36" s="609"/>
      <c r="DJ36" s="609"/>
      <c r="DK36" s="610"/>
      <c r="DL36" s="614">
        <v>3245220</v>
      </c>
      <c r="DM36" s="609"/>
      <c r="DN36" s="609"/>
      <c r="DO36" s="609"/>
      <c r="DP36" s="609"/>
      <c r="DQ36" s="609"/>
      <c r="DR36" s="609"/>
      <c r="DS36" s="609"/>
      <c r="DT36" s="609"/>
      <c r="DU36" s="609"/>
      <c r="DV36" s="610"/>
      <c r="DW36" s="611">
        <v>9.8000000000000007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1671780</v>
      </c>
      <c r="S37" s="609"/>
      <c r="T37" s="609"/>
      <c r="U37" s="609"/>
      <c r="V37" s="609"/>
      <c r="W37" s="609"/>
      <c r="X37" s="609"/>
      <c r="Y37" s="610"/>
      <c r="Z37" s="646">
        <v>2.5</v>
      </c>
      <c r="AA37" s="646"/>
      <c r="AB37" s="646"/>
      <c r="AC37" s="646"/>
      <c r="AD37" s="647">
        <v>3739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1741478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100309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2120138</v>
      </c>
      <c r="CS37" s="621"/>
      <c r="CT37" s="621"/>
      <c r="CU37" s="621"/>
      <c r="CV37" s="621"/>
      <c r="CW37" s="621"/>
      <c r="CX37" s="621"/>
      <c r="CY37" s="622"/>
      <c r="CZ37" s="611">
        <v>3.2</v>
      </c>
      <c r="DA37" s="623"/>
      <c r="DB37" s="623"/>
      <c r="DC37" s="624"/>
      <c r="DD37" s="614">
        <v>1234238</v>
      </c>
      <c r="DE37" s="621"/>
      <c r="DF37" s="621"/>
      <c r="DG37" s="621"/>
      <c r="DH37" s="621"/>
      <c r="DI37" s="621"/>
      <c r="DJ37" s="621"/>
      <c r="DK37" s="622"/>
      <c r="DL37" s="614">
        <v>910086</v>
      </c>
      <c r="DM37" s="621"/>
      <c r="DN37" s="621"/>
      <c r="DO37" s="621"/>
      <c r="DP37" s="621"/>
      <c r="DQ37" s="621"/>
      <c r="DR37" s="621"/>
      <c r="DS37" s="621"/>
      <c r="DT37" s="621"/>
      <c r="DU37" s="621"/>
      <c r="DV37" s="622"/>
      <c r="DW37" s="611">
        <v>2.8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5283089</v>
      </c>
      <c r="S38" s="609"/>
      <c r="T38" s="609"/>
      <c r="U38" s="609"/>
      <c r="V38" s="609"/>
      <c r="W38" s="609"/>
      <c r="X38" s="609"/>
      <c r="Y38" s="610"/>
      <c r="Z38" s="646">
        <v>8.1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998636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13794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6614960</v>
      </c>
      <c r="CS38" s="609"/>
      <c r="CT38" s="609"/>
      <c r="CU38" s="609"/>
      <c r="CV38" s="609"/>
      <c r="CW38" s="609"/>
      <c r="CX38" s="609"/>
      <c r="CY38" s="610"/>
      <c r="CZ38" s="611">
        <v>10.1</v>
      </c>
      <c r="DA38" s="623"/>
      <c r="DB38" s="623"/>
      <c r="DC38" s="624"/>
      <c r="DD38" s="614">
        <v>5416842</v>
      </c>
      <c r="DE38" s="609"/>
      <c r="DF38" s="609"/>
      <c r="DG38" s="609"/>
      <c r="DH38" s="609"/>
      <c r="DI38" s="609"/>
      <c r="DJ38" s="609"/>
      <c r="DK38" s="610"/>
      <c r="DL38" s="614">
        <v>5053357</v>
      </c>
      <c r="DM38" s="609"/>
      <c r="DN38" s="609"/>
      <c r="DO38" s="609"/>
      <c r="DP38" s="609"/>
      <c r="DQ38" s="609"/>
      <c r="DR38" s="609"/>
      <c r="DS38" s="609"/>
      <c r="DT38" s="609"/>
      <c r="DU38" s="609"/>
      <c r="DV38" s="610"/>
      <c r="DW38" s="611">
        <v>15.3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124549</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18561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1986510</v>
      </c>
      <c r="CS39" s="621"/>
      <c r="CT39" s="621"/>
      <c r="CU39" s="621"/>
      <c r="CV39" s="621"/>
      <c r="CW39" s="621"/>
      <c r="CX39" s="621"/>
      <c r="CY39" s="622"/>
      <c r="CZ39" s="611">
        <v>3</v>
      </c>
      <c r="DA39" s="623"/>
      <c r="DB39" s="623"/>
      <c r="DC39" s="624"/>
      <c r="DD39" s="614">
        <v>995413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99989</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97615</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88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1699196</v>
      </c>
      <c r="CS40" s="609"/>
      <c r="CT40" s="609"/>
      <c r="CU40" s="609"/>
      <c r="CV40" s="609"/>
      <c r="CW40" s="609"/>
      <c r="CX40" s="609"/>
      <c r="CY40" s="610"/>
      <c r="CZ40" s="611">
        <v>2.6</v>
      </c>
      <c r="DA40" s="623"/>
      <c r="DB40" s="623"/>
      <c r="DC40" s="624"/>
      <c r="DD40" s="614">
        <v>710175</v>
      </c>
      <c r="DE40" s="609"/>
      <c r="DF40" s="609"/>
      <c r="DG40" s="609"/>
      <c r="DH40" s="609"/>
      <c r="DI40" s="609"/>
      <c r="DJ40" s="609"/>
      <c r="DK40" s="610"/>
      <c r="DL40" s="614">
        <v>595289</v>
      </c>
      <c r="DM40" s="609"/>
      <c r="DN40" s="609"/>
      <c r="DO40" s="609"/>
      <c r="DP40" s="609"/>
      <c r="DQ40" s="609"/>
      <c r="DR40" s="609"/>
      <c r="DS40" s="609"/>
      <c r="DT40" s="609"/>
      <c r="DU40" s="609"/>
      <c r="DV40" s="610"/>
      <c r="DW40" s="611">
        <v>1.8</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65606611</v>
      </c>
      <c r="S41" s="633"/>
      <c r="T41" s="633"/>
      <c r="U41" s="633"/>
      <c r="V41" s="633"/>
      <c r="W41" s="633"/>
      <c r="X41" s="633"/>
      <c r="Y41" s="636"/>
      <c r="Z41" s="637">
        <v>100</v>
      </c>
      <c r="AA41" s="637"/>
      <c r="AB41" s="637"/>
      <c r="AC41" s="637"/>
      <c r="AD41" s="638">
        <v>32891854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1204774</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5347300</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504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4974433</v>
      </c>
      <c r="CS42" s="621"/>
      <c r="CT42" s="621"/>
      <c r="CU42" s="621"/>
      <c r="CV42" s="621"/>
      <c r="CW42" s="621"/>
      <c r="CX42" s="621"/>
      <c r="CY42" s="622"/>
      <c r="CZ42" s="611">
        <v>7.6</v>
      </c>
      <c r="DA42" s="623"/>
      <c r="DB42" s="623"/>
      <c r="DC42" s="624"/>
      <c r="DD42" s="614">
        <v>204562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2544</v>
      </c>
      <c r="CS43" s="621"/>
      <c r="CT43" s="621"/>
      <c r="CU43" s="621"/>
      <c r="CV43" s="621"/>
      <c r="CW43" s="621"/>
      <c r="CX43" s="621"/>
      <c r="CY43" s="622"/>
      <c r="CZ43" s="611">
        <v>0</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4974433</v>
      </c>
      <c r="CS44" s="609"/>
      <c r="CT44" s="609"/>
      <c r="CU44" s="609"/>
      <c r="CV44" s="609"/>
      <c r="CW44" s="609"/>
      <c r="CX44" s="609"/>
      <c r="CY44" s="610"/>
      <c r="CZ44" s="611">
        <v>7.6</v>
      </c>
      <c r="DA44" s="612"/>
      <c r="DB44" s="612"/>
      <c r="DC44" s="613"/>
      <c r="DD44" s="614">
        <v>204562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2526379</v>
      </c>
      <c r="CS45" s="621"/>
      <c r="CT45" s="621"/>
      <c r="CU45" s="621"/>
      <c r="CV45" s="621"/>
      <c r="CW45" s="621"/>
      <c r="CX45" s="621"/>
      <c r="CY45" s="622"/>
      <c r="CZ45" s="611">
        <v>3.9</v>
      </c>
      <c r="DA45" s="623"/>
      <c r="DB45" s="623"/>
      <c r="DC45" s="624"/>
      <c r="DD45" s="614">
        <v>10619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2333809</v>
      </c>
      <c r="CS46" s="609"/>
      <c r="CT46" s="609"/>
      <c r="CU46" s="609"/>
      <c r="CV46" s="609"/>
      <c r="CW46" s="609"/>
      <c r="CX46" s="609"/>
      <c r="CY46" s="610"/>
      <c r="CZ46" s="611">
        <v>3.6</v>
      </c>
      <c r="DA46" s="612"/>
      <c r="DB46" s="612"/>
      <c r="DC46" s="613"/>
      <c r="DD46" s="614">
        <v>193798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65401001</v>
      </c>
      <c r="CS49" s="593"/>
      <c r="CT49" s="593"/>
      <c r="CU49" s="593"/>
      <c r="CV49" s="593"/>
      <c r="CW49" s="593"/>
      <c r="CX49" s="593"/>
      <c r="CY49" s="594"/>
      <c r="CZ49" s="595">
        <v>100</v>
      </c>
      <c r="DA49" s="596"/>
      <c r="DB49" s="596"/>
      <c r="DC49" s="597"/>
      <c r="DD49" s="598">
        <v>39216671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WMSiLP5fhF7VZS86hoIvDSE65C9Ng+HF0xkEkInJNGjuCoPQsrGUt1nqZb9rnSj5raIN1di4BXwoBlsX0O8gyQ==" saltValue="rcYtJK2ivPoTfp1gjwr+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64828</v>
      </c>
      <c r="R7" s="1090"/>
      <c r="S7" s="1090"/>
      <c r="T7" s="1090"/>
      <c r="U7" s="1090"/>
      <c r="V7" s="1090">
        <v>64622</v>
      </c>
      <c r="W7" s="1090"/>
      <c r="X7" s="1090"/>
      <c r="Y7" s="1090"/>
      <c r="Z7" s="1090"/>
      <c r="AA7" s="1090">
        <v>206</v>
      </c>
      <c r="AB7" s="1090"/>
      <c r="AC7" s="1090"/>
      <c r="AD7" s="1090"/>
      <c r="AE7" s="1091"/>
      <c r="AF7" s="1092">
        <v>200</v>
      </c>
      <c r="AG7" s="1093"/>
      <c r="AH7" s="1093"/>
      <c r="AI7" s="1093"/>
      <c r="AJ7" s="1094"/>
      <c r="AK7" s="1095">
        <v>1604</v>
      </c>
      <c r="AL7" s="1096"/>
      <c r="AM7" s="1096"/>
      <c r="AN7" s="1096"/>
      <c r="AO7" s="1096"/>
      <c r="AP7" s="1096">
        <v>42472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560</v>
      </c>
      <c r="BT7" s="1087"/>
      <c r="BU7" s="1087"/>
      <c r="BV7" s="1087"/>
      <c r="BW7" s="1087"/>
      <c r="BX7" s="1087"/>
      <c r="BY7" s="1087"/>
      <c r="BZ7" s="1087"/>
      <c r="CA7" s="1087"/>
      <c r="CB7" s="1087"/>
      <c r="CC7" s="1087"/>
      <c r="CD7" s="1087"/>
      <c r="CE7" s="1087"/>
      <c r="CF7" s="1087"/>
      <c r="CG7" s="1099"/>
      <c r="CH7" s="1083">
        <v>1</v>
      </c>
      <c r="CI7" s="1084"/>
      <c r="CJ7" s="1084"/>
      <c r="CK7" s="1084"/>
      <c r="CL7" s="1085"/>
      <c r="CM7" s="1083">
        <v>29</v>
      </c>
      <c r="CN7" s="1084"/>
      <c r="CO7" s="1084"/>
      <c r="CP7" s="1084"/>
      <c r="CQ7" s="1085"/>
      <c r="CR7" s="1083">
        <v>5</v>
      </c>
      <c r="CS7" s="1084"/>
      <c r="CT7" s="1084"/>
      <c r="CU7" s="1084"/>
      <c r="CV7" s="1085"/>
      <c r="CW7" s="1083" t="s">
        <v>493</v>
      </c>
      <c r="CX7" s="1084"/>
      <c r="CY7" s="1084"/>
      <c r="CZ7" s="1084"/>
      <c r="DA7" s="1085"/>
      <c r="DB7" s="1083" t="s">
        <v>493</v>
      </c>
      <c r="DC7" s="1084"/>
      <c r="DD7" s="1084"/>
      <c r="DE7" s="1084"/>
      <c r="DF7" s="1085"/>
      <c r="DG7" s="1083" t="s">
        <v>493</v>
      </c>
      <c r="DH7" s="1084"/>
      <c r="DI7" s="1084"/>
      <c r="DJ7" s="1084"/>
      <c r="DK7" s="1085"/>
      <c r="DL7" s="1083" t="s">
        <v>493</v>
      </c>
      <c r="DM7" s="1084"/>
      <c r="DN7" s="1084"/>
      <c r="DO7" s="1084"/>
      <c r="DP7" s="1085"/>
      <c r="DQ7" s="1083" t="s">
        <v>493</v>
      </c>
      <c r="DR7" s="1084"/>
      <c r="DS7" s="1084"/>
      <c r="DT7" s="1084"/>
      <c r="DU7" s="1085"/>
      <c r="DV7" s="1086"/>
      <c r="DW7" s="1087"/>
      <c r="DX7" s="1087"/>
      <c r="DY7" s="1087"/>
      <c r="DZ7" s="1088"/>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838</v>
      </c>
      <c r="R8" s="1026"/>
      <c r="S8" s="1026"/>
      <c r="T8" s="1026"/>
      <c r="U8" s="1026"/>
      <c r="V8" s="1026">
        <v>838</v>
      </c>
      <c r="W8" s="1026"/>
      <c r="X8" s="1026"/>
      <c r="Y8" s="1026"/>
      <c r="Z8" s="1026"/>
      <c r="AA8" s="1026" t="s">
        <v>493</v>
      </c>
      <c r="AB8" s="1026"/>
      <c r="AC8" s="1026"/>
      <c r="AD8" s="1026"/>
      <c r="AE8" s="1027"/>
      <c r="AF8" s="1022" t="s">
        <v>122</v>
      </c>
      <c r="AG8" s="1023"/>
      <c r="AH8" s="1023"/>
      <c r="AI8" s="1023"/>
      <c r="AJ8" s="1024"/>
      <c r="AK8" s="1067">
        <v>63</v>
      </c>
      <c r="AL8" s="1068"/>
      <c r="AM8" s="1068"/>
      <c r="AN8" s="1068"/>
      <c r="AO8" s="1068"/>
      <c r="AP8" s="1068">
        <v>2845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561</v>
      </c>
      <c r="BT8" s="980"/>
      <c r="BU8" s="980"/>
      <c r="BV8" s="980"/>
      <c r="BW8" s="980"/>
      <c r="BX8" s="980"/>
      <c r="BY8" s="980"/>
      <c r="BZ8" s="980"/>
      <c r="CA8" s="980"/>
      <c r="CB8" s="980"/>
      <c r="CC8" s="980"/>
      <c r="CD8" s="980"/>
      <c r="CE8" s="980"/>
      <c r="CF8" s="980"/>
      <c r="CG8" s="1001"/>
      <c r="CH8" s="976">
        <v>157</v>
      </c>
      <c r="CI8" s="977"/>
      <c r="CJ8" s="977"/>
      <c r="CK8" s="977"/>
      <c r="CL8" s="978"/>
      <c r="CM8" s="976">
        <v>767</v>
      </c>
      <c r="CN8" s="977"/>
      <c r="CO8" s="977"/>
      <c r="CP8" s="977"/>
      <c r="CQ8" s="978"/>
      <c r="CR8" s="976">
        <v>120</v>
      </c>
      <c r="CS8" s="977"/>
      <c r="CT8" s="977"/>
      <c r="CU8" s="977"/>
      <c r="CV8" s="978"/>
      <c r="CW8" s="976" t="s">
        <v>493</v>
      </c>
      <c r="CX8" s="977"/>
      <c r="CY8" s="977"/>
      <c r="CZ8" s="977"/>
      <c r="DA8" s="978"/>
      <c r="DB8" s="976" t="s">
        <v>493</v>
      </c>
      <c r="DC8" s="977"/>
      <c r="DD8" s="977"/>
      <c r="DE8" s="977"/>
      <c r="DF8" s="978"/>
      <c r="DG8" s="976" t="s">
        <v>493</v>
      </c>
      <c r="DH8" s="977"/>
      <c r="DI8" s="977"/>
      <c r="DJ8" s="977"/>
      <c r="DK8" s="978"/>
      <c r="DL8" s="976" t="s">
        <v>493</v>
      </c>
      <c r="DM8" s="977"/>
      <c r="DN8" s="977"/>
      <c r="DO8" s="977"/>
      <c r="DP8" s="978"/>
      <c r="DQ8" s="976" t="s">
        <v>493</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562</v>
      </c>
      <c r="BT9" s="980"/>
      <c r="BU9" s="980"/>
      <c r="BV9" s="980"/>
      <c r="BW9" s="980"/>
      <c r="BX9" s="980"/>
      <c r="BY9" s="980"/>
      <c r="BZ9" s="980"/>
      <c r="CA9" s="980"/>
      <c r="CB9" s="980"/>
      <c r="CC9" s="980"/>
      <c r="CD9" s="980"/>
      <c r="CE9" s="980"/>
      <c r="CF9" s="980"/>
      <c r="CG9" s="1001"/>
      <c r="CH9" s="976">
        <v>0</v>
      </c>
      <c r="CI9" s="977"/>
      <c r="CJ9" s="977"/>
      <c r="CK9" s="977"/>
      <c r="CL9" s="978"/>
      <c r="CM9" s="976">
        <v>409</v>
      </c>
      <c r="CN9" s="977"/>
      <c r="CO9" s="977"/>
      <c r="CP9" s="977"/>
      <c r="CQ9" s="978"/>
      <c r="CR9" s="976">
        <v>153</v>
      </c>
      <c r="CS9" s="977"/>
      <c r="CT9" s="977"/>
      <c r="CU9" s="977"/>
      <c r="CV9" s="978"/>
      <c r="CW9" s="976" t="s">
        <v>493</v>
      </c>
      <c r="CX9" s="977"/>
      <c r="CY9" s="977"/>
      <c r="CZ9" s="977"/>
      <c r="DA9" s="978"/>
      <c r="DB9" s="976" t="s">
        <v>493</v>
      </c>
      <c r="DC9" s="977"/>
      <c r="DD9" s="977"/>
      <c r="DE9" s="977"/>
      <c r="DF9" s="978"/>
      <c r="DG9" s="976" t="s">
        <v>493</v>
      </c>
      <c r="DH9" s="977"/>
      <c r="DI9" s="977"/>
      <c r="DJ9" s="977"/>
      <c r="DK9" s="978"/>
      <c r="DL9" s="976" t="s">
        <v>493</v>
      </c>
      <c r="DM9" s="977"/>
      <c r="DN9" s="977"/>
      <c r="DO9" s="977"/>
      <c r="DP9" s="978"/>
      <c r="DQ9" s="976" t="s">
        <v>493</v>
      </c>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563</v>
      </c>
      <c r="BT10" s="980"/>
      <c r="BU10" s="980"/>
      <c r="BV10" s="980"/>
      <c r="BW10" s="980"/>
      <c r="BX10" s="980"/>
      <c r="BY10" s="980"/>
      <c r="BZ10" s="980"/>
      <c r="CA10" s="980"/>
      <c r="CB10" s="980"/>
      <c r="CC10" s="980"/>
      <c r="CD10" s="980"/>
      <c r="CE10" s="980"/>
      <c r="CF10" s="980"/>
      <c r="CG10" s="1001"/>
      <c r="CH10" s="976">
        <v>27</v>
      </c>
      <c r="CI10" s="977"/>
      <c r="CJ10" s="977"/>
      <c r="CK10" s="977"/>
      <c r="CL10" s="978"/>
      <c r="CM10" s="976">
        <v>409</v>
      </c>
      <c r="CN10" s="977"/>
      <c r="CO10" s="977"/>
      <c r="CP10" s="977"/>
      <c r="CQ10" s="978"/>
      <c r="CR10" s="976">
        <v>30</v>
      </c>
      <c r="CS10" s="977"/>
      <c r="CT10" s="977"/>
      <c r="CU10" s="977"/>
      <c r="CV10" s="978"/>
      <c r="CW10" s="976" t="s">
        <v>493</v>
      </c>
      <c r="CX10" s="977"/>
      <c r="CY10" s="977"/>
      <c r="CZ10" s="977"/>
      <c r="DA10" s="978"/>
      <c r="DB10" s="976" t="s">
        <v>493</v>
      </c>
      <c r="DC10" s="977"/>
      <c r="DD10" s="977"/>
      <c r="DE10" s="977"/>
      <c r="DF10" s="978"/>
      <c r="DG10" s="976" t="s">
        <v>493</v>
      </c>
      <c r="DH10" s="977"/>
      <c r="DI10" s="977"/>
      <c r="DJ10" s="977"/>
      <c r="DK10" s="978"/>
      <c r="DL10" s="976" t="s">
        <v>493</v>
      </c>
      <c r="DM10" s="977"/>
      <c r="DN10" s="977"/>
      <c r="DO10" s="977"/>
      <c r="DP10" s="978"/>
      <c r="DQ10" s="976" t="s">
        <v>493</v>
      </c>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564</v>
      </c>
      <c r="BT11" s="980"/>
      <c r="BU11" s="980"/>
      <c r="BV11" s="980"/>
      <c r="BW11" s="980"/>
      <c r="BX11" s="980"/>
      <c r="BY11" s="980"/>
      <c r="BZ11" s="980"/>
      <c r="CA11" s="980"/>
      <c r="CB11" s="980"/>
      <c r="CC11" s="980"/>
      <c r="CD11" s="980"/>
      <c r="CE11" s="980"/>
      <c r="CF11" s="980"/>
      <c r="CG11" s="1001"/>
      <c r="CH11" s="976">
        <v>173</v>
      </c>
      <c r="CI11" s="977"/>
      <c r="CJ11" s="977"/>
      <c r="CK11" s="977"/>
      <c r="CL11" s="978"/>
      <c r="CM11" s="976">
        <v>182</v>
      </c>
      <c r="CN11" s="977"/>
      <c r="CO11" s="977"/>
      <c r="CP11" s="977"/>
      <c r="CQ11" s="978"/>
      <c r="CR11" s="976">
        <v>158</v>
      </c>
      <c r="CS11" s="977"/>
      <c r="CT11" s="977"/>
      <c r="CU11" s="977"/>
      <c r="CV11" s="978"/>
      <c r="CW11" s="976" t="s">
        <v>493</v>
      </c>
      <c r="CX11" s="977"/>
      <c r="CY11" s="977"/>
      <c r="CZ11" s="977"/>
      <c r="DA11" s="978"/>
      <c r="DB11" s="976" t="s">
        <v>493</v>
      </c>
      <c r="DC11" s="977"/>
      <c r="DD11" s="977"/>
      <c r="DE11" s="977"/>
      <c r="DF11" s="978"/>
      <c r="DG11" s="976" t="s">
        <v>493</v>
      </c>
      <c r="DH11" s="977"/>
      <c r="DI11" s="977"/>
      <c r="DJ11" s="977"/>
      <c r="DK11" s="978"/>
      <c r="DL11" s="976" t="s">
        <v>493</v>
      </c>
      <c r="DM11" s="977"/>
      <c r="DN11" s="977"/>
      <c r="DO11" s="977"/>
      <c r="DP11" s="978"/>
      <c r="DQ11" s="976" t="s">
        <v>493</v>
      </c>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65607</v>
      </c>
      <c r="R23" s="1048"/>
      <c r="S23" s="1048"/>
      <c r="T23" s="1048"/>
      <c r="U23" s="1048"/>
      <c r="V23" s="1048">
        <v>65401</v>
      </c>
      <c r="W23" s="1048"/>
      <c r="X23" s="1048"/>
      <c r="Y23" s="1048"/>
      <c r="Z23" s="1048"/>
      <c r="AA23" s="1048">
        <v>206</v>
      </c>
      <c r="AB23" s="1048"/>
      <c r="AC23" s="1048"/>
      <c r="AD23" s="1048"/>
      <c r="AE23" s="1055"/>
      <c r="AF23" s="1056">
        <v>200</v>
      </c>
      <c r="AG23" s="1048"/>
      <c r="AH23" s="1048"/>
      <c r="AI23" s="1048"/>
      <c r="AJ23" s="1057"/>
      <c r="AK23" s="1058"/>
      <c r="AL23" s="1059"/>
      <c r="AM23" s="1059"/>
      <c r="AN23" s="1059"/>
      <c r="AO23" s="1059"/>
      <c r="AP23" s="1048">
        <v>45317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12671</v>
      </c>
      <c r="R28" s="1038"/>
      <c r="S28" s="1038"/>
      <c r="T28" s="1038"/>
      <c r="U28" s="1038"/>
      <c r="V28" s="1038">
        <v>12570</v>
      </c>
      <c r="W28" s="1038"/>
      <c r="X28" s="1038"/>
      <c r="Y28" s="1038"/>
      <c r="Z28" s="1038"/>
      <c r="AA28" s="1038">
        <v>100</v>
      </c>
      <c r="AB28" s="1038"/>
      <c r="AC28" s="1038"/>
      <c r="AD28" s="1038"/>
      <c r="AE28" s="1039"/>
      <c r="AF28" s="1040">
        <v>100</v>
      </c>
      <c r="AG28" s="1038"/>
      <c r="AH28" s="1038"/>
      <c r="AI28" s="1038"/>
      <c r="AJ28" s="1041"/>
      <c r="AK28" s="1029">
        <v>1257</v>
      </c>
      <c r="AL28" s="1030"/>
      <c r="AM28" s="1030"/>
      <c r="AN28" s="1030"/>
      <c r="AO28" s="1030"/>
      <c r="AP28" s="1030" t="s">
        <v>493</v>
      </c>
      <c r="AQ28" s="1030"/>
      <c r="AR28" s="1030"/>
      <c r="AS28" s="1030"/>
      <c r="AT28" s="1030"/>
      <c r="AU28" s="1030" t="s">
        <v>493</v>
      </c>
      <c r="AV28" s="1030"/>
      <c r="AW28" s="1030"/>
      <c r="AX28" s="1030"/>
      <c r="AY28" s="1030"/>
      <c r="AZ28" s="1031" t="s">
        <v>493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15417</v>
      </c>
      <c r="R29" s="1026"/>
      <c r="S29" s="1026"/>
      <c r="T29" s="1026"/>
      <c r="U29" s="1026"/>
      <c r="V29" s="1026">
        <v>15273</v>
      </c>
      <c r="W29" s="1026"/>
      <c r="X29" s="1026"/>
      <c r="Y29" s="1026"/>
      <c r="Z29" s="1026"/>
      <c r="AA29" s="1026">
        <v>144</v>
      </c>
      <c r="AB29" s="1026"/>
      <c r="AC29" s="1026"/>
      <c r="AD29" s="1026"/>
      <c r="AE29" s="1027"/>
      <c r="AF29" s="1022">
        <v>144</v>
      </c>
      <c r="AG29" s="1023"/>
      <c r="AH29" s="1023"/>
      <c r="AI29" s="1023"/>
      <c r="AJ29" s="1024"/>
      <c r="AK29" s="967">
        <v>2322</v>
      </c>
      <c r="AL29" s="958"/>
      <c r="AM29" s="958"/>
      <c r="AN29" s="958"/>
      <c r="AO29" s="958"/>
      <c r="AP29" s="958" t="s">
        <v>493</v>
      </c>
      <c r="AQ29" s="958"/>
      <c r="AR29" s="958"/>
      <c r="AS29" s="958"/>
      <c r="AT29" s="958"/>
      <c r="AU29" s="958" t="s">
        <v>493</v>
      </c>
      <c r="AV29" s="958"/>
      <c r="AW29" s="958"/>
      <c r="AX29" s="958"/>
      <c r="AY29" s="958"/>
      <c r="AZ29" s="1028" t="s">
        <v>493</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2581</v>
      </c>
      <c r="R30" s="1026"/>
      <c r="S30" s="1026"/>
      <c r="T30" s="1026"/>
      <c r="U30" s="1026"/>
      <c r="V30" s="1026">
        <v>2497</v>
      </c>
      <c r="W30" s="1026"/>
      <c r="X30" s="1026"/>
      <c r="Y30" s="1026"/>
      <c r="Z30" s="1026"/>
      <c r="AA30" s="1026">
        <v>85</v>
      </c>
      <c r="AB30" s="1026"/>
      <c r="AC30" s="1026"/>
      <c r="AD30" s="1026"/>
      <c r="AE30" s="1027"/>
      <c r="AF30" s="1022">
        <v>85</v>
      </c>
      <c r="AG30" s="1023"/>
      <c r="AH30" s="1023"/>
      <c r="AI30" s="1023"/>
      <c r="AJ30" s="1024"/>
      <c r="AK30" s="967">
        <v>728</v>
      </c>
      <c r="AL30" s="958"/>
      <c r="AM30" s="958"/>
      <c r="AN30" s="958"/>
      <c r="AO30" s="958"/>
      <c r="AP30" s="958" t="s">
        <v>493</v>
      </c>
      <c r="AQ30" s="958"/>
      <c r="AR30" s="958"/>
      <c r="AS30" s="958"/>
      <c r="AT30" s="958"/>
      <c r="AU30" s="958" t="s">
        <v>493</v>
      </c>
      <c r="AV30" s="958"/>
      <c r="AW30" s="958"/>
      <c r="AX30" s="958"/>
      <c r="AY30" s="958"/>
      <c r="AZ30" s="1028" t="s">
        <v>493</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12418</v>
      </c>
      <c r="R31" s="1026"/>
      <c r="S31" s="1026"/>
      <c r="T31" s="1026"/>
      <c r="U31" s="1026"/>
      <c r="V31" s="1026">
        <v>13513</v>
      </c>
      <c r="W31" s="1026"/>
      <c r="X31" s="1026"/>
      <c r="Y31" s="1026"/>
      <c r="Z31" s="1026"/>
      <c r="AA31" s="1026">
        <v>-1095</v>
      </c>
      <c r="AB31" s="1026"/>
      <c r="AC31" s="1026"/>
      <c r="AD31" s="1026"/>
      <c r="AE31" s="1027"/>
      <c r="AF31" s="1022" t="s">
        <v>122</v>
      </c>
      <c r="AG31" s="1023"/>
      <c r="AH31" s="1023"/>
      <c r="AI31" s="1023"/>
      <c r="AJ31" s="1024"/>
      <c r="AK31" s="967">
        <v>1749</v>
      </c>
      <c r="AL31" s="958"/>
      <c r="AM31" s="958"/>
      <c r="AN31" s="958"/>
      <c r="AO31" s="958"/>
      <c r="AP31" s="958">
        <v>10466</v>
      </c>
      <c r="AQ31" s="958"/>
      <c r="AR31" s="958"/>
      <c r="AS31" s="958"/>
      <c r="AT31" s="958"/>
      <c r="AU31" s="958">
        <v>6342</v>
      </c>
      <c r="AV31" s="958"/>
      <c r="AW31" s="958"/>
      <c r="AX31" s="958"/>
      <c r="AY31" s="958"/>
      <c r="AZ31" s="1028" t="s">
        <v>493</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394</v>
      </c>
      <c r="C32" s="1018"/>
      <c r="D32" s="1018"/>
      <c r="E32" s="1018"/>
      <c r="F32" s="1018"/>
      <c r="G32" s="1018"/>
      <c r="H32" s="1018"/>
      <c r="I32" s="1018"/>
      <c r="J32" s="1018"/>
      <c r="K32" s="1018"/>
      <c r="L32" s="1018"/>
      <c r="M32" s="1018"/>
      <c r="N32" s="1018"/>
      <c r="O32" s="1018"/>
      <c r="P32" s="1019"/>
      <c r="Q32" s="1025">
        <v>2609</v>
      </c>
      <c r="R32" s="1026"/>
      <c r="S32" s="1026"/>
      <c r="T32" s="1026"/>
      <c r="U32" s="1026"/>
      <c r="V32" s="1026">
        <v>2377</v>
      </c>
      <c r="W32" s="1026"/>
      <c r="X32" s="1026"/>
      <c r="Y32" s="1026"/>
      <c r="Z32" s="1026"/>
      <c r="AA32" s="1026">
        <v>232</v>
      </c>
      <c r="AB32" s="1026"/>
      <c r="AC32" s="1026"/>
      <c r="AD32" s="1026"/>
      <c r="AE32" s="1027"/>
      <c r="AF32" s="1022">
        <v>1694</v>
      </c>
      <c r="AG32" s="1023"/>
      <c r="AH32" s="1023"/>
      <c r="AI32" s="1023"/>
      <c r="AJ32" s="1024"/>
      <c r="AK32" s="967">
        <v>52</v>
      </c>
      <c r="AL32" s="958"/>
      <c r="AM32" s="958"/>
      <c r="AN32" s="958"/>
      <c r="AO32" s="958"/>
      <c r="AP32" s="958">
        <v>11782</v>
      </c>
      <c r="AQ32" s="958"/>
      <c r="AR32" s="958"/>
      <c r="AS32" s="958"/>
      <c r="AT32" s="958"/>
      <c r="AU32" s="958">
        <v>236</v>
      </c>
      <c r="AV32" s="958"/>
      <c r="AW32" s="958"/>
      <c r="AX32" s="958"/>
      <c r="AY32" s="958"/>
      <c r="AZ32" s="1028" t="s">
        <v>493</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395</v>
      </c>
      <c r="C33" s="1018"/>
      <c r="D33" s="1018"/>
      <c r="E33" s="1018"/>
      <c r="F33" s="1018"/>
      <c r="G33" s="1018"/>
      <c r="H33" s="1018"/>
      <c r="I33" s="1018"/>
      <c r="J33" s="1018"/>
      <c r="K33" s="1018"/>
      <c r="L33" s="1018"/>
      <c r="M33" s="1018"/>
      <c r="N33" s="1018"/>
      <c r="O33" s="1018"/>
      <c r="P33" s="1019"/>
      <c r="Q33" s="1025">
        <v>3354</v>
      </c>
      <c r="R33" s="1026"/>
      <c r="S33" s="1026"/>
      <c r="T33" s="1026"/>
      <c r="U33" s="1026"/>
      <c r="V33" s="1026">
        <v>3611</v>
      </c>
      <c r="W33" s="1026"/>
      <c r="X33" s="1026"/>
      <c r="Y33" s="1026"/>
      <c r="Z33" s="1026"/>
      <c r="AA33" s="1026">
        <v>-256</v>
      </c>
      <c r="AB33" s="1026"/>
      <c r="AC33" s="1026"/>
      <c r="AD33" s="1026"/>
      <c r="AE33" s="1027"/>
      <c r="AF33" s="1022">
        <v>501</v>
      </c>
      <c r="AG33" s="1023"/>
      <c r="AH33" s="1023"/>
      <c r="AI33" s="1023"/>
      <c r="AJ33" s="1024"/>
      <c r="AK33" s="967">
        <v>814</v>
      </c>
      <c r="AL33" s="958"/>
      <c r="AM33" s="958"/>
      <c r="AN33" s="958"/>
      <c r="AO33" s="958"/>
      <c r="AP33" s="958">
        <v>8535</v>
      </c>
      <c r="AQ33" s="958"/>
      <c r="AR33" s="958"/>
      <c r="AS33" s="958"/>
      <c r="AT33" s="958"/>
      <c r="AU33" s="958">
        <v>4489</v>
      </c>
      <c r="AV33" s="958"/>
      <c r="AW33" s="958"/>
      <c r="AX33" s="958"/>
      <c r="AY33" s="958"/>
      <c r="AZ33" s="1028" t="s">
        <v>493</v>
      </c>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396</v>
      </c>
      <c r="C34" s="1018"/>
      <c r="D34" s="1018"/>
      <c r="E34" s="1018"/>
      <c r="F34" s="1018"/>
      <c r="G34" s="1018"/>
      <c r="H34" s="1018"/>
      <c r="I34" s="1018"/>
      <c r="J34" s="1018"/>
      <c r="K34" s="1018"/>
      <c r="L34" s="1018"/>
      <c r="M34" s="1018"/>
      <c r="N34" s="1018"/>
      <c r="O34" s="1018"/>
      <c r="P34" s="1019"/>
      <c r="Q34" s="1025">
        <v>182</v>
      </c>
      <c r="R34" s="1026"/>
      <c r="S34" s="1026"/>
      <c r="T34" s="1026"/>
      <c r="U34" s="1026"/>
      <c r="V34" s="1026">
        <v>136</v>
      </c>
      <c r="W34" s="1026"/>
      <c r="X34" s="1026"/>
      <c r="Y34" s="1026"/>
      <c r="Z34" s="1026"/>
      <c r="AA34" s="1026">
        <v>47</v>
      </c>
      <c r="AB34" s="1026"/>
      <c r="AC34" s="1026"/>
      <c r="AD34" s="1026"/>
      <c r="AE34" s="1027"/>
      <c r="AF34" s="1022">
        <v>1617</v>
      </c>
      <c r="AG34" s="1023"/>
      <c r="AH34" s="1023"/>
      <c r="AI34" s="1023"/>
      <c r="AJ34" s="1024"/>
      <c r="AK34" s="967" t="s">
        <v>493</v>
      </c>
      <c r="AL34" s="958"/>
      <c r="AM34" s="958"/>
      <c r="AN34" s="958"/>
      <c r="AO34" s="958"/>
      <c r="AP34" s="958" t="s">
        <v>493</v>
      </c>
      <c r="AQ34" s="958"/>
      <c r="AR34" s="958"/>
      <c r="AS34" s="958"/>
      <c r="AT34" s="958"/>
      <c r="AU34" s="958" t="s">
        <v>493</v>
      </c>
      <c r="AV34" s="958"/>
      <c r="AW34" s="958"/>
      <c r="AX34" s="958"/>
      <c r="AY34" s="958"/>
      <c r="AZ34" s="1028" t="s">
        <v>493</v>
      </c>
      <c r="BA34" s="1028"/>
      <c r="BB34" s="1028"/>
      <c r="BC34" s="1028"/>
      <c r="BD34" s="1028"/>
      <c r="BE34" s="959" t="s">
        <v>393</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t="s">
        <v>397</v>
      </c>
      <c r="C35" s="1018"/>
      <c r="D35" s="1018"/>
      <c r="E35" s="1018"/>
      <c r="F35" s="1018"/>
      <c r="G35" s="1018"/>
      <c r="H35" s="1018"/>
      <c r="I35" s="1018"/>
      <c r="J35" s="1018"/>
      <c r="K35" s="1018"/>
      <c r="L35" s="1018"/>
      <c r="M35" s="1018"/>
      <c r="N35" s="1018"/>
      <c r="O35" s="1018"/>
      <c r="P35" s="1019"/>
      <c r="Q35" s="1025">
        <v>131</v>
      </c>
      <c r="R35" s="1026"/>
      <c r="S35" s="1026"/>
      <c r="T35" s="1026"/>
      <c r="U35" s="1026"/>
      <c r="V35" s="1026">
        <v>137</v>
      </c>
      <c r="W35" s="1026"/>
      <c r="X35" s="1026"/>
      <c r="Y35" s="1026"/>
      <c r="Z35" s="1026"/>
      <c r="AA35" s="1026">
        <v>-6</v>
      </c>
      <c r="AB35" s="1026"/>
      <c r="AC35" s="1026"/>
      <c r="AD35" s="1026"/>
      <c r="AE35" s="1027"/>
      <c r="AF35" s="1022">
        <v>1</v>
      </c>
      <c r="AG35" s="1023"/>
      <c r="AH35" s="1023"/>
      <c r="AI35" s="1023"/>
      <c r="AJ35" s="1024"/>
      <c r="AK35" s="967">
        <v>98</v>
      </c>
      <c r="AL35" s="958"/>
      <c r="AM35" s="958"/>
      <c r="AN35" s="958"/>
      <c r="AO35" s="958"/>
      <c r="AP35" s="958">
        <v>168</v>
      </c>
      <c r="AQ35" s="958"/>
      <c r="AR35" s="958"/>
      <c r="AS35" s="958"/>
      <c r="AT35" s="958"/>
      <c r="AU35" s="958">
        <v>168</v>
      </c>
      <c r="AV35" s="958"/>
      <c r="AW35" s="958"/>
      <c r="AX35" s="958"/>
      <c r="AY35" s="958"/>
      <c r="AZ35" s="1028" t="s">
        <v>493</v>
      </c>
      <c r="BA35" s="1028"/>
      <c r="BB35" s="1028"/>
      <c r="BC35" s="1028"/>
      <c r="BD35" s="1028"/>
      <c r="BE35" s="959" t="s">
        <v>393</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t="s">
        <v>398</v>
      </c>
      <c r="C36" s="1018"/>
      <c r="D36" s="1018"/>
      <c r="E36" s="1018"/>
      <c r="F36" s="1018"/>
      <c r="G36" s="1018"/>
      <c r="H36" s="1018"/>
      <c r="I36" s="1018"/>
      <c r="J36" s="1018"/>
      <c r="K36" s="1018"/>
      <c r="L36" s="1018"/>
      <c r="M36" s="1018"/>
      <c r="N36" s="1018"/>
      <c r="O36" s="1018"/>
      <c r="P36" s="1019"/>
      <c r="Q36" s="1025">
        <v>38</v>
      </c>
      <c r="R36" s="1026"/>
      <c r="S36" s="1026"/>
      <c r="T36" s="1026"/>
      <c r="U36" s="1026"/>
      <c r="V36" s="1026">
        <v>38</v>
      </c>
      <c r="W36" s="1026"/>
      <c r="X36" s="1026"/>
      <c r="Y36" s="1026"/>
      <c r="Z36" s="1026"/>
      <c r="AA36" s="1026" t="s">
        <v>493</v>
      </c>
      <c r="AB36" s="1026"/>
      <c r="AC36" s="1026"/>
      <c r="AD36" s="1026"/>
      <c r="AE36" s="1027"/>
      <c r="AF36" s="1022" t="s">
        <v>122</v>
      </c>
      <c r="AG36" s="1023"/>
      <c r="AH36" s="1023"/>
      <c r="AI36" s="1023"/>
      <c r="AJ36" s="1024"/>
      <c r="AK36" s="967">
        <v>5</v>
      </c>
      <c r="AL36" s="958"/>
      <c r="AM36" s="958"/>
      <c r="AN36" s="958"/>
      <c r="AO36" s="958"/>
      <c r="AP36" s="958" t="s">
        <v>493</v>
      </c>
      <c r="AQ36" s="958"/>
      <c r="AR36" s="958"/>
      <c r="AS36" s="958"/>
      <c r="AT36" s="958"/>
      <c r="AU36" s="958" t="s">
        <v>493</v>
      </c>
      <c r="AV36" s="958"/>
      <c r="AW36" s="958"/>
      <c r="AX36" s="958"/>
      <c r="AY36" s="958"/>
      <c r="AZ36" s="1028" t="s">
        <v>493</v>
      </c>
      <c r="BA36" s="1028"/>
      <c r="BB36" s="1028"/>
      <c r="BC36" s="1028"/>
      <c r="BD36" s="1028"/>
      <c r="BE36" s="959" t="s">
        <v>399</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t="s">
        <v>400</v>
      </c>
      <c r="C37" s="1018"/>
      <c r="D37" s="1018"/>
      <c r="E37" s="1018"/>
      <c r="F37" s="1018"/>
      <c r="G37" s="1018"/>
      <c r="H37" s="1018"/>
      <c r="I37" s="1018"/>
      <c r="J37" s="1018"/>
      <c r="K37" s="1018"/>
      <c r="L37" s="1018"/>
      <c r="M37" s="1018"/>
      <c r="N37" s="1018"/>
      <c r="O37" s="1018"/>
      <c r="P37" s="1019"/>
      <c r="Q37" s="1025">
        <v>621</v>
      </c>
      <c r="R37" s="1026"/>
      <c r="S37" s="1026"/>
      <c r="T37" s="1026"/>
      <c r="U37" s="1026"/>
      <c r="V37" s="1026">
        <v>621</v>
      </c>
      <c r="W37" s="1026"/>
      <c r="X37" s="1026"/>
      <c r="Y37" s="1026"/>
      <c r="Z37" s="1026"/>
      <c r="AA37" s="1026" t="s">
        <v>493</v>
      </c>
      <c r="AB37" s="1026"/>
      <c r="AC37" s="1026"/>
      <c r="AD37" s="1026"/>
      <c r="AE37" s="1027"/>
      <c r="AF37" s="1022">
        <v>94</v>
      </c>
      <c r="AG37" s="1023"/>
      <c r="AH37" s="1023"/>
      <c r="AI37" s="1023"/>
      <c r="AJ37" s="1024"/>
      <c r="AK37" s="967">
        <v>125</v>
      </c>
      <c r="AL37" s="958"/>
      <c r="AM37" s="958"/>
      <c r="AN37" s="958"/>
      <c r="AO37" s="958"/>
      <c r="AP37" s="958">
        <v>2814</v>
      </c>
      <c r="AQ37" s="958"/>
      <c r="AR37" s="958"/>
      <c r="AS37" s="958"/>
      <c r="AT37" s="958"/>
      <c r="AU37" s="958">
        <v>374</v>
      </c>
      <c r="AV37" s="958"/>
      <c r="AW37" s="958"/>
      <c r="AX37" s="958"/>
      <c r="AY37" s="958"/>
      <c r="AZ37" s="1028" t="s">
        <v>493</v>
      </c>
      <c r="BA37" s="1028"/>
      <c r="BB37" s="1028"/>
      <c r="BC37" s="1028"/>
      <c r="BD37" s="1028"/>
      <c r="BE37" s="959" t="s">
        <v>399</v>
      </c>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401</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402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4237</v>
      </c>
      <c r="AG63" s="946"/>
      <c r="AH63" s="946"/>
      <c r="AI63" s="946"/>
      <c r="AJ63" s="1009"/>
      <c r="AK63" s="1010"/>
      <c r="AL63" s="950"/>
      <c r="AM63" s="950"/>
      <c r="AN63" s="950"/>
      <c r="AO63" s="950"/>
      <c r="AP63" s="946">
        <v>33765</v>
      </c>
      <c r="AQ63" s="946"/>
      <c r="AR63" s="946"/>
      <c r="AS63" s="946"/>
      <c r="AT63" s="946"/>
      <c r="AU63" s="946">
        <v>11609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404</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405</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553</v>
      </c>
      <c r="C68" s="973"/>
      <c r="D68" s="973"/>
      <c r="E68" s="973"/>
      <c r="F68" s="973"/>
      <c r="G68" s="973"/>
      <c r="H68" s="973"/>
      <c r="I68" s="973"/>
      <c r="J68" s="973"/>
      <c r="K68" s="973"/>
      <c r="L68" s="973"/>
      <c r="M68" s="973"/>
      <c r="N68" s="973"/>
      <c r="O68" s="973"/>
      <c r="P68" s="974"/>
      <c r="Q68" s="975">
        <v>2703</v>
      </c>
      <c r="R68" s="969"/>
      <c r="S68" s="969"/>
      <c r="T68" s="969"/>
      <c r="U68" s="969"/>
      <c r="V68" s="969">
        <v>2668</v>
      </c>
      <c r="W68" s="969"/>
      <c r="X68" s="969"/>
      <c r="Y68" s="969"/>
      <c r="Z68" s="969"/>
      <c r="AA68" s="969">
        <v>36</v>
      </c>
      <c r="AB68" s="969"/>
      <c r="AC68" s="969"/>
      <c r="AD68" s="969"/>
      <c r="AE68" s="969"/>
      <c r="AF68" s="969">
        <v>36</v>
      </c>
      <c r="AG68" s="969"/>
      <c r="AH68" s="969"/>
      <c r="AI68" s="969"/>
      <c r="AJ68" s="969"/>
      <c r="AK68" s="969">
        <v>857</v>
      </c>
      <c r="AL68" s="969"/>
      <c r="AM68" s="969"/>
      <c r="AN68" s="969"/>
      <c r="AO68" s="969"/>
      <c r="AP68" s="969">
        <v>4035</v>
      </c>
      <c r="AQ68" s="969"/>
      <c r="AR68" s="969"/>
      <c r="AS68" s="969"/>
      <c r="AT68" s="969"/>
      <c r="AU68" s="969">
        <v>404</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554</v>
      </c>
      <c r="C69" s="962"/>
      <c r="D69" s="962"/>
      <c r="E69" s="962"/>
      <c r="F69" s="962"/>
      <c r="G69" s="962"/>
      <c r="H69" s="962"/>
      <c r="I69" s="962"/>
      <c r="J69" s="962"/>
      <c r="K69" s="962"/>
      <c r="L69" s="962"/>
      <c r="M69" s="962"/>
      <c r="N69" s="962"/>
      <c r="O69" s="962"/>
      <c r="P69" s="963"/>
      <c r="Q69" s="964">
        <v>2277</v>
      </c>
      <c r="R69" s="958"/>
      <c r="S69" s="958"/>
      <c r="T69" s="958"/>
      <c r="U69" s="958"/>
      <c r="V69" s="958">
        <v>2268</v>
      </c>
      <c r="W69" s="958"/>
      <c r="X69" s="958"/>
      <c r="Y69" s="958"/>
      <c r="Z69" s="958"/>
      <c r="AA69" s="958">
        <v>9</v>
      </c>
      <c r="AB69" s="958"/>
      <c r="AC69" s="958"/>
      <c r="AD69" s="958"/>
      <c r="AE69" s="958"/>
      <c r="AF69" s="958">
        <v>9</v>
      </c>
      <c r="AG69" s="958"/>
      <c r="AH69" s="958"/>
      <c r="AI69" s="958"/>
      <c r="AJ69" s="958"/>
      <c r="AK69" s="958" t="s">
        <v>493</v>
      </c>
      <c r="AL69" s="958"/>
      <c r="AM69" s="958"/>
      <c r="AN69" s="958"/>
      <c r="AO69" s="958"/>
      <c r="AP69" s="958">
        <v>5128</v>
      </c>
      <c r="AQ69" s="958"/>
      <c r="AR69" s="958"/>
      <c r="AS69" s="958"/>
      <c r="AT69" s="958"/>
      <c r="AU69" s="958">
        <v>282</v>
      </c>
      <c r="AV69" s="958"/>
      <c r="AW69" s="958"/>
      <c r="AX69" s="958"/>
      <c r="AY69" s="958"/>
      <c r="AZ69" s="959" t="s">
        <v>558</v>
      </c>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555</v>
      </c>
      <c r="C70" s="962"/>
      <c r="D70" s="962"/>
      <c r="E70" s="962"/>
      <c r="F70" s="962"/>
      <c r="G70" s="962"/>
      <c r="H70" s="962"/>
      <c r="I70" s="962"/>
      <c r="J70" s="962"/>
      <c r="K70" s="962"/>
      <c r="L70" s="962"/>
      <c r="M70" s="962"/>
      <c r="N70" s="962"/>
      <c r="O70" s="962"/>
      <c r="P70" s="963"/>
      <c r="Q70" s="964">
        <v>2777</v>
      </c>
      <c r="R70" s="958"/>
      <c r="S70" s="958"/>
      <c r="T70" s="958"/>
      <c r="U70" s="958"/>
      <c r="V70" s="958">
        <v>2748</v>
      </c>
      <c r="W70" s="958"/>
      <c r="X70" s="958"/>
      <c r="Y70" s="958"/>
      <c r="Z70" s="958"/>
      <c r="AA70" s="958">
        <v>29</v>
      </c>
      <c r="AB70" s="958"/>
      <c r="AC70" s="958"/>
      <c r="AD70" s="958"/>
      <c r="AE70" s="958"/>
      <c r="AF70" s="958">
        <v>27</v>
      </c>
      <c r="AG70" s="958"/>
      <c r="AH70" s="958"/>
      <c r="AI70" s="958"/>
      <c r="AJ70" s="958"/>
      <c r="AK70" s="958" t="s">
        <v>493</v>
      </c>
      <c r="AL70" s="958"/>
      <c r="AM70" s="958"/>
      <c r="AN70" s="958"/>
      <c r="AO70" s="958"/>
      <c r="AP70" s="958" t="s">
        <v>493</v>
      </c>
      <c r="AQ70" s="958"/>
      <c r="AR70" s="958"/>
      <c r="AS70" s="958"/>
      <c r="AT70" s="958"/>
      <c r="AU70" s="958" t="s">
        <v>493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556</v>
      </c>
      <c r="C71" s="962"/>
      <c r="D71" s="962"/>
      <c r="E71" s="962"/>
      <c r="F71" s="962"/>
      <c r="G71" s="962"/>
      <c r="H71" s="962"/>
      <c r="I71" s="962"/>
      <c r="J71" s="962"/>
      <c r="K71" s="962"/>
      <c r="L71" s="962"/>
      <c r="M71" s="962"/>
      <c r="N71" s="962"/>
      <c r="O71" s="962"/>
      <c r="P71" s="963"/>
      <c r="Q71" s="964">
        <v>16</v>
      </c>
      <c r="R71" s="958"/>
      <c r="S71" s="958"/>
      <c r="T71" s="958"/>
      <c r="U71" s="958"/>
      <c r="V71" s="958">
        <v>16</v>
      </c>
      <c r="W71" s="958"/>
      <c r="X71" s="958"/>
      <c r="Y71" s="958"/>
      <c r="Z71" s="958"/>
      <c r="AA71" s="958">
        <v>0</v>
      </c>
      <c r="AB71" s="958"/>
      <c r="AC71" s="958"/>
      <c r="AD71" s="958"/>
      <c r="AE71" s="958"/>
      <c r="AF71" s="958" t="s">
        <v>493</v>
      </c>
      <c r="AG71" s="958"/>
      <c r="AH71" s="958"/>
      <c r="AI71" s="958"/>
      <c r="AJ71" s="958"/>
      <c r="AK71" s="958" t="s">
        <v>493</v>
      </c>
      <c r="AL71" s="958"/>
      <c r="AM71" s="958"/>
      <c r="AN71" s="958"/>
      <c r="AO71" s="958"/>
      <c r="AP71" s="958" t="s">
        <v>493</v>
      </c>
      <c r="AQ71" s="958"/>
      <c r="AR71" s="958"/>
      <c r="AS71" s="958"/>
      <c r="AT71" s="958"/>
      <c r="AU71" s="958" t="s">
        <v>493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557</v>
      </c>
      <c r="C72" s="962"/>
      <c r="D72" s="962"/>
      <c r="E72" s="962"/>
      <c r="F72" s="962"/>
      <c r="G72" s="962"/>
      <c r="H72" s="962"/>
      <c r="I72" s="962"/>
      <c r="J72" s="962"/>
      <c r="K72" s="962"/>
      <c r="L72" s="962"/>
      <c r="M72" s="962"/>
      <c r="N72" s="962"/>
      <c r="O72" s="962"/>
      <c r="P72" s="963"/>
      <c r="Q72" s="964">
        <v>1821</v>
      </c>
      <c r="R72" s="958"/>
      <c r="S72" s="958"/>
      <c r="T72" s="958"/>
      <c r="U72" s="958"/>
      <c r="V72" s="958">
        <v>1773</v>
      </c>
      <c r="W72" s="958"/>
      <c r="X72" s="958"/>
      <c r="Y72" s="958"/>
      <c r="Z72" s="958"/>
      <c r="AA72" s="958">
        <v>48</v>
      </c>
      <c r="AB72" s="958"/>
      <c r="AC72" s="958"/>
      <c r="AD72" s="958"/>
      <c r="AE72" s="958"/>
      <c r="AF72" s="958">
        <v>2293</v>
      </c>
      <c r="AG72" s="958"/>
      <c r="AH72" s="958"/>
      <c r="AI72" s="958"/>
      <c r="AJ72" s="958"/>
      <c r="AK72" s="958">
        <v>3666</v>
      </c>
      <c r="AL72" s="958"/>
      <c r="AM72" s="958"/>
      <c r="AN72" s="958"/>
      <c r="AO72" s="958"/>
      <c r="AP72" s="958">
        <v>19142</v>
      </c>
      <c r="AQ72" s="958"/>
      <c r="AR72" s="958"/>
      <c r="AS72" s="958"/>
      <c r="AT72" s="958"/>
      <c r="AU72" s="958" t="s">
        <v>493</v>
      </c>
      <c r="AV72" s="958"/>
      <c r="AW72" s="958"/>
      <c r="AX72" s="958"/>
      <c r="AY72" s="958"/>
      <c r="AZ72" s="959" t="s">
        <v>559</v>
      </c>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2365</v>
      </c>
      <c r="AG88" s="946"/>
      <c r="AH88" s="946"/>
      <c r="AI88" s="946"/>
      <c r="AJ88" s="946"/>
      <c r="AK88" s="950"/>
      <c r="AL88" s="950"/>
      <c r="AM88" s="950"/>
      <c r="AN88" s="950"/>
      <c r="AO88" s="950"/>
      <c r="AP88" s="946">
        <v>28305</v>
      </c>
      <c r="AQ88" s="946"/>
      <c r="AR88" s="946"/>
      <c r="AS88" s="946"/>
      <c r="AT88" s="946"/>
      <c r="AU88" s="946" t="s">
        <v>493</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415</v>
      </c>
      <c r="AB109" s="883"/>
      <c r="AC109" s="883"/>
      <c r="AD109" s="883"/>
      <c r="AE109" s="884"/>
      <c r="AF109" s="885" t="s">
        <v>416</v>
      </c>
      <c r="AG109" s="883"/>
      <c r="AH109" s="883"/>
      <c r="AI109" s="883"/>
      <c r="AJ109" s="884"/>
      <c r="AK109" s="885" t="s">
        <v>294</v>
      </c>
      <c r="AL109" s="883"/>
      <c r="AM109" s="883"/>
      <c r="AN109" s="883"/>
      <c r="AO109" s="884"/>
      <c r="AP109" s="885" t="s">
        <v>417</v>
      </c>
      <c r="AQ109" s="883"/>
      <c r="AR109" s="883"/>
      <c r="AS109" s="883"/>
      <c r="AT109" s="916"/>
      <c r="AU109" s="882" t="s">
        <v>414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415</v>
      </c>
      <c r="BR109" s="883"/>
      <c r="BS109" s="883"/>
      <c r="BT109" s="883"/>
      <c r="BU109" s="884"/>
      <c r="BV109" s="885" t="s">
        <v>416</v>
      </c>
      <c r="BW109" s="883"/>
      <c r="BX109" s="883"/>
      <c r="BY109" s="883"/>
      <c r="BZ109" s="884"/>
      <c r="CA109" s="885" t="s">
        <v>294</v>
      </c>
      <c r="CB109" s="883"/>
      <c r="CC109" s="883"/>
      <c r="CD109" s="883"/>
      <c r="CE109" s="884"/>
      <c r="CF109" s="923" t="s">
        <v>417</v>
      </c>
      <c r="CG109" s="923"/>
      <c r="CH109" s="923"/>
      <c r="CI109" s="923"/>
      <c r="CJ109" s="923"/>
      <c r="CK109" s="885" t="s">
        <v>418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415</v>
      </c>
      <c r="DH109" s="883"/>
      <c r="DI109" s="883"/>
      <c r="DJ109" s="883"/>
      <c r="DK109" s="884"/>
      <c r="DL109" s="885" t="s">
        <v>416</v>
      </c>
      <c r="DM109" s="883"/>
      <c r="DN109" s="883"/>
      <c r="DO109" s="883"/>
      <c r="DP109" s="884"/>
      <c r="DQ109" s="885" t="s">
        <v>294</v>
      </c>
      <c r="DR109" s="883"/>
      <c r="DS109" s="883"/>
      <c r="DT109" s="883"/>
      <c r="DU109" s="884"/>
      <c r="DV109" s="885" t="s">
        <v>417</v>
      </c>
      <c r="DW109" s="883"/>
      <c r="DX109" s="883"/>
      <c r="DY109" s="883"/>
      <c r="DZ109" s="916"/>
    </row>
    <row r="110" spans="1:131" s="212" customFormat="1" ht="26.25" customHeight="1" x14ac:dyDescent="0.15">
      <c r="A110" s="794" t="s">
        <v>419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4912796</v>
      </c>
      <c r="AB110" s="876"/>
      <c r="AC110" s="876"/>
      <c r="AD110" s="876"/>
      <c r="AE110" s="877"/>
      <c r="AF110" s="878">
        <v>4803787</v>
      </c>
      <c r="AG110" s="876"/>
      <c r="AH110" s="876"/>
      <c r="AI110" s="876"/>
      <c r="AJ110" s="877"/>
      <c r="AK110" s="878">
        <v>4782788</v>
      </c>
      <c r="AL110" s="876"/>
      <c r="AM110" s="876"/>
      <c r="AN110" s="876"/>
      <c r="AO110" s="877"/>
      <c r="AP110" s="879">
        <v>17.100000000000001</v>
      </c>
      <c r="AQ110" s="880"/>
      <c r="AR110" s="880"/>
      <c r="AS110" s="880"/>
      <c r="AT110" s="881"/>
      <c r="AU110" s="917" t="s">
        <v>69</v>
      </c>
      <c r="AV110" s="918"/>
      <c r="AW110" s="918"/>
      <c r="AX110" s="918"/>
      <c r="AY110" s="918"/>
      <c r="AZ110" s="847" t="s">
        <v>420</v>
      </c>
      <c r="BA110" s="795"/>
      <c r="BB110" s="795"/>
      <c r="BC110" s="795"/>
      <c r="BD110" s="795"/>
      <c r="BE110" s="795"/>
      <c r="BF110" s="795"/>
      <c r="BG110" s="795"/>
      <c r="BH110" s="795"/>
      <c r="BI110" s="795"/>
      <c r="BJ110" s="795"/>
      <c r="BK110" s="795"/>
      <c r="BL110" s="795"/>
      <c r="BM110" s="795"/>
      <c r="BN110" s="795"/>
      <c r="BO110" s="795"/>
      <c r="BP110" s="796"/>
      <c r="BQ110" s="848">
        <v>45953799</v>
      </c>
      <c r="BR110" s="829"/>
      <c r="BS110" s="829"/>
      <c r="BT110" s="829"/>
      <c r="BU110" s="829"/>
      <c r="BV110" s="829">
        <v>44663925</v>
      </c>
      <c r="BW110" s="829"/>
      <c r="BX110" s="829"/>
      <c r="BY110" s="829"/>
      <c r="BZ110" s="829"/>
      <c r="CA110" s="829">
        <v>45316643</v>
      </c>
      <c r="CB110" s="829"/>
      <c r="CC110" s="829"/>
      <c r="CD110" s="829"/>
      <c r="CE110" s="829"/>
      <c r="CF110" s="853">
        <v>162.4</v>
      </c>
      <c r="CG110" s="854"/>
      <c r="CH110" s="854"/>
      <c r="CI110" s="854"/>
      <c r="CJ110" s="854"/>
      <c r="CK110" s="913" t="s">
        <v>421</v>
      </c>
      <c r="CL110" s="806"/>
      <c r="CM110" s="847" t="s">
        <v>422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424</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426</v>
      </c>
      <c r="B112" s="900"/>
      <c r="C112" s="739" t="s">
        <v>427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428</v>
      </c>
      <c r="BA112" s="739"/>
      <c r="BB112" s="739"/>
      <c r="BC112" s="739"/>
      <c r="BD112" s="739"/>
      <c r="BE112" s="739"/>
      <c r="BF112" s="739"/>
      <c r="BG112" s="739"/>
      <c r="BH112" s="739"/>
      <c r="BI112" s="739"/>
      <c r="BJ112" s="739"/>
      <c r="BK112" s="739"/>
      <c r="BL112" s="739"/>
      <c r="BM112" s="739"/>
      <c r="BN112" s="739"/>
      <c r="BO112" s="739"/>
      <c r="BP112" s="740"/>
      <c r="BQ112" s="803">
        <v>12864958</v>
      </c>
      <c r="BR112" s="804"/>
      <c r="BS112" s="804"/>
      <c r="BT112" s="804"/>
      <c r="BU112" s="804"/>
      <c r="BV112" s="804">
        <v>12171634</v>
      </c>
      <c r="BW112" s="804"/>
      <c r="BX112" s="804"/>
      <c r="BY112" s="804"/>
      <c r="BZ112" s="804"/>
      <c r="CA112" s="804">
        <v>11609316</v>
      </c>
      <c r="CB112" s="804"/>
      <c r="CC112" s="804"/>
      <c r="CD112" s="804"/>
      <c r="CE112" s="804"/>
      <c r="CF112" s="862">
        <v>41.6</v>
      </c>
      <c r="CG112" s="863"/>
      <c r="CH112" s="863"/>
      <c r="CI112" s="863"/>
      <c r="CJ112" s="863"/>
      <c r="CK112" s="914"/>
      <c r="CL112" s="808"/>
      <c r="CM112" s="802" t="s">
        <v>429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430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1505280</v>
      </c>
      <c r="AB113" s="906"/>
      <c r="AC113" s="906"/>
      <c r="AD113" s="906"/>
      <c r="AE113" s="907"/>
      <c r="AF113" s="908">
        <v>1439679</v>
      </c>
      <c r="AG113" s="906"/>
      <c r="AH113" s="906"/>
      <c r="AI113" s="906"/>
      <c r="AJ113" s="907"/>
      <c r="AK113" s="908">
        <v>1363943</v>
      </c>
      <c r="AL113" s="906"/>
      <c r="AM113" s="906"/>
      <c r="AN113" s="906"/>
      <c r="AO113" s="907"/>
      <c r="AP113" s="909">
        <v>4.9000000000000004</v>
      </c>
      <c r="AQ113" s="910"/>
      <c r="AR113" s="910"/>
      <c r="AS113" s="910"/>
      <c r="AT113" s="911"/>
      <c r="AU113" s="919"/>
      <c r="AV113" s="920"/>
      <c r="AW113" s="920"/>
      <c r="AX113" s="920"/>
      <c r="AY113" s="920"/>
      <c r="AZ113" s="802" t="s">
        <v>431</v>
      </c>
      <c r="BA113" s="739"/>
      <c r="BB113" s="739"/>
      <c r="BC113" s="739"/>
      <c r="BD113" s="739"/>
      <c r="BE113" s="739"/>
      <c r="BF113" s="739"/>
      <c r="BG113" s="739"/>
      <c r="BH113" s="739"/>
      <c r="BI113" s="739"/>
      <c r="BJ113" s="739"/>
      <c r="BK113" s="739"/>
      <c r="BL113" s="739"/>
      <c r="BM113" s="739"/>
      <c r="BN113" s="739"/>
      <c r="BO113" s="739"/>
      <c r="BP113" s="740"/>
      <c r="BQ113" s="803">
        <v>606343</v>
      </c>
      <c r="BR113" s="804"/>
      <c r="BS113" s="804"/>
      <c r="BT113" s="804"/>
      <c r="BU113" s="804"/>
      <c r="BV113" s="804">
        <v>634383</v>
      </c>
      <c r="BW113" s="804"/>
      <c r="BX113" s="804"/>
      <c r="BY113" s="804"/>
      <c r="BZ113" s="804"/>
      <c r="CA113" s="804">
        <v>685557</v>
      </c>
      <c r="CB113" s="804"/>
      <c r="CC113" s="804"/>
      <c r="CD113" s="804"/>
      <c r="CE113" s="804"/>
      <c r="CF113" s="862">
        <v>2.5</v>
      </c>
      <c r="CG113" s="863"/>
      <c r="CH113" s="863"/>
      <c r="CI113" s="863"/>
      <c r="CJ113" s="863"/>
      <c r="CK113" s="914"/>
      <c r="CL113" s="808"/>
      <c r="CM113" s="802" t="s">
        <v>432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76838</v>
      </c>
      <c r="AB114" s="767"/>
      <c r="AC114" s="767"/>
      <c r="AD114" s="767"/>
      <c r="AE114" s="768"/>
      <c r="AF114" s="769">
        <v>64733</v>
      </c>
      <c r="AG114" s="767"/>
      <c r="AH114" s="767"/>
      <c r="AI114" s="767"/>
      <c r="AJ114" s="768"/>
      <c r="AK114" s="769">
        <v>60273</v>
      </c>
      <c r="AL114" s="767"/>
      <c r="AM114" s="767"/>
      <c r="AN114" s="767"/>
      <c r="AO114" s="768"/>
      <c r="AP114" s="811">
        <v>0.2</v>
      </c>
      <c r="AQ114" s="812"/>
      <c r="AR114" s="812"/>
      <c r="AS114" s="812"/>
      <c r="AT114" s="813"/>
      <c r="AU114" s="919"/>
      <c r="AV114" s="920"/>
      <c r="AW114" s="920"/>
      <c r="AX114" s="920"/>
      <c r="AY114" s="920"/>
      <c r="AZ114" s="802" t="s">
        <v>434</v>
      </c>
      <c r="BA114" s="739"/>
      <c r="BB114" s="739"/>
      <c r="BC114" s="739"/>
      <c r="BD114" s="739"/>
      <c r="BE114" s="739"/>
      <c r="BF114" s="739"/>
      <c r="BG114" s="739"/>
      <c r="BH114" s="739"/>
      <c r="BI114" s="739"/>
      <c r="BJ114" s="739"/>
      <c r="BK114" s="739"/>
      <c r="BL114" s="739"/>
      <c r="BM114" s="739"/>
      <c r="BN114" s="739"/>
      <c r="BO114" s="739"/>
      <c r="BP114" s="740"/>
      <c r="BQ114" s="803">
        <v>7923286</v>
      </c>
      <c r="BR114" s="804"/>
      <c r="BS114" s="804"/>
      <c r="BT114" s="804"/>
      <c r="BU114" s="804"/>
      <c r="BV114" s="804">
        <v>8147630</v>
      </c>
      <c r="BW114" s="804"/>
      <c r="BX114" s="804"/>
      <c r="BY114" s="804"/>
      <c r="BZ114" s="804"/>
      <c r="CA114" s="804">
        <v>7862050</v>
      </c>
      <c r="CB114" s="804"/>
      <c r="CC114" s="804"/>
      <c r="CD114" s="804"/>
      <c r="CE114" s="804"/>
      <c r="CF114" s="862">
        <v>28.2</v>
      </c>
      <c r="CG114" s="863"/>
      <c r="CH114" s="863"/>
      <c r="CI114" s="863"/>
      <c r="CJ114" s="863"/>
      <c r="CK114" s="914"/>
      <c r="CL114" s="808"/>
      <c r="CM114" s="802" t="s">
        <v>435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90</v>
      </c>
      <c r="AB115" s="906"/>
      <c r="AC115" s="906"/>
      <c r="AD115" s="906"/>
      <c r="AE115" s="907"/>
      <c r="AF115" s="908">
        <v>72</v>
      </c>
      <c r="AG115" s="906"/>
      <c r="AH115" s="906"/>
      <c r="AI115" s="906"/>
      <c r="AJ115" s="907"/>
      <c r="AK115" s="908">
        <v>84</v>
      </c>
      <c r="AL115" s="906"/>
      <c r="AM115" s="906"/>
      <c r="AN115" s="906"/>
      <c r="AO115" s="907"/>
      <c r="AP115" s="909">
        <v>0</v>
      </c>
      <c r="AQ115" s="910"/>
      <c r="AR115" s="910"/>
      <c r="AS115" s="910"/>
      <c r="AT115" s="911"/>
      <c r="AU115" s="919"/>
      <c r="AV115" s="920"/>
      <c r="AW115" s="920"/>
      <c r="AX115" s="920"/>
      <c r="AY115" s="920"/>
      <c r="AZ115" s="802" t="s">
        <v>437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14</v>
      </c>
      <c r="AB116" s="767"/>
      <c r="AC116" s="767"/>
      <c r="AD116" s="767"/>
      <c r="AE116" s="768"/>
      <c r="AF116" s="769">
        <v>2</v>
      </c>
      <c r="AG116" s="767"/>
      <c r="AH116" s="767"/>
      <c r="AI116" s="767"/>
      <c r="AJ116" s="768"/>
      <c r="AK116" s="769">
        <v>61</v>
      </c>
      <c r="AL116" s="767"/>
      <c r="AM116" s="767"/>
      <c r="AN116" s="767"/>
      <c r="AO116" s="768"/>
      <c r="AP116" s="811">
        <v>0</v>
      </c>
      <c r="AQ116" s="812"/>
      <c r="AR116" s="812"/>
      <c r="AS116" s="812"/>
      <c r="AT116" s="813"/>
      <c r="AU116" s="919"/>
      <c r="AV116" s="920"/>
      <c r="AW116" s="920"/>
      <c r="AX116" s="920"/>
      <c r="AY116" s="920"/>
      <c r="AZ116" s="896" t="s">
        <v>440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442</v>
      </c>
      <c r="Z117" s="884"/>
      <c r="AA117" s="889">
        <v>6495018</v>
      </c>
      <c r="AB117" s="890"/>
      <c r="AC117" s="890"/>
      <c r="AD117" s="890"/>
      <c r="AE117" s="891"/>
      <c r="AF117" s="892">
        <v>6308273</v>
      </c>
      <c r="AG117" s="890"/>
      <c r="AH117" s="890"/>
      <c r="AI117" s="890"/>
      <c r="AJ117" s="891"/>
      <c r="AK117" s="892">
        <v>6207149</v>
      </c>
      <c r="AL117" s="890"/>
      <c r="AM117" s="890"/>
      <c r="AN117" s="890"/>
      <c r="AO117" s="891"/>
      <c r="AP117" s="893"/>
      <c r="AQ117" s="894"/>
      <c r="AR117" s="894"/>
      <c r="AS117" s="894"/>
      <c r="AT117" s="895"/>
      <c r="AU117" s="919"/>
      <c r="AV117" s="920"/>
      <c r="AW117" s="920"/>
      <c r="AX117" s="920"/>
      <c r="AY117" s="920"/>
      <c r="AZ117" s="850" t="s">
        <v>443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415</v>
      </c>
      <c r="AB118" s="883"/>
      <c r="AC118" s="883"/>
      <c r="AD118" s="883"/>
      <c r="AE118" s="884"/>
      <c r="AF118" s="885" t="s">
        <v>416</v>
      </c>
      <c r="AG118" s="883"/>
      <c r="AH118" s="883"/>
      <c r="AI118" s="883"/>
      <c r="AJ118" s="884"/>
      <c r="AK118" s="885" t="s">
        <v>294</v>
      </c>
      <c r="AL118" s="883"/>
      <c r="AM118" s="883"/>
      <c r="AN118" s="883"/>
      <c r="AO118" s="884"/>
      <c r="AP118" s="886" t="s">
        <v>417</v>
      </c>
      <c r="AQ118" s="887"/>
      <c r="AR118" s="887"/>
      <c r="AS118" s="887"/>
      <c r="AT118" s="888"/>
      <c r="AU118" s="919"/>
      <c r="AV118" s="920"/>
      <c r="AW118" s="920"/>
      <c r="AX118" s="920"/>
      <c r="AY118" s="920"/>
      <c r="AZ118" s="825" t="s">
        <v>445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421</v>
      </c>
      <c r="B119" s="806"/>
      <c r="C119" s="847" t="s">
        <v>422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447</v>
      </c>
      <c r="BP119" s="865"/>
      <c r="BQ119" s="866">
        <v>67348386</v>
      </c>
      <c r="BR119" s="832"/>
      <c r="BS119" s="832"/>
      <c r="BT119" s="832"/>
      <c r="BU119" s="832"/>
      <c r="BV119" s="832">
        <v>65617572</v>
      </c>
      <c r="BW119" s="832"/>
      <c r="BX119" s="832"/>
      <c r="BY119" s="832"/>
      <c r="BZ119" s="832"/>
      <c r="CA119" s="832">
        <v>65473566</v>
      </c>
      <c r="CB119" s="832"/>
      <c r="CC119" s="832"/>
      <c r="CD119" s="832"/>
      <c r="CE119" s="832"/>
      <c r="CF119" s="735"/>
      <c r="CG119" s="736"/>
      <c r="CH119" s="736"/>
      <c r="CI119" s="736"/>
      <c r="CJ119" s="821"/>
      <c r="CK119" s="915"/>
      <c r="CL119" s="810"/>
      <c r="CM119" s="825" t="s">
        <v>448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449</v>
      </c>
      <c r="AV120" s="868"/>
      <c r="AW120" s="868"/>
      <c r="AX120" s="868"/>
      <c r="AY120" s="869"/>
      <c r="AZ120" s="847" t="s">
        <v>450</v>
      </c>
      <c r="BA120" s="795"/>
      <c r="BB120" s="795"/>
      <c r="BC120" s="795"/>
      <c r="BD120" s="795"/>
      <c r="BE120" s="795"/>
      <c r="BF120" s="795"/>
      <c r="BG120" s="795"/>
      <c r="BH120" s="795"/>
      <c r="BI120" s="795"/>
      <c r="BJ120" s="795"/>
      <c r="BK120" s="795"/>
      <c r="BL120" s="795"/>
      <c r="BM120" s="795"/>
      <c r="BN120" s="795"/>
      <c r="BO120" s="795"/>
      <c r="BP120" s="796"/>
      <c r="BQ120" s="848">
        <v>8536078</v>
      </c>
      <c r="BR120" s="829"/>
      <c r="BS120" s="829"/>
      <c r="BT120" s="829"/>
      <c r="BU120" s="829"/>
      <c r="BV120" s="829">
        <v>9573266</v>
      </c>
      <c r="BW120" s="829"/>
      <c r="BX120" s="829"/>
      <c r="BY120" s="829"/>
      <c r="BZ120" s="829"/>
      <c r="CA120" s="829">
        <v>10171167</v>
      </c>
      <c r="CB120" s="829"/>
      <c r="CC120" s="829"/>
      <c r="CD120" s="829"/>
      <c r="CE120" s="829"/>
      <c r="CF120" s="853">
        <v>36.4</v>
      </c>
      <c r="CG120" s="854"/>
      <c r="CH120" s="854"/>
      <c r="CI120" s="854"/>
      <c r="CJ120" s="854"/>
      <c r="CK120" s="855" t="s">
        <v>451</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7133648</v>
      </c>
      <c r="DH120" s="829"/>
      <c r="DI120" s="829"/>
      <c r="DJ120" s="829"/>
      <c r="DK120" s="829"/>
      <c r="DL120" s="829">
        <v>6877290</v>
      </c>
      <c r="DM120" s="829"/>
      <c r="DN120" s="829"/>
      <c r="DO120" s="829"/>
      <c r="DP120" s="829"/>
      <c r="DQ120" s="829">
        <v>6342388</v>
      </c>
      <c r="DR120" s="829"/>
      <c r="DS120" s="829"/>
      <c r="DT120" s="829"/>
      <c r="DU120" s="829"/>
      <c r="DV120" s="830">
        <v>22.7</v>
      </c>
      <c r="DW120" s="830"/>
      <c r="DX120" s="830"/>
      <c r="DY120" s="830"/>
      <c r="DZ120" s="831"/>
    </row>
    <row r="121" spans="1:130" s="212" customFormat="1" ht="26.25" customHeight="1" x14ac:dyDescent="0.15">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6922118</v>
      </c>
      <c r="BR121" s="804"/>
      <c r="BS121" s="804"/>
      <c r="BT121" s="804"/>
      <c r="BU121" s="804"/>
      <c r="BV121" s="804">
        <v>6538343</v>
      </c>
      <c r="BW121" s="804"/>
      <c r="BX121" s="804"/>
      <c r="BY121" s="804"/>
      <c r="BZ121" s="804"/>
      <c r="CA121" s="804">
        <v>6447505</v>
      </c>
      <c r="CB121" s="804"/>
      <c r="CC121" s="804"/>
      <c r="CD121" s="804"/>
      <c r="CE121" s="804"/>
      <c r="CF121" s="862">
        <v>23.1</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5200983</v>
      </c>
      <c r="DH121" s="804"/>
      <c r="DI121" s="804"/>
      <c r="DJ121" s="804"/>
      <c r="DK121" s="804"/>
      <c r="DL121" s="804">
        <v>4686510</v>
      </c>
      <c r="DM121" s="804"/>
      <c r="DN121" s="804"/>
      <c r="DO121" s="804"/>
      <c r="DP121" s="804"/>
      <c r="DQ121" s="804">
        <v>4489240</v>
      </c>
      <c r="DR121" s="804"/>
      <c r="DS121" s="804"/>
      <c r="DT121" s="804"/>
      <c r="DU121" s="804"/>
      <c r="DV121" s="781">
        <v>16.100000000000001</v>
      </c>
      <c r="DW121" s="781"/>
      <c r="DX121" s="781"/>
      <c r="DY121" s="781"/>
      <c r="DZ121" s="782"/>
    </row>
    <row r="122" spans="1:130" s="212" customFormat="1" ht="26.25" customHeight="1" x14ac:dyDescent="0.15">
      <c r="A122" s="807"/>
      <c r="B122" s="808"/>
      <c r="C122" s="802" t="s">
        <v>435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44749964</v>
      </c>
      <c r="BR122" s="832"/>
      <c r="BS122" s="832"/>
      <c r="BT122" s="832"/>
      <c r="BU122" s="832"/>
      <c r="BV122" s="832">
        <v>42633738</v>
      </c>
      <c r="BW122" s="832"/>
      <c r="BX122" s="832"/>
      <c r="BY122" s="832"/>
      <c r="BZ122" s="832"/>
      <c r="CA122" s="832">
        <v>41408560</v>
      </c>
      <c r="CB122" s="832"/>
      <c r="CC122" s="832"/>
      <c r="CD122" s="832"/>
      <c r="CE122" s="832"/>
      <c r="CF122" s="833">
        <v>148.4</v>
      </c>
      <c r="CG122" s="834"/>
      <c r="CH122" s="834"/>
      <c r="CI122" s="834"/>
      <c r="CJ122" s="834"/>
      <c r="CK122" s="856"/>
      <c r="CL122" s="842"/>
      <c r="CM122" s="842"/>
      <c r="CN122" s="842"/>
      <c r="CO122" s="843"/>
      <c r="CP122" s="822" t="s">
        <v>400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v>144097</v>
      </c>
      <c r="DM122" s="804"/>
      <c r="DN122" s="804"/>
      <c r="DO122" s="804"/>
      <c r="DP122" s="804"/>
      <c r="DQ122" s="804">
        <v>374245</v>
      </c>
      <c r="DR122" s="804"/>
      <c r="DS122" s="804"/>
      <c r="DT122" s="804"/>
      <c r="DU122" s="804"/>
      <c r="DV122" s="781">
        <v>1.3</v>
      </c>
      <c r="DW122" s="781"/>
      <c r="DX122" s="781"/>
      <c r="DY122" s="781"/>
      <c r="DZ122" s="782"/>
    </row>
    <row r="123" spans="1:130" s="212" customFormat="1" ht="26.25" customHeight="1" x14ac:dyDescent="0.15">
      <c r="A123" s="807"/>
      <c r="B123" s="808"/>
      <c r="C123" s="802" t="s">
        <v>441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455</v>
      </c>
      <c r="BP123" s="865"/>
      <c r="BQ123" s="819">
        <v>60208160</v>
      </c>
      <c r="BR123" s="820"/>
      <c r="BS123" s="820"/>
      <c r="BT123" s="820"/>
      <c r="BU123" s="820"/>
      <c r="BV123" s="820">
        <v>58745347</v>
      </c>
      <c r="BW123" s="820"/>
      <c r="BX123" s="820"/>
      <c r="BY123" s="820"/>
      <c r="BZ123" s="820"/>
      <c r="CA123" s="820">
        <v>58027232</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v>245991</v>
      </c>
      <c r="DH123" s="767"/>
      <c r="DI123" s="767"/>
      <c r="DJ123" s="767"/>
      <c r="DK123" s="768"/>
      <c r="DL123" s="769">
        <v>239639</v>
      </c>
      <c r="DM123" s="767"/>
      <c r="DN123" s="767"/>
      <c r="DO123" s="767"/>
      <c r="DP123" s="768"/>
      <c r="DQ123" s="769">
        <v>235647</v>
      </c>
      <c r="DR123" s="767"/>
      <c r="DS123" s="767"/>
      <c r="DT123" s="767"/>
      <c r="DU123" s="768"/>
      <c r="DV123" s="811">
        <v>0.8</v>
      </c>
      <c r="DW123" s="812"/>
      <c r="DX123" s="812"/>
      <c r="DY123" s="812"/>
      <c r="DZ123" s="813"/>
    </row>
    <row r="124" spans="1:130" s="212" customFormat="1" ht="26.25" customHeight="1" thickBot="1" x14ac:dyDescent="0.2">
      <c r="A124" s="807"/>
      <c r="B124" s="808"/>
      <c r="C124" s="802" t="s">
        <v>444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26</v>
      </c>
      <c r="BR124" s="818"/>
      <c r="BS124" s="818"/>
      <c r="BT124" s="818"/>
      <c r="BU124" s="818"/>
      <c r="BV124" s="818">
        <v>25</v>
      </c>
      <c r="BW124" s="818"/>
      <c r="BX124" s="818"/>
      <c r="BY124" s="818"/>
      <c r="BZ124" s="818"/>
      <c r="CA124" s="818">
        <v>26.6</v>
      </c>
      <c r="CB124" s="818"/>
      <c r="CC124" s="818"/>
      <c r="CD124" s="818"/>
      <c r="CE124" s="818"/>
      <c r="CF124" s="713"/>
      <c r="CG124" s="714"/>
      <c r="CH124" s="714"/>
      <c r="CI124" s="714"/>
      <c r="CJ124" s="849"/>
      <c r="CK124" s="857"/>
      <c r="CL124" s="857"/>
      <c r="CM124" s="857"/>
      <c r="CN124" s="857"/>
      <c r="CO124" s="858"/>
      <c r="CP124" s="822" t="s">
        <v>457</v>
      </c>
      <c r="CQ124" s="823"/>
      <c r="CR124" s="823"/>
      <c r="CS124" s="823"/>
      <c r="CT124" s="823"/>
      <c r="CU124" s="823"/>
      <c r="CV124" s="823"/>
      <c r="CW124" s="823"/>
      <c r="CX124" s="823"/>
      <c r="CY124" s="823"/>
      <c r="CZ124" s="823"/>
      <c r="DA124" s="823"/>
      <c r="DB124" s="823"/>
      <c r="DC124" s="823"/>
      <c r="DD124" s="823"/>
      <c r="DE124" s="823"/>
      <c r="DF124" s="824"/>
      <c r="DG124" s="750">
        <v>284336</v>
      </c>
      <c r="DH124" s="751"/>
      <c r="DI124" s="751"/>
      <c r="DJ124" s="751"/>
      <c r="DK124" s="752"/>
      <c r="DL124" s="753">
        <v>224098</v>
      </c>
      <c r="DM124" s="751"/>
      <c r="DN124" s="751"/>
      <c r="DO124" s="751"/>
      <c r="DP124" s="752"/>
      <c r="DQ124" s="753">
        <v>167796</v>
      </c>
      <c r="DR124" s="751"/>
      <c r="DS124" s="751"/>
      <c r="DT124" s="751"/>
      <c r="DU124" s="752"/>
      <c r="DV124" s="835">
        <v>0.6</v>
      </c>
      <c r="DW124" s="836"/>
      <c r="DX124" s="836"/>
      <c r="DY124" s="836"/>
      <c r="DZ124" s="837"/>
    </row>
    <row r="125" spans="1:130" s="212" customFormat="1" ht="26.25" customHeight="1" x14ac:dyDescent="0.15">
      <c r="A125" s="807"/>
      <c r="B125" s="808"/>
      <c r="C125" s="802" t="s">
        <v>446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458</v>
      </c>
      <c r="CL125" s="839"/>
      <c r="CM125" s="839"/>
      <c r="CN125" s="839"/>
      <c r="CO125" s="840"/>
      <c r="CP125" s="847" t="s">
        <v>459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90</v>
      </c>
      <c r="AB127" s="767"/>
      <c r="AC127" s="767"/>
      <c r="AD127" s="767"/>
      <c r="AE127" s="768"/>
      <c r="AF127" s="769">
        <v>72</v>
      </c>
      <c r="AG127" s="767"/>
      <c r="AH127" s="767"/>
      <c r="AI127" s="767"/>
      <c r="AJ127" s="768"/>
      <c r="AK127" s="769">
        <v>84</v>
      </c>
      <c r="AL127" s="767"/>
      <c r="AM127" s="767"/>
      <c r="AN127" s="767"/>
      <c r="AO127" s="768"/>
      <c r="AP127" s="811">
        <v>0</v>
      </c>
      <c r="AQ127" s="812"/>
      <c r="AR127" s="812"/>
      <c r="AS127" s="812"/>
      <c r="AT127" s="813"/>
      <c r="AU127" s="214"/>
      <c r="AV127" s="214"/>
      <c r="AW127" s="214"/>
      <c r="AX127" s="828" t="s">
        <v>462</v>
      </c>
      <c r="AY127" s="799"/>
      <c r="AZ127" s="799"/>
      <c r="BA127" s="799"/>
      <c r="BB127" s="799"/>
      <c r="BC127" s="799"/>
      <c r="BD127" s="799"/>
      <c r="BE127" s="800"/>
      <c r="BF127" s="798" t="s">
        <v>463</v>
      </c>
      <c r="BG127" s="799"/>
      <c r="BH127" s="799"/>
      <c r="BI127" s="799"/>
      <c r="BJ127" s="799"/>
      <c r="BK127" s="799"/>
      <c r="BL127" s="800"/>
      <c r="BM127" s="798" t="s">
        <v>464</v>
      </c>
      <c r="BN127" s="799"/>
      <c r="BO127" s="799"/>
      <c r="BP127" s="799"/>
      <c r="BQ127" s="799"/>
      <c r="BR127" s="799"/>
      <c r="BS127" s="800"/>
      <c r="BT127" s="798" t="s">
        <v>465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468</v>
      </c>
      <c r="X128" s="785"/>
      <c r="Y128" s="785"/>
      <c r="Z128" s="786"/>
      <c r="AA128" s="787">
        <v>965602</v>
      </c>
      <c r="AB128" s="788"/>
      <c r="AC128" s="788"/>
      <c r="AD128" s="788"/>
      <c r="AE128" s="789"/>
      <c r="AF128" s="790">
        <v>950541</v>
      </c>
      <c r="AG128" s="788"/>
      <c r="AH128" s="788"/>
      <c r="AI128" s="788"/>
      <c r="AJ128" s="789"/>
      <c r="AK128" s="790">
        <v>979797</v>
      </c>
      <c r="AL128" s="788"/>
      <c r="AM128" s="788"/>
      <c r="AN128" s="788"/>
      <c r="AO128" s="789"/>
      <c r="AP128" s="791"/>
      <c r="AQ128" s="792"/>
      <c r="AR128" s="792"/>
      <c r="AS128" s="792"/>
      <c r="AT128" s="793"/>
      <c r="AU128" s="214"/>
      <c r="AV128" s="214"/>
      <c r="AW128" s="214"/>
      <c r="AX128" s="794" t="s">
        <v>469</v>
      </c>
      <c r="AY128" s="795"/>
      <c r="AZ128" s="795"/>
      <c r="BA128" s="795"/>
      <c r="BB128" s="795"/>
      <c r="BC128" s="795"/>
      <c r="BD128" s="795"/>
      <c r="BE128" s="796"/>
      <c r="BF128" s="773" t="s">
        <v>122</v>
      </c>
      <c r="BG128" s="774"/>
      <c r="BH128" s="774"/>
      <c r="BI128" s="774"/>
      <c r="BJ128" s="774"/>
      <c r="BK128" s="774"/>
      <c r="BL128" s="797"/>
      <c r="BM128" s="773">
        <v>11.71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471</v>
      </c>
      <c r="X129" s="764"/>
      <c r="Y129" s="764"/>
      <c r="Z129" s="765"/>
      <c r="AA129" s="766">
        <v>31905971</v>
      </c>
      <c r="AB129" s="767"/>
      <c r="AC129" s="767"/>
      <c r="AD129" s="767"/>
      <c r="AE129" s="768"/>
      <c r="AF129" s="769">
        <v>31858052</v>
      </c>
      <c r="AG129" s="767"/>
      <c r="AH129" s="767"/>
      <c r="AI129" s="767"/>
      <c r="AJ129" s="768"/>
      <c r="AK129" s="769">
        <v>32181088</v>
      </c>
      <c r="AL129" s="767"/>
      <c r="AM129" s="767"/>
      <c r="AN129" s="767"/>
      <c r="AO129" s="768"/>
      <c r="AP129" s="770"/>
      <c r="AQ129" s="771"/>
      <c r="AR129" s="771"/>
      <c r="AS129" s="771"/>
      <c r="AT129" s="772"/>
      <c r="AU129" s="215"/>
      <c r="AV129" s="215"/>
      <c r="AW129" s="215"/>
      <c r="AX129" s="738" t="s">
        <v>472</v>
      </c>
      <c r="AY129" s="739"/>
      <c r="AZ129" s="739"/>
      <c r="BA129" s="739"/>
      <c r="BB129" s="739"/>
      <c r="BC129" s="739"/>
      <c r="BD129" s="739"/>
      <c r="BE129" s="740"/>
      <c r="BF129" s="757" t="s">
        <v>122</v>
      </c>
      <c r="BG129" s="758"/>
      <c r="BH129" s="758"/>
      <c r="BI129" s="758"/>
      <c r="BJ129" s="758"/>
      <c r="BK129" s="758"/>
      <c r="BL129" s="759"/>
      <c r="BM129" s="757">
        <v>16.71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474</v>
      </c>
      <c r="X130" s="764"/>
      <c r="Y130" s="764"/>
      <c r="Z130" s="765"/>
      <c r="AA130" s="766">
        <v>4467003</v>
      </c>
      <c r="AB130" s="767"/>
      <c r="AC130" s="767"/>
      <c r="AD130" s="767"/>
      <c r="AE130" s="768"/>
      <c r="AF130" s="769">
        <v>4373886</v>
      </c>
      <c r="AG130" s="767"/>
      <c r="AH130" s="767"/>
      <c r="AI130" s="767"/>
      <c r="AJ130" s="768"/>
      <c r="AK130" s="769">
        <v>4275840</v>
      </c>
      <c r="AL130" s="767"/>
      <c r="AM130" s="767"/>
      <c r="AN130" s="767"/>
      <c r="AO130" s="768"/>
      <c r="AP130" s="770"/>
      <c r="AQ130" s="771"/>
      <c r="AR130" s="771"/>
      <c r="AS130" s="771"/>
      <c r="AT130" s="772"/>
      <c r="AU130" s="215"/>
      <c r="AV130" s="215"/>
      <c r="AW130" s="215"/>
      <c r="AX130" s="738" t="s">
        <v>475</v>
      </c>
      <c r="AY130" s="739"/>
      <c r="AZ130" s="739"/>
      <c r="BA130" s="739"/>
      <c r="BB130" s="739"/>
      <c r="BC130" s="739"/>
      <c r="BD130" s="739"/>
      <c r="BE130" s="740"/>
      <c r="BF130" s="741">
        <v>3.6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476</v>
      </c>
      <c r="X131" s="748"/>
      <c r="Y131" s="748"/>
      <c r="Z131" s="749"/>
      <c r="AA131" s="750">
        <v>27438968</v>
      </c>
      <c r="AB131" s="751"/>
      <c r="AC131" s="751"/>
      <c r="AD131" s="751"/>
      <c r="AE131" s="752"/>
      <c r="AF131" s="753">
        <v>27484166</v>
      </c>
      <c r="AG131" s="751"/>
      <c r="AH131" s="751"/>
      <c r="AI131" s="751"/>
      <c r="AJ131" s="752"/>
      <c r="AK131" s="753">
        <v>27905248</v>
      </c>
      <c r="AL131" s="751"/>
      <c r="AM131" s="751"/>
      <c r="AN131" s="751"/>
      <c r="AO131" s="752"/>
      <c r="AP131" s="754"/>
      <c r="AQ131" s="755"/>
      <c r="AR131" s="755"/>
      <c r="AS131" s="755"/>
      <c r="AT131" s="756"/>
      <c r="AU131" s="215"/>
      <c r="AV131" s="215"/>
      <c r="AW131" s="215"/>
      <c r="AX131" s="716" t="s">
        <v>477</v>
      </c>
      <c r="AY131" s="717"/>
      <c r="AZ131" s="717"/>
      <c r="BA131" s="717"/>
      <c r="BB131" s="717"/>
      <c r="BC131" s="717"/>
      <c r="BD131" s="717"/>
      <c r="BE131" s="718"/>
      <c r="BF131" s="719">
        <v>26.6</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479</v>
      </c>
      <c r="W132" s="729"/>
      <c r="X132" s="729"/>
      <c r="Y132" s="729"/>
      <c r="Z132" s="730"/>
      <c r="AA132" s="731">
        <v>3.8719130000000002</v>
      </c>
      <c r="AB132" s="732"/>
      <c r="AC132" s="732"/>
      <c r="AD132" s="732"/>
      <c r="AE132" s="733"/>
      <c r="AF132" s="734">
        <v>3.5796830000000002</v>
      </c>
      <c r="AG132" s="732"/>
      <c r="AH132" s="732"/>
      <c r="AI132" s="732"/>
      <c r="AJ132" s="733"/>
      <c r="AK132" s="734">
        <v>3.409796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480</v>
      </c>
      <c r="W133" s="708"/>
      <c r="X133" s="708"/>
      <c r="Y133" s="708"/>
      <c r="Z133" s="709"/>
      <c r="AA133" s="710">
        <v>4.7</v>
      </c>
      <c r="AB133" s="711"/>
      <c r="AC133" s="711"/>
      <c r="AD133" s="711"/>
      <c r="AE133" s="712"/>
      <c r="AF133" s="710">
        <v>4</v>
      </c>
      <c r="AG133" s="711"/>
      <c r="AH133" s="711"/>
      <c r="AI133" s="711"/>
      <c r="AJ133" s="712"/>
      <c r="AK133" s="710">
        <v>3.6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klZMipUCl1TBDv8FhS///WD838CE1Sq69RsemqQWzMNDy1/T6FcIJF0EV1V1aJXyFmFFj0dtOTW1U44dBj6qg==" saltValue="Q9ubRdLz8h2yLeIsAus93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eHgMo0Hm01hEIqlyOuD6l3ZBxYBmJ6JoBnnS5jmwpjM8iFarRb/7SSG6j4OopSpFo5RLthQyv6RqF4q0UWEJg==" saltValue="HK59c/gNPit/123AliFjj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eLT78b8YS9buxnUMCFTge14UXj1H8GtLB5xvfnVohtBEpiAbLWFo0KE17JkZO8xsrRvmq7fAR9REAHqc44PvA==" saltValue="xlrIii+iFv9Yu7NmoH8Qj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5" t="s">
        <v>484</v>
      </c>
      <c r="AP7" s="253"/>
      <c r="AQ7" s="254" t="s">
        <v>485</v>
      </c>
      <c r="AR7" s="255"/>
    </row>
    <row r="8" spans="1:46" x14ac:dyDescent="0.15">
      <c r="A8" s="247"/>
      <c r="AK8" s="256"/>
      <c r="AL8" s="257"/>
      <c r="AM8" s="257"/>
      <c r="AN8" s="258"/>
      <c r="AO8" s="1106"/>
      <c r="AP8" s="259" t="s">
        <v>486</v>
      </c>
      <c r="AQ8" s="260" t="s">
        <v>487</v>
      </c>
      <c r="AR8" s="261" t="s">
        <v>488</v>
      </c>
    </row>
    <row r="9" spans="1:46" x14ac:dyDescent="0.15">
      <c r="A9" s="247"/>
      <c r="AK9" s="1117" t="s">
        <v>489</v>
      </c>
      <c r="AL9" s="1118"/>
      <c r="AM9" s="1118"/>
      <c r="AN9" s="1119"/>
      <c r="AO9" s="262">
        <v>10088581</v>
      </c>
      <c r="AP9" s="262">
        <v>96604</v>
      </c>
      <c r="AQ9" s="263">
        <v>68274</v>
      </c>
      <c r="AR9" s="264">
        <v>41.5</v>
      </c>
    </row>
    <row r="10" spans="1:46" ht="13.5" customHeight="1" x14ac:dyDescent="0.15">
      <c r="A10" s="247"/>
      <c r="AK10" s="1117" t="s">
        <v>490</v>
      </c>
      <c r="AL10" s="1118"/>
      <c r="AM10" s="1118"/>
      <c r="AN10" s="1119"/>
      <c r="AO10" s="265">
        <v>89301</v>
      </c>
      <c r="AP10" s="265">
        <v>855</v>
      </c>
      <c r="AQ10" s="266">
        <v>4860</v>
      </c>
      <c r="AR10" s="267">
        <v>-82.4</v>
      </c>
    </row>
    <row r="11" spans="1:46" ht="13.5" customHeight="1" x14ac:dyDescent="0.15">
      <c r="A11" s="247"/>
      <c r="AK11" s="1117" t="s">
        <v>491</v>
      </c>
      <c r="AL11" s="1118"/>
      <c r="AM11" s="1118"/>
      <c r="AN11" s="1119"/>
      <c r="AO11" s="265">
        <v>631634</v>
      </c>
      <c r="AP11" s="265">
        <v>6048</v>
      </c>
      <c r="AQ11" s="266">
        <v>567</v>
      </c>
      <c r="AR11" s="267">
        <v>966.7</v>
      </c>
    </row>
    <row r="12" spans="1:46" ht="13.5" customHeight="1" x14ac:dyDescent="0.15">
      <c r="A12" s="247"/>
      <c r="AK12" s="1117" t="s">
        <v>492</v>
      </c>
      <c r="AL12" s="1118"/>
      <c r="AM12" s="1118"/>
      <c r="AN12" s="1119"/>
      <c r="AO12" s="265" t="s">
        <v>493</v>
      </c>
      <c r="AP12" s="265" t="s">
        <v>493</v>
      </c>
      <c r="AQ12" s="266">
        <v>16</v>
      </c>
      <c r="AR12" s="267" t="s">
        <v>493</v>
      </c>
    </row>
    <row r="13" spans="1:46" ht="13.5" customHeight="1" x14ac:dyDescent="0.15">
      <c r="A13" s="247"/>
      <c r="AK13" s="1117" t="s">
        <v>494</v>
      </c>
      <c r="AL13" s="1118"/>
      <c r="AM13" s="1118"/>
      <c r="AN13" s="1119"/>
      <c r="AO13" s="265">
        <v>431545</v>
      </c>
      <c r="AP13" s="265">
        <v>4132</v>
      </c>
      <c r="AQ13" s="266">
        <v>2777</v>
      </c>
      <c r="AR13" s="267">
        <v>48.8</v>
      </c>
    </row>
    <row r="14" spans="1:46" ht="13.5" customHeight="1" x14ac:dyDescent="0.15">
      <c r="A14" s="247"/>
      <c r="AK14" s="1117" t="s">
        <v>495</v>
      </c>
      <c r="AL14" s="1118"/>
      <c r="AM14" s="1118"/>
      <c r="AN14" s="1119"/>
      <c r="AO14" s="265">
        <v>2544</v>
      </c>
      <c r="AP14" s="265">
        <v>24</v>
      </c>
      <c r="AQ14" s="266">
        <v>1330</v>
      </c>
      <c r="AR14" s="267">
        <v>-98.2</v>
      </c>
    </row>
    <row r="15" spans="1:46" ht="13.5" customHeight="1" x14ac:dyDescent="0.15">
      <c r="A15" s="247"/>
      <c r="AK15" s="1120" t="s">
        <v>496</v>
      </c>
      <c r="AL15" s="1121"/>
      <c r="AM15" s="1121"/>
      <c r="AN15" s="1122"/>
      <c r="AO15" s="265">
        <v>-863033</v>
      </c>
      <c r="AP15" s="265">
        <v>-8264</v>
      </c>
      <c r="AQ15" s="266">
        <v>-3833</v>
      </c>
      <c r="AR15" s="267">
        <v>115.6</v>
      </c>
    </row>
    <row r="16" spans="1:46" x14ac:dyDescent="0.15">
      <c r="A16" s="247"/>
      <c r="AK16" s="1120" t="s">
        <v>177</v>
      </c>
      <c r="AL16" s="1121"/>
      <c r="AM16" s="1121"/>
      <c r="AN16" s="1122"/>
      <c r="AO16" s="265">
        <v>10380572</v>
      </c>
      <c r="AP16" s="265">
        <v>99400</v>
      </c>
      <c r="AQ16" s="266">
        <v>73991</v>
      </c>
      <c r="AR16" s="267">
        <v>34.299999999999997</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23" t="s">
        <v>501</v>
      </c>
      <c r="AL21" s="1124"/>
      <c r="AM21" s="1124"/>
      <c r="AN21" s="1125"/>
      <c r="AO21" s="277">
        <v>10.220000000000001</v>
      </c>
      <c r="AP21" s="278">
        <v>6.28</v>
      </c>
      <c r="AQ21" s="279">
        <v>3.94</v>
      </c>
      <c r="AS21" s="280"/>
      <c r="AT21" s="276"/>
    </row>
    <row r="22" spans="1:46" s="248" customFormat="1" x14ac:dyDescent="0.15">
      <c r="A22" s="276"/>
      <c r="AK22" s="1123" t="s">
        <v>502</v>
      </c>
      <c r="AL22" s="1124"/>
      <c r="AM22" s="1124"/>
      <c r="AN22" s="1125"/>
      <c r="AO22" s="281">
        <v>96.3</v>
      </c>
      <c r="AP22" s="282">
        <v>98.7</v>
      </c>
      <c r="AQ22" s="283">
        <v>-2.4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5" t="s">
        <v>484</v>
      </c>
      <c r="AP30" s="253"/>
      <c r="AQ30" s="254" t="s">
        <v>485</v>
      </c>
      <c r="AR30" s="255"/>
    </row>
    <row r="31" spans="1:46" x14ac:dyDescent="0.15">
      <c r="A31" s="247"/>
      <c r="AK31" s="256"/>
      <c r="AL31" s="257"/>
      <c r="AM31" s="257"/>
      <c r="AN31" s="258"/>
      <c r="AO31" s="1106"/>
      <c r="AP31" s="259" t="s">
        <v>486</v>
      </c>
      <c r="AQ31" s="260" t="s">
        <v>487</v>
      </c>
      <c r="AR31" s="261" t="s">
        <v>488</v>
      </c>
    </row>
    <row r="32" spans="1:46" ht="27" customHeight="1" x14ac:dyDescent="0.15">
      <c r="A32" s="247"/>
      <c r="AK32" s="1107" t="s">
        <v>506</v>
      </c>
      <c r="AL32" s="1108"/>
      <c r="AM32" s="1108"/>
      <c r="AN32" s="1109"/>
      <c r="AO32" s="291">
        <v>4782788</v>
      </c>
      <c r="AP32" s="291">
        <v>45798</v>
      </c>
      <c r="AQ32" s="292">
        <v>32402</v>
      </c>
      <c r="AR32" s="293">
        <v>41.3</v>
      </c>
    </row>
    <row r="33" spans="1:46" ht="13.5" customHeight="1" x14ac:dyDescent="0.15">
      <c r="A33" s="247"/>
      <c r="AK33" s="1107" t="s">
        <v>507</v>
      </c>
      <c r="AL33" s="1108"/>
      <c r="AM33" s="1108"/>
      <c r="AN33" s="1109"/>
      <c r="AO33" s="291" t="s">
        <v>493</v>
      </c>
      <c r="AP33" s="291" t="s">
        <v>493</v>
      </c>
      <c r="AQ33" s="292" t="s">
        <v>493</v>
      </c>
      <c r="AR33" s="293" t="s">
        <v>493</v>
      </c>
    </row>
    <row r="34" spans="1:46" ht="27" customHeight="1" x14ac:dyDescent="0.15">
      <c r="A34" s="247"/>
      <c r="AK34" s="1107" t="s">
        <v>508</v>
      </c>
      <c r="AL34" s="1108"/>
      <c r="AM34" s="1108"/>
      <c r="AN34" s="1109"/>
      <c r="AO34" s="291" t="s">
        <v>493</v>
      </c>
      <c r="AP34" s="291" t="s">
        <v>493</v>
      </c>
      <c r="AQ34" s="292">
        <v>16</v>
      </c>
      <c r="AR34" s="293" t="s">
        <v>493</v>
      </c>
    </row>
    <row r="35" spans="1:46" ht="27" customHeight="1" x14ac:dyDescent="0.15">
      <c r="A35" s="247"/>
      <c r="AK35" s="1107" t="s">
        <v>509</v>
      </c>
      <c r="AL35" s="1108"/>
      <c r="AM35" s="1108"/>
      <c r="AN35" s="1109"/>
      <c r="AO35" s="291">
        <v>1363943</v>
      </c>
      <c r="AP35" s="291">
        <v>13061</v>
      </c>
      <c r="AQ35" s="292">
        <v>5520</v>
      </c>
      <c r="AR35" s="293">
        <v>136.6</v>
      </c>
    </row>
    <row r="36" spans="1:46" ht="27" customHeight="1" x14ac:dyDescent="0.15">
      <c r="A36" s="247"/>
      <c r="AK36" s="1107" t="s">
        <v>510</v>
      </c>
      <c r="AL36" s="1108"/>
      <c r="AM36" s="1108"/>
      <c r="AN36" s="1109"/>
      <c r="AO36" s="291">
        <v>60273</v>
      </c>
      <c r="AP36" s="291">
        <v>577</v>
      </c>
      <c r="AQ36" s="292">
        <v>1296</v>
      </c>
      <c r="AR36" s="293">
        <v>-55.5</v>
      </c>
    </row>
    <row r="37" spans="1:46" ht="13.5" customHeight="1" x14ac:dyDescent="0.15">
      <c r="A37" s="247"/>
      <c r="AK37" s="1107" t="s">
        <v>511</v>
      </c>
      <c r="AL37" s="1108"/>
      <c r="AM37" s="1108"/>
      <c r="AN37" s="1109"/>
      <c r="AO37" s="291">
        <v>84</v>
      </c>
      <c r="AP37" s="291">
        <v>1</v>
      </c>
      <c r="AQ37" s="292">
        <v>571</v>
      </c>
      <c r="AR37" s="293">
        <v>-99.8</v>
      </c>
    </row>
    <row r="38" spans="1:46" ht="27" customHeight="1" x14ac:dyDescent="0.15">
      <c r="A38" s="247"/>
      <c r="AK38" s="1110" t="s">
        <v>512</v>
      </c>
      <c r="AL38" s="1111"/>
      <c r="AM38" s="1111"/>
      <c r="AN38" s="1112"/>
      <c r="AO38" s="294">
        <v>61</v>
      </c>
      <c r="AP38" s="294">
        <v>1</v>
      </c>
      <c r="AQ38" s="295">
        <v>0</v>
      </c>
      <c r="AR38" s="283">
        <v>0</v>
      </c>
      <c r="AS38" s="290"/>
    </row>
    <row r="39" spans="1:46" x14ac:dyDescent="0.15">
      <c r="A39" s="247"/>
      <c r="AK39" s="1110" t="s">
        <v>513</v>
      </c>
      <c r="AL39" s="1111"/>
      <c r="AM39" s="1111"/>
      <c r="AN39" s="1112"/>
      <c r="AO39" s="291">
        <v>-979797</v>
      </c>
      <c r="AP39" s="291">
        <v>-9382</v>
      </c>
      <c r="AQ39" s="292">
        <v>-6093</v>
      </c>
      <c r="AR39" s="293">
        <v>54</v>
      </c>
      <c r="AS39" s="290"/>
    </row>
    <row r="40" spans="1:46" ht="27" customHeight="1" x14ac:dyDescent="0.15">
      <c r="A40" s="247"/>
      <c r="AK40" s="1107" t="s">
        <v>514</v>
      </c>
      <c r="AL40" s="1108"/>
      <c r="AM40" s="1108"/>
      <c r="AN40" s="1109"/>
      <c r="AO40" s="291">
        <v>-4275840</v>
      </c>
      <c r="AP40" s="291">
        <v>-40944</v>
      </c>
      <c r="AQ40" s="292">
        <v>-23816</v>
      </c>
      <c r="AR40" s="293">
        <v>71.900000000000006</v>
      </c>
      <c r="AS40" s="290"/>
    </row>
    <row r="41" spans="1:46" x14ac:dyDescent="0.15">
      <c r="A41" s="247"/>
      <c r="AK41" s="1113" t="s">
        <v>287</v>
      </c>
      <c r="AL41" s="1114"/>
      <c r="AM41" s="1114"/>
      <c r="AN41" s="1115"/>
      <c r="AO41" s="291">
        <v>951512</v>
      </c>
      <c r="AP41" s="291">
        <v>9111</v>
      </c>
      <c r="AQ41" s="292">
        <v>9896</v>
      </c>
      <c r="AR41" s="293">
        <v>-7.9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00" t="s">
        <v>484</v>
      </c>
      <c r="AN49" s="1102" t="s">
        <v>517</v>
      </c>
      <c r="AO49" s="1103"/>
      <c r="AP49" s="1103"/>
      <c r="AQ49" s="1103"/>
      <c r="AR49" s="1104"/>
    </row>
    <row r="50" spans="1:44" x14ac:dyDescent="0.15">
      <c r="A50" s="247"/>
      <c r="AK50" s="305"/>
      <c r="AL50" s="306"/>
      <c r="AM50" s="1101"/>
      <c r="AN50" s="307" t="s">
        <v>518</v>
      </c>
      <c r="AO50" s="308" t="s">
        <v>519</v>
      </c>
      <c r="AP50" s="309" t="s">
        <v>520</v>
      </c>
      <c r="AQ50" s="310" t="s">
        <v>521</v>
      </c>
      <c r="AR50" s="311" t="s">
        <v>522</v>
      </c>
    </row>
    <row r="51" spans="1:44" x14ac:dyDescent="0.15">
      <c r="A51" s="247"/>
      <c r="AK51" s="303" t="s">
        <v>523</v>
      </c>
      <c r="AL51" s="304"/>
      <c r="AM51" s="312">
        <v>4344205</v>
      </c>
      <c r="AN51" s="313">
        <v>38632</v>
      </c>
      <c r="AO51" s="314">
        <v>57.5</v>
      </c>
      <c r="AP51" s="315">
        <v>44161</v>
      </c>
      <c r="AQ51" s="316">
        <v>3.1</v>
      </c>
      <c r="AR51" s="317">
        <v>54.4</v>
      </c>
    </row>
    <row r="52" spans="1:44" x14ac:dyDescent="0.15">
      <c r="A52" s="247"/>
      <c r="AK52" s="318"/>
      <c r="AL52" s="319" t="s">
        <v>524</v>
      </c>
      <c r="AM52" s="320">
        <v>1856315</v>
      </c>
      <c r="AN52" s="321">
        <v>16508</v>
      </c>
      <c r="AO52" s="322">
        <v>72.599999999999994</v>
      </c>
      <c r="AP52" s="323">
        <v>23644</v>
      </c>
      <c r="AQ52" s="324">
        <v>3.1</v>
      </c>
      <c r="AR52" s="325">
        <v>69.5</v>
      </c>
    </row>
    <row r="53" spans="1:44" x14ac:dyDescent="0.15">
      <c r="A53" s="247"/>
      <c r="AK53" s="303" t="s">
        <v>525</v>
      </c>
      <c r="AL53" s="304"/>
      <c r="AM53" s="312">
        <v>3439688</v>
      </c>
      <c r="AN53" s="313">
        <v>31149</v>
      </c>
      <c r="AO53" s="314">
        <v>-19.399999999999999</v>
      </c>
      <c r="AP53" s="315">
        <v>43955</v>
      </c>
      <c r="AQ53" s="316">
        <v>-0.5</v>
      </c>
      <c r="AR53" s="317">
        <v>-18.899999999999999</v>
      </c>
    </row>
    <row r="54" spans="1:44" x14ac:dyDescent="0.15">
      <c r="A54" s="247"/>
      <c r="AK54" s="318"/>
      <c r="AL54" s="319" t="s">
        <v>524</v>
      </c>
      <c r="AM54" s="320">
        <v>1459351</v>
      </c>
      <c r="AN54" s="321">
        <v>13216</v>
      </c>
      <c r="AO54" s="322">
        <v>-19.899999999999999</v>
      </c>
      <c r="AP54" s="323">
        <v>21318</v>
      </c>
      <c r="AQ54" s="324">
        <v>-9.8000000000000007</v>
      </c>
      <c r="AR54" s="325">
        <v>-10.1</v>
      </c>
    </row>
    <row r="55" spans="1:44" x14ac:dyDescent="0.15">
      <c r="A55" s="247"/>
      <c r="AK55" s="303" t="s">
        <v>526</v>
      </c>
      <c r="AL55" s="304"/>
      <c r="AM55" s="312">
        <v>4097893</v>
      </c>
      <c r="AN55" s="313">
        <v>37752</v>
      </c>
      <c r="AO55" s="314">
        <v>21.2</v>
      </c>
      <c r="AP55" s="315">
        <v>41921</v>
      </c>
      <c r="AQ55" s="316">
        <v>-4.5999999999999996</v>
      </c>
      <c r="AR55" s="317">
        <v>25.8</v>
      </c>
    </row>
    <row r="56" spans="1:44" x14ac:dyDescent="0.15">
      <c r="A56" s="247"/>
      <c r="AK56" s="318"/>
      <c r="AL56" s="319" t="s">
        <v>524</v>
      </c>
      <c r="AM56" s="320">
        <v>1575702</v>
      </c>
      <c r="AN56" s="321">
        <v>14516</v>
      </c>
      <c r="AO56" s="322">
        <v>9.8000000000000007</v>
      </c>
      <c r="AP56" s="323">
        <v>21655</v>
      </c>
      <c r="AQ56" s="324">
        <v>1.6</v>
      </c>
      <c r="AR56" s="325">
        <v>8.1999999999999993</v>
      </c>
    </row>
    <row r="57" spans="1:44" x14ac:dyDescent="0.15">
      <c r="A57" s="247"/>
      <c r="AK57" s="303" t="s">
        <v>527</v>
      </c>
      <c r="AL57" s="304"/>
      <c r="AM57" s="312">
        <v>4005728</v>
      </c>
      <c r="AN57" s="313">
        <v>37610</v>
      </c>
      <c r="AO57" s="314">
        <v>-0.4</v>
      </c>
      <c r="AP57" s="315">
        <v>44585</v>
      </c>
      <c r="AQ57" s="316">
        <v>6.4</v>
      </c>
      <c r="AR57" s="317">
        <v>-6.8</v>
      </c>
    </row>
    <row r="58" spans="1:44" x14ac:dyDescent="0.15">
      <c r="A58" s="247"/>
      <c r="AK58" s="318"/>
      <c r="AL58" s="319" t="s">
        <v>524</v>
      </c>
      <c r="AM58" s="320">
        <v>1394762</v>
      </c>
      <c r="AN58" s="321">
        <v>13095</v>
      </c>
      <c r="AO58" s="322">
        <v>-9.8000000000000007</v>
      </c>
      <c r="AP58" s="323">
        <v>23077</v>
      </c>
      <c r="AQ58" s="324">
        <v>6.6</v>
      </c>
      <c r="AR58" s="325">
        <v>-16.399999999999999</v>
      </c>
    </row>
    <row r="59" spans="1:44" x14ac:dyDescent="0.15">
      <c r="A59" s="247"/>
      <c r="AK59" s="303" t="s">
        <v>528</v>
      </c>
      <c r="AL59" s="304"/>
      <c r="AM59" s="312">
        <v>4974433</v>
      </c>
      <c r="AN59" s="313">
        <v>47633</v>
      </c>
      <c r="AO59" s="314">
        <v>26.6</v>
      </c>
      <c r="AP59" s="315">
        <v>49779</v>
      </c>
      <c r="AQ59" s="316">
        <v>11.6</v>
      </c>
      <c r="AR59" s="317">
        <v>15</v>
      </c>
    </row>
    <row r="60" spans="1:44" x14ac:dyDescent="0.15">
      <c r="A60" s="247"/>
      <c r="AK60" s="318"/>
      <c r="AL60" s="319" t="s">
        <v>524</v>
      </c>
      <c r="AM60" s="320">
        <v>2333809</v>
      </c>
      <c r="AN60" s="321">
        <v>22348</v>
      </c>
      <c r="AO60" s="322">
        <v>70.7</v>
      </c>
      <c r="AP60" s="323">
        <v>28921</v>
      </c>
      <c r="AQ60" s="324">
        <v>25.3</v>
      </c>
      <c r="AR60" s="325">
        <v>45.4</v>
      </c>
    </row>
    <row r="61" spans="1:44" x14ac:dyDescent="0.15">
      <c r="A61" s="247"/>
      <c r="AK61" s="303" t="s">
        <v>529</v>
      </c>
      <c r="AL61" s="326"/>
      <c r="AM61" s="312">
        <v>4172389</v>
      </c>
      <c r="AN61" s="313">
        <v>38555</v>
      </c>
      <c r="AO61" s="314">
        <v>17.100000000000001</v>
      </c>
      <c r="AP61" s="315">
        <v>44880</v>
      </c>
      <c r="AQ61" s="327">
        <v>3.2</v>
      </c>
      <c r="AR61" s="317">
        <v>13.9</v>
      </c>
    </row>
    <row r="62" spans="1:44" x14ac:dyDescent="0.15">
      <c r="A62" s="247"/>
      <c r="AK62" s="318"/>
      <c r="AL62" s="319" t="s">
        <v>524</v>
      </c>
      <c r="AM62" s="320">
        <v>1723988</v>
      </c>
      <c r="AN62" s="321">
        <v>15937</v>
      </c>
      <c r="AO62" s="322">
        <v>24.7</v>
      </c>
      <c r="AP62" s="323">
        <v>23723</v>
      </c>
      <c r="AQ62" s="324">
        <v>5.4</v>
      </c>
      <c r="AR62" s="325">
        <v>19.3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L2Yv2ucuoYLQ3MvDLX1wmlSlSY6EnZpYYcqCiPB9sWilkg52usE8FF/MY/aLBJ/SqODOJ8FUfGLYyaiV5aAxHg==" saltValue="xZ+nz9RJHLAPy/KFcQnjP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VfYsHQ9TkLo0b0BFEM+hUWLv19S4ExZEMSQDIB+VRxDJ8HhAS/zTYOwdLKOB4fGPjbvKcoxiN/Hmi2ed/qNEaQ==" saltValue="Jp6Qcwbkupf/czcvCn9U4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4VgFfH/iKMJzezm+9B/5MgmR3Y4cMuF830uhELjSO4BFAKY3YFUtTlaVyLFoRwKoXVJn3GoVAs9BwUwx7XlFJA==" saltValue="reeQccMOFOVxWQA/QJHdO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7.61</v>
      </c>
      <c r="G47" s="12">
        <v>7.68</v>
      </c>
      <c r="H47" s="12">
        <v>10.48</v>
      </c>
      <c r="I47" s="12">
        <v>12.75</v>
      </c>
      <c r="J47" s="13">
        <v>13.46</v>
      </c>
    </row>
    <row r="48" spans="2:10" ht="57.75" customHeight="1" x14ac:dyDescent="0.15">
      <c r="B48" s="14"/>
      <c r="C48" s="1128" t="s">
        <v>4</v>
      </c>
      <c r="D48" s="1128"/>
      <c r="E48" s="1129"/>
      <c r="F48" s="15">
        <v>0.67</v>
      </c>
      <c r="G48" s="16">
        <v>5.31</v>
      </c>
      <c r="H48" s="16">
        <v>4.53</v>
      </c>
      <c r="I48" s="16">
        <v>4.03</v>
      </c>
      <c r="J48" s="17">
        <v>0.62</v>
      </c>
    </row>
    <row r="49" spans="2:10" ht="57.75" customHeight="1" thickBot="1" x14ac:dyDescent="0.2">
      <c r="B49" s="18"/>
      <c r="C49" s="1130" t="s">
        <v>5</v>
      </c>
      <c r="D49" s="1130"/>
      <c r="E49" s="1131"/>
      <c r="F49" s="19" t="s">
        <v>536</v>
      </c>
      <c r="G49" s="20">
        <v>4.91</v>
      </c>
      <c r="H49" s="20">
        <v>1.78</v>
      </c>
      <c r="I49" s="20">
        <v>1.76</v>
      </c>
      <c r="J49" s="21" t="s">
        <v>537</v>
      </c>
    </row>
    <row r="50" spans="2:10" x14ac:dyDescent="0.15"/>
  </sheetData>
  <sheetProtection algorithmName="SHA-512" hashValue="wyX5TiNDorRSEUxxTCY3UWsMd/s83dTTPz2MNIa2pZFeToyH5iACnkU626Z/DtHP5cKC43b9CQXGFRp9r5oa5Q==" saltValue="skB+6xAMDPxGwpoV+HOpd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昆恭平</cp:lastModifiedBy>
  <cp:lastPrinted>2026-03-10T10:54:40Z</cp:lastPrinted>
  <dcterms:created xsi:type="dcterms:W3CDTF">2026-02-23T03:51:25Z</dcterms:created>
  <dcterms:modified xsi:type="dcterms:W3CDTF">2026-03-10T11:05:32Z</dcterms:modified>
  <cp:category/>
</cp:coreProperties>
</file>