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as-filesvlg.otaru.local\Redirects\imaizumi-kt\Downloads\"/>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AQ10" i="4"/>
  <c r="B10" i="4"/>
  <c r="JQ8" i="4"/>
  <c r="HX8" i="4"/>
  <c r="CF8" i="4"/>
  <c r="AQ8" i="4"/>
  <c r="B8" i="4"/>
  <c r="BZ76" i="4" l="1"/>
  <c r="MI76" i="4"/>
  <c r="HJ51" i="4"/>
  <c r="MA30" i="4"/>
  <c r="IT76" i="4"/>
  <c r="HJ30" i="4"/>
  <c r="CS51" i="4"/>
  <c r="MA51" i="4"/>
  <c r="CS30" i="4"/>
  <c r="C11" i="5"/>
  <c r="D11" i="5"/>
  <c r="E11" i="5"/>
  <c r="B11" i="5"/>
  <c r="BK76" i="4" l="1"/>
  <c r="LH51" i="4"/>
  <c r="GQ51" i="4"/>
  <c r="GQ30" i="4"/>
  <c r="BZ30" i="4"/>
  <c r="LT76" i="4"/>
  <c r="LH30" i="4"/>
  <c r="BZ51" i="4"/>
  <c r="IE76" i="4"/>
  <c r="BG51" i="4"/>
  <c r="FX30" i="4"/>
  <c r="BG30" i="4"/>
  <c r="AV76" i="4"/>
  <c r="FX51" i="4"/>
  <c r="KO51" i="4"/>
  <c r="KO30" i="4"/>
  <c r="LE76" i="4"/>
  <c r="HP76" i="4"/>
  <c r="HA76" i="4"/>
  <c r="AN51" i="4"/>
  <c r="FE30" i="4"/>
  <c r="AN30" i="4"/>
  <c r="KP76" i="4"/>
  <c r="AG76" i="4"/>
  <c r="JV51" i="4"/>
  <c r="FE51" i="4"/>
  <c r="JV30" i="4"/>
  <c r="R76" i="4"/>
  <c r="KA76" i="4"/>
  <c r="EL51" i="4"/>
  <c r="JC30" i="4"/>
  <c r="GL76" i="4"/>
  <c r="U51" i="4"/>
  <c r="JC51" i="4"/>
  <c r="EL30" i="4"/>
  <c r="U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<sst xmlns="http://schemas.openxmlformats.org/spreadsheetml/2006/main" count="287" uniqueCount="136">
  <si>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</si>
  <si>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</si>
  <si>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</si>
  <si>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</si>
  <si>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</si>
  <si>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</si>
  <si>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</si>
  <si>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</si>
  <si>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</si>
  <si>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</si>
  <si>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</si>
  <si>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</si>
  <si>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</si>
  <si>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</si>
  <si>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</si>
  <si>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</si>
  <si>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</si>
  <si>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</si>
  <si>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</si>
  <si>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</si>
  <si>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</si>
  <si>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</si>
  <si>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</si>
  <si>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</si>
  <si>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</si>
  <si>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</si>
  <si>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</si>
  <si>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</si>
  <si>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</si>
  <si>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</si>
  <si>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</si>
  <si>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</si>
  <si>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</si>
  <si>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</si>
  <si>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</si>
  <si>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</si>
  <si>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</si>
  <si>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</si>
  <si>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</si>
  <si>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</si>
  <si>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</si>
  <si>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</si>
  <si>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</si>
  <si>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</si>
  <si>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</si>
  <si>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</si>
  <si>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</si>
  <si>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</si>
  <si>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</si>
  <si>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</si>
  <si>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</si>
  <si>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</si>
  <si>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</si>
  <si>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</si>
  <si>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</si>
  <si>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</si>
  <si>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</si>
  <si>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</si>
  <si>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</si>
  <si>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</si>
  <si>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</si>
  <si>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</si>
  <si>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</si>
  <si>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</si>
  <si>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</si>
  <si>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</si>
  <si>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</si>
  <si>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</si>
  <si>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</si>
  <si>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</si>
  <si>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</si>
  <si>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</si>
  <si>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</si>
  <si>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</si>
  <si>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</si>
  <si>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</si>
  <si>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</si>
  <si>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</si>
  <si>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</si>
  <si>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</si>
  <si>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</si>
  <si>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</si>
  <si>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</si>
  <si>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</si>
  <si>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</si>
  <si>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</si>
  <si>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</si>
  <si>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</si>
  <si>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</si>
  <si>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</si>
  <si>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</si>
  <si>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</si>
  <si>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</si>
  <si>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</si>
  <si>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</si>
  <si>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</si>
  <si>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</si>
  <si>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</si>
  <si>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</si>
  <si>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</si>
  <si>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</si>
  <si>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</si>
  <si>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</si>
  <si>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</si>
  <si>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</si>
  <si>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</si>
  <si>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</si>
  <si>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</si>
  <si>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</si>
  <si>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</si>
  <si>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</si>
  <si>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</si>
  <si>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</si>
  <si>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</si>
  <si>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北海道　小樽市</t>
  </si>
  <si>
    <t>小樽市駅横駐車場</t>
  </si>
  <si>
    <t>法非適用</t>
  </si>
  <si>
    <t>駐車場整備事業</t>
  </si>
  <si>
    <t>-</t>
  </si>
  <si>
    <t>Ａ３Ｂ１</t>
  </si>
  <si>
    <t>該当数値なし</t>
  </si>
  <si>
    <t>都市計画駐車場</t>
  </si>
  <si>
    <t>広場式</t>
  </si>
  <si>
    <t>駅</t>
  </si>
  <si>
    <t>有</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</si>
  <si>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</si>
  <si>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</si>
  <si>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</si>
  <si>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</si>
  <si>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</si>
  <si>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</si>
  <si>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</si>
  <si>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xml:space="preserve">
①収益的収支比率(％)
 [総収益÷(総費用＋地方債償還金)×100]
・地方債償還金の支出により100％を大きく下回っています。
・地方債はH28年度で完済となりました。
②他会計補助金比率(％)
 [繰入金÷(総費用＋地方債償還金)×100]
③駐車台数一台当たりの他会計補助金額(円)
 [繰入金÷延駐車台数]
・繰入金は地方債償還金のため普通会計からの繰入です。
・地方債の完済に伴い繰入はH28年度で終了となりました。
④売上高ＧＯＰ比率(％)　※ＧＯＰ:粗利益
 [(営業収益－営業費用)÷営業費用×100]
⑤ＥＢＩＴＤＡ(原価償却前営業利益)(千円)
 [総収益－総費用－繰入金＋支払利息]
・観光客の利用数の増などにより、H25年度以降は収益増が続いています。</t>
    <rPh sb="2" eb="5">
      <t>シュウエキテキ</t>
    </rPh>
    <rPh sb="5" eb="7">
      <t>シュウシ</t>
    </rPh>
    <rPh sb="7" eb="9">
      <t>ヒリツ</t>
    </rPh>
    <rPh sb="15" eb="18">
      <t>ソウシュウエキ</t>
    </rPh>
    <rPh sb="20" eb="23">
      <t>ソウヒヨウ</t>
    </rPh>
    <rPh sb="24" eb="27">
      <t>チホウサイ</t>
    </rPh>
    <rPh sb="27" eb="30">
      <t>ショウカンキン</t>
    </rPh>
    <rPh sb="38" eb="41">
      <t>チホウサイ</t>
    </rPh>
    <rPh sb="41" eb="43">
      <t>ショウカン</t>
    </rPh>
    <rPh sb="43" eb="44">
      <t>キン</t>
    </rPh>
    <rPh sb="45" eb="47">
      <t>シシュツ</t>
    </rPh>
    <rPh sb="55" eb="56">
      <t>オオ</t>
    </rPh>
    <rPh sb="58" eb="60">
      <t>シタマワ</t>
    </rPh>
    <rPh sb="68" eb="71">
      <t>チホウサイ</t>
    </rPh>
    <rPh sb="75" eb="77">
      <t>ネンド</t>
    </rPh>
    <rPh sb="90" eb="91">
      <t>タ</t>
    </rPh>
    <rPh sb="91" eb="93">
      <t>カイケイ</t>
    </rPh>
    <rPh sb="93" eb="96">
      <t>ホジョキン</t>
    </rPh>
    <rPh sb="96" eb="98">
      <t>ヒリツ</t>
    </rPh>
    <rPh sb="104" eb="106">
      <t>クリイレ</t>
    </rPh>
    <rPh sb="106" eb="107">
      <t>キン</t>
    </rPh>
    <rPh sb="109" eb="112">
      <t>ソウヒヨウ</t>
    </rPh>
    <rPh sb="113" eb="116">
      <t>チホウサイ</t>
    </rPh>
    <rPh sb="116" eb="119">
      <t>ショウカンキン</t>
    </rPh>
    <rPh sb="162" eb="164">
      <t>クリイレ</t>
    </rPh>
    <rPh sb="164" eb="165">
      <t>キン</t>
    </rPh>
    <rPh sb="166" eb="169">
      <t>チホウサイ</t>
    </rPh>
    <rPh sb="169" eb="172">
      <t>ショウカンキン</t>
    </rPh>
    <rPh sb="175" eb="177">
      <t>フツウ</t>
    </rPh>
    <rPh sb="177" eb="179">
      <t>カイケイ</t>
    </rPh>
    <rPh sb="182" eb="184">
      <t>クリイレ</t>
    </rPh>
    <rPh sb="189" eb="192">
      <t>チホウサイ</t>
    </rPh>
    <rPh sb="193" eb="195">
      <t>カンサイ</t>
    </rPh>
    <rPh sb="196" eb="197">
      <t>トモナ</t>
    </rPh>
    <rPh sb="198" eb="200">
      <t>クリイレ</t>
    </rPh>
    <rPh sb="207" eb="209">
      <t>シュウリョウ</t>
    </rPh>
    <rPh sb="219" eb="221">
      <t>ウリアゲ</t>
    </rPh>
    <rPh sb="221" eb="222">
      <t>ダカ</t>
    </rPh>
    <rPh sb="225" eb="227">
      <t>ヒリツ</t>
    </rPh>
    <rPh sb="236" eb="239">
      <t>アラリエキ</t>
    </rPh>
    <rPh sb="243" eb="245">
      <t>エイギョウ</t>
    </rPh>
    <rPh sb="245" eb="247">
      <t>シュウエキ</t>
    </rPh>
    <rPh sb="248" eb="250">
      <t>エイギョウ</t>
    </rPh>
    <rPh sb="250" eb="252">
      <t>ヒヨウ</t>
    </rPh>
    <rPh sb="254" eb="256">
      <t>エイギョウ</t>
    </rPh>
    <rPh sb="256" eb="258">
      <t>ヒヨウ</t>
    </rPh>
    <rPh sb="272" eb="274">
      <t>ゲンカ</t>
    </rPh>
    <rPh sb="274" eb="276">
      <t>ショウキャク</t>
    </rPh>
    <rPh sb="276" eb="277">
      <t>マエ</t>
    </rPh>
    <rPh sb="277" eb="279">
      <t>エイギョウ</t>
    </rPh>
    <rPh sb="279" eb="281">
      <t>リエキ</t>
    </rPh>
    <rPh sb="283" eb="285">
      <t>センエン</t>
    </rPh>
    <rPh sb="289" eb="292">
      <t>ソウシュウエキ</t>
    </rPh>
    <rPh sb="293" eb="296">
      <t>ソウヒヨウ</t>
    </rPh>
    <rPh sb="297" eb="299">
      <t>クリイレ</t>
    </rPh>
    <rPh sb="299" eb="300">
      <t>キン</t>
    </rPh>
    <rPh sb="301" eb="303">
      <t>シハライ</t>
    </rPh>
    <rPh sb="303" eb="305">
      <t>リソク</t>
    </rPh>
    <rPh sb="310" eb="311">
      <t>キャク</t>
    </rPh>
    <rPh sb="312" eb="314">
      <t>リヨウ</t>
    </rPh>
    <rPh sb="314" eb="315">
      <t>スウ</t>
    </rPh>
    <rPh sb="326" eb="328">
      <t>ネンド</t>
    </rPh>
    <rPh sb="328" eb="330">
      <t>イコウ</t>
    </rPh>
    <rPh sb="331" eb="333">
      <t>シュウエキ</t>
    </rPh>
    <phoneticPr fontId="6"/>
  </si>
  <si>
    <t xml:space="preserve">
⑧設備投資見込額(千円)
 [今後10年間の建設改良費等の見込額]
・現在のところ設備の拡張・改修などの予定はありません。
⑩企業債残高対料金収入比率(％)
 [(企業債残高－一般会計等負担額)÷料金収入×100]
・地方債全額を普通会計から償還しているため、比率はゼロとなっています。
・地方債残高はH28年度でゼロとなりしました。
⑥有形固定資産減価償却率(％)
⑨累積欠損金比率(％)
・公営企業法非適用事業会計のため該当数値はありません。</t>
    <rPh sb="2" eb="4">
      <t>セツビ</t>
    </rPh>
    <rPh sb="4" eb="6">
      <t>トウシ</t>
    </rPh>
    <rPh sb="6" eb="8">
      <t>ミコミ</t>
    </rPh>
    <rPh sb="8" eb="9">
      <t>ガク</t>
    </rPh>
    <rPh sb="10" eb="12">
      <t>センエン</t>
    </rPh>
    <rPh sb="16" eb="18">
      <t>コンゴ</t>
    </rPh>
    <rPh sb="20" eb="22">
      <t>ネンカン</t>
    </rPh>
    <rPh sb="23" eb="25">
      <t>ケンセツ</t>
    </rPh>
    <rPh sb="25" eb="27">
      <t>カイリョウ</t>
    </rPh>
    <rPh sb="27" eb="28">
      <t>ヒ</t>
    </rPh>
    <rPh sb="28" eb="29">
      <t>トウ</t>
    </rPh>
    <rPh sb="30" eb="32">
      <t>ミコミ</t>
    </rPh>
    <rPh sb="32" eb="33">
      <t>ガク</t>
    </rPh>
    <rPh sb="42" eb="44">
      <t>セツビ</t>
    </rPh>
    <rPh sb="45" eb="47">
      <t>カクチョウ</t>
    </rPh>
    <rPh sb="48" eb="50">
      <t>カイシュウ</t>
    </rPh>
    <rPh sb="53" eb="55">
      <t>ヨテイ</t>
    </rPh>
    <rPh sb="65" eb="67">
      <t>キギョウ</t>
    </rPh>
    <rPh sb="84" eb="86">
      <t>キギョウ</t>
    </rPh>
    <rPh sb="86" eb="87">
      <t>サイ</t>
    </rPh>
    <rPh sb="87" eb="89">
      <t>ザンダカ</t>
    </rPh>
    <rPh sb="90" eb="92">
      <t>イッパン</t>
    </rPh>
    <rPh sb="92" eb="94">
      <t>カイケイ</t>
    </rPh>
    <rPh sb="94" eb="95">
      <t>トウ</t>
    </rPh>
    <rPh sb="95" eb="97">
      <t>フタン</t>
    </rPh>
    <rPh sb="97" eb="98">
      <t>ガク</t>
    </rPh>
    <rPh sb="100" eb="102">
      <t>リョウキン</t>
    </rPh>
    <rPh sb="102" eb="104">
      <t>シュウニュウ</t>
    </rPh>
    <rPh sb="111" eb="114">
      <t>チホウサイ</t>
    </rPh>
    <rPh sb="114" eb="116">
      <t>ゼンガク</t>
    </rPh>
    <rPh sb="117" eb="119">
      <t>フツウ</t>
    </rPh>
    <rPh sb="119" eb="121">
      <t>カイケイ</t>
    </rPh>
    <rPh sb="123" eb="125">
      <t>ショウカン</t>
    </rPh>
    <rPh sb="132" eb="134">
      <t>ヒリツ</t>
    </rPh>
    <rPh sb="147" eb="150">
      <t>チホウサイ</t>
    </rPh>
    <rPh sb="150" eb="152">
      <t>ザンダカ</t>
    </rPh>
    <rPh sb="156" eb="158">
      <t>ネンド</t>
    </rPh>
    <phoneticPr fontId="6"/>
  </si>
  <si>
    <t xml:space="preserve">
⑪稼働率(％)
 [一日平均駐車台数÷収容台数×100]
・駅前駐車場に比べて稼働率が低くなっていますが、これは本駐車場の一部を月極料金制としているためです。</t>
    <rPh sb="2" eb="4">
      <t>カドウ</t>
    </rPh>
    <rPh sb="4" eb="5">
      <t>リツ</t>
    </rPh>
    <rPh sb="11" eb="13">
      <t>イチニチ</t>
    </rPh>
    <rPh sb="13" eb="15">
      <t>ヘイキン</t>
    </rPh>
    <rPh sb="15" eb="17">
      <t>チュウシャ</t>
    </rPh>
    <rPh sb="17" eb="19">
      <t>ダイスウ</t>
    </rPh>
    <rPh sb="20" eb="22">
      <t>シュウヨウ</t>
    </rPh>
    <rPh sb="22" eb="24">
      <t>ダイスウ</t>
    </rPh>
    <rPh sb="62" eb="64">
      <t>イチブ</t>
    </rPh>
    <rPh sb="67" eb="69">
      <t>リョウキン</t>
    </rPh>
    <rPh sb="69" eb="70">
      <t>セイ</t>
    </rPh>
    <phoneticPr fontId="6"/>
  </si>
  <si>
    <t xml:space="preserve">
　本駐車場は、小樽駅周辺の中心市街地の交通渋滞緩和を目的として設置され、近年は観光客の利用が増加傾向にあります。
　管理運営については、民間ノウハウを活用したサービス向上や経費節減を図るため、指定管理者制度を導入し、利用料金制（利用料金を指定管理者の収入とし、市は管理委託料を支払わない）を採用しています。
　駐車場事業については、中心市街地の利便性の向上と交通環境の改善という行政課題を念頭に、小樽駅周辺の交通実態や駐車場整備状況など踏まえた上で、今後の事業のあり方について検討を図りながら平成32年度を目途とした経営戦略の策定に取り組むとともに、引き続き効率的な経営による事業改善に努めてまいります。
</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</si>
</sst>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20" fillId="0" borderId="9" xfId="1" applyFont="1" applyBorder="1" applyAlignment="1" applyProtection="1">
      <alignment horizontal="left" vertical="top" wrapText="1"/>
      <protection locked="0"/>
    </xf>
    <xf numFmtId="0" fontId="20" fillId="0" borderId="0" xfId="1" applyFont="1" applyBorder="1" applyAlignment="1" applyProtection="1">
      <alignment horizontal="left" vertical="top" wrapText="1"/>
      <protection locked="0"/>
    </xf>
    <xf numFmtId="0" fontId="20" fillId="0" borderId="10" xfId="1" applyFont="1" applyBorder="1" applyAlignment="1" applyProtection="1">
      <alignment horizontal="left" vertical="top" wrapText="1"/>
      <protection locked="0"/>
    </xf>
    <xf numFmtId="0" fontId="20" fillId="0" borderId="11" xfId="1" applyFont="1" applyBorder="1" applyAlignment="1" applyProtection="1">
      <alignment horizontal="left" vertical="top" wrapText="1"/>
      <protection locked="0"/>
    </xf>
    <xf numFmtId="0" fontId="20" fillId="0" borderId="1" xfId="1" applyFont="1" applyBorder="1" applyAlignment="1" applyProtection="1">
      <alignment horizontal="left" vertical="top" wrapText="1"/>
      <protection locked="0"/>
    </xf>
    <xf numFmtId="0" fontId="20"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39.799999999999997</c:v>
                </c:pt>
                <c:pt idx="1">
                  <c:v>37.9</c:v>
                </c:pt>
                <c:pt idx="2">
                  <c:v>36.6</c:v>
                </c:pt>
                <c:pt idx="3">
                  <c:v>38.700000000000003</c:v>
                </c:pt>
                <c:pt idx="4">
                  <c:v>39.4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5285200"/>
        <c:axId val="11689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5285200"/>
        <c:axId val="116895088"/>
      </c:lineChart>
      <c:dateAx>
        <c:axId val="85285200"/>
        <c:scaling>
          <c:orientation val="minMax"/>
        </c:scaling>
        <c:delete val="1"/>
        <c:axPos val="b"/>
        <c:numFmt formatCode="ge" sourceLinked="1"/>
        <c:majorTickMark val="none"/>
        <c:minorTickMark val="none"/>
        <c:tickLblPos val="none"/>
        <c:crossAx val="116895088"/>
        <c:crosses val="autoZero"/>
        <c:auto val="1"/>
        <c:lblOffset val="100"/>
        <c:baseTimeUnit val="years"/>
      </c:dateAx>
      <c:valAx>
        <c:axId val="11689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28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35733328"/>
        <c:axId val="23676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35733328"/>
        <c:axId val="236762336"/>
      </c:lineChart>
      <c:dateAx>
        <c:axId val="235733328"/>
        <c:scaling>
          <c:orientation val="minMax"/>
        </c:scaling>
        <c:delete val="1"/>
        <c:axPos val="b"/>
        <c:numFmt formatCode="ge" sourceLinked="1"/>
        <c:majorTickMark val="none"/>
        <c:minorTickMark val="none"/>
        <c:tickLblPos val="none"/>
        <c:crossAx val="236762336"/>
        <c:crosses val="autoZero"/>
        <c:auto val="1"/>
        <c:lblOffset val="100"/>
        <c:baseTimeUnit val="years"/>
      </c:dateAx>
      <c:valAx>
        <c:axId val="23676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573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36779296"/>
        <c:axId val="2367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36779296"/>
        <c:axId val="236779680"/>
      </c:lineChart>
      <c:dateAx>
        <c:axId val="236779296"/>
        <c:scaling>
          <c:orientation val="minMax"/>
        </c:scaling>
        <c:delete val="1"/>
        <c:axPos val="b"/>
        <c:numFmt formatCode="ge" sourceLinked="1"/>
        <c:majorTickMark val="none"/>
        <c:minorTickMark val="none"/>
        <c:tickLblPos val="none"/>
        <c:crossAx val="236779680"/>
        <c:crosses val="autoZero"/>
        <c:auto val="1"/>
        <c:lblOffset val="100"/>
        <c:baseTimeUnit val="years"/>
      </c:dateAx>
      <c:valAx>
        <c:axId val="23677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779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36909184"/>
        <c:axId val="23690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36909184"/>
        <c:axId val="236909568"/>
      </c:lineChart>
      <c:dateAx>
        <c:axId val="236909184"/>
        <c:scaling>
          <c:orientation val="minMax"/>
        </c:scaling>
        <c:delete val="1"/>
        <c:axPos val="b"/>
        <c:numFmt formatCode="ge" sourceLinked="1"/>
        <c:majorTickMark val="none"/>
        <c:minorTickMark val="none"/>
        <c:tickLblPos val="none"/>
        <c:crossAx val="236909568"/>
        <c:crosses val="autoZero"/>
        <c:auto val="1"/>
        <c:lblOffset val="100"/>
        <c:baseTimeUnit val="years"/>
      </c:dateAx>
      <c:valAx>
        <c:axId val="23690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90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34891520"/>
        <c:axId val="236980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34891520"/>
        <c:axId val="236980120"/>
      </c:lineChart>
      <c:dateAx>
        <c:axId val="234891520"/>
        <c:scaling>
          <c:orientation val="minMax"/>
        </c:scaling>
        <c:delete val="1"/>
        <c:axPos val="b"/>
        <c:numFmt formatCode="ge" sourceLinked="1"/>
        <c:majorTickMark val="none"/>
        <c:minorTickMark val="none"/>
        <c:tickLblPos val="none"/>
        <c:crossAx val="236980120"/>
        <c:crosses val="autoZero"/>
        <c:auto val="1"/>
        <c:lblOffset val="100"/>
        <c:baseTimeUnit val="years"/>
      </c:dateAx>
      <c:valAx>
        <c:axId val="236980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89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975</c:v>
                </c:pt>
                <c:pt idx="1">
                  <c:v>996</c:v>
                </c:pt>
                <c:pt idx="2">
                  <c:v>956</c:v>
                </c:pt>
                <c:pt idx="3">
                  <c:v>815</c:v>
                </c:pt>
                <c:pt idx="4">
                  <c:v>757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34890736"/>
        <c:axId val="23489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34890736"/>
        <c:axId val="234890344"/>
      </c:lineChart>
      <c:dateAx>
        <c:axId val="234890736"/>
        <c:scaling>
          <c:orientation val="minMax"/>
        </c:scaling>
        <c:delete val="1"/>
        <c:axPos val="b"/>
        <c:numFmt formatCode="ge" sourceLinked="1"/>
        <c:majorTickMark val="none"/>
        <c:minorTickMark val="none"/>
        <c:tickLblPos val="none"/>
        <c:crossAx val="234890344"/>
        <c:crosses val="autoZero"/>
        <c:auto val="1"/>
        <c:lblOffset val="100"/>
        <c:baseTimeUnit val="years"/>
      </c:dateAx>
      <c:valAx>
        <c:axId val="234890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489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132.9</c:v>
                </c:pt>
                <c:pt idx="1">
                  <c:v>130.1</c:v>
                </c:pt>
                <c:pt idx="2">
                  <c:v>135.6</c:v>
                </c:pt>
                <c:pt idx="3">
                  <c:v>158.9</c:v>
                </c:pt>
                <c:pt idx="4">
                  <c:v>171.2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34891128"/>
        <c:axId val="23488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34891128"/>
        <c:axId val="234889560"/>
      </c:lineChart>
      <c:dateAx>
        <c:axId val="234891128"/>
        <c:scaling>
          <c:orientation val="minMax"/>
        </c:scaling>
        <c:delete val="1"/>
        <c:axPos val="b"/>
        <c:numFmt formatCode="ge" sourceLinked="1"/>
        <c:majorTickMark val="none"/>
        <c:minorTickMark val="none"/>
        <c:tickLblPos val="none"/>
        <c:crossAx val="234889560"/>
        <c:crosses val="autoZero"/>
        <c:auto val="1"/>
        <c:lblOffset val="100"/>
        <c:baseTimeUnit val="years"/>
      </c:dateAx>
      <c:valAx>
        <c:axId val="234889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4891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28.3</c:v>
                </c:pt>
                <c:pt idx="1">
                  <c:v>26.7</c:v>
                </c:pt>
                <c:pt idx="2">
                  <c:v>29.6</c:v>
                </c:pt>
                <c:pt idx="3">
                  <c:v>35.200000000000003</c:v>
                </c:pt>
                <c:pt idx="4">
                  <c:v>37.700000000000003</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36981296"/>
        <c:axId val="23698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36981296"/>
        <c:axId val="236981688"/>
      </c:lineChart>
      <c:dateAx>
        <c:axId val="236981296"/>
        <c:scaling>
          <c:orientation val="minMax"/>
        </c:scaling>
        <c:delete val="1"/>
        <c:axPos val="b"/>
        <c:numFmt formatCode="ge" sourceLinked="1"/>
        <c:majorTickMark val="none"/>
        <c:minorTickMark val="none"/>
        <c:tickLblPos val="none"/>
        <c:crossAx val="236981688"/>
        <c:crosses val="autoZero"/>
        <c:auto val="1"/>
        <c:lblOffset val="100"/>
        <c:baseTimeUnit val="years"/>
      </c:dateAx>
      <c:valAx>
        <c:axId val="23698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698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3839</c:v>
                </c:pt>
                <c:pt idx="1">
                  <c:v>3647</c:v>
                </c:pt>
                <c:pt idx="2">
                  <c:v>4075</c:v>
                </c:pt>
                <c:pt idx="3">
                  <c:v>5550</c:v>
                </c:pt>
                <c:pt idx="4">
                  <c:v>6467</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36982472"/>
        <c:axId val="23698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36982472"/>
        <c:axId val="236982864"/>
      </c:lineChart>
      <c:dateAx>
        <c:axId val="236982472"/>
        <c:scaling>
          <c:orientation val="minMax"/>
        </c:scaling>
        <c:delete val="1"/>
        <c:axPos val="b"/>
        <c:numFmt formatCode="ge" sourceLinked="1"/>
        <c:majorTickMark val="none"/>
        <c:minorTickMark val="none"/>
        <c:tickLblPos val="none"/>
        <c:crossAx val="236982864"/>
        <c:crosses val="autoZero"/>
        <c:auto val="1"/>
        <c:lblOffset val="100"/>
        <c:baseTimeUnit val="years"/>
      </c:dateAx>
      <c:valAx>
        <c:axId val="23698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698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38" t="str">
        <f>データ!H6&amp;"　"&amp;データ!I6</f>
        <v>北海道小樽市　小樽市駅横駐車場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940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21</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73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240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利用料金制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39.799999999999997</v>
      </c>
      <c r="V31" s="111"/>
      <c r="W31" s="111"/>
      <c r="X31" s="111"/>
      <c r="Y31" s="111"/>
      <c r="Z31" s="111"/>
      <c r="AA31" s="111"/>
      <c r="AB31" s="111"/>
      <c r="AC31" s="111"/>
      <c r="AD31" s="111"/>
      <c r="AE31" s="111"/>
      <c r="AF31" s="111"/>
      <c r="AG31" s="111"/>
      <c r="AH31" s="111"/>
      <c r="AI31" s="111"/>
      <c r="AJ31" s="111"/>
      <c r="AK31" s="111"/>
      <c r="AL31" s="111"/>
      <c r="AM31" s="111"/>
      <c r="AN31" s="111">
        <f>データ!Z7</f>
        <v>37.9</v>
      </c>
      <c r="AO31" s="111"/>
      <c r="AP31" s="111"/>
      <c r="AQ31" s="111"/>
      <c r="AR31" s="111"/>
      <c r="AS31" s="111"/>
      <c r="AT31" s="111"/>
      <c r="AU31" s="111"/>
      <c r="AV31" s="111"/>
      <c r="AW31" s="111"/>
      <c r="AX31" s="111"/>
      <c r="AY31" s="111"/>
      <c r="AZ31" s="111"/>
      <c r="BA31" s="111"/>
      <c r="BB31" s="111"/>
      <c r="BC31" s="111"/>
      <c r="BD31" s="111"/>
      <c r="BE31" s="111"/>
      <c r="BF31" s="111"/>
      <c r="BG31" s="111">
        <f>データ!AA7</f>
        <v>36.6</v>
      </c>
      <c r="BH31" s="111"/>
      <c r="BI31" s="111"/>
      <c r="BJ31" s="111"/>
      <c r="BK31" s="111"/>
      <c r="BL31" s="111"/>
      <c r="BM31" s="111"/>
      <c r="BN31" s="111"/>
      <c r="BO31" s="111"/>
      <c r="BP31" s="111"/>
      <c r="BQ31" s="111"/>
      <c r="BR31" s="111"/>
      <c r="BS31" s="111"/>
      <c r="BT31" s="111"/>
      <c r="BU31" s="111"/>
      <c r="BV31" s="111"/>
      <c r="BW31" s="111"/>
      <c r="BX31" s="111"/>
      <c r="BY31" s="111"/>
      <c r="BZ31" s="111">
        <f>データ!AB7</f>
        <v>38.700000000000003</v>
      </c>
      <c r="CA31" s="111"/>
      <c r="CB31" s="111"/>
      <c r="CC31" s="111"/>
      <c r="CD31" s="111"/>
      <c r="CE31" s="111"/>
      <c r="CF31" s="111"/>
      <c r="CG31" s="111"/>
      <c r="CH31" s="111"/>
      <c r="CI31" s="111"/>
      <c r="CJ31" s="111"/>
      <c r="CK31" s="111"/>
      <c r="CL31" s="111"/>
      <c r="CM31" s="111"/>
      <c r="CN31" s="111"/>
      <c r="CO31" s="111"/>
      <c r="CP31" s="111"/>
      <c r="CQ31" s="111"/>
      <c r="CR31" s="111"/>
      <c r="CS31" s="111">
        <f>データ!AC7</f>
        <v>39.4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100</v>
      </c>
      <c r="EM31" s="111"/>
      <c r="EN31" s="111"/>
      <c r="EO31" s="111"/>
      <c r="EP31" s="111"/>
      <c r="EQ31" s="111"/>
      <c r="ER31" s="111"/>
      <c r="ES31" s="111"/>
      <c r="ET31" s="111"/>
      <c r="EU31" s="111"/>
      <c r="EV31" s="111"/>
      <c r="EW31" s="111"/>
      <c r="EX31" s="111"/>
      <c r="EY31" s="111"/>
      <c r="EZ31" s="111"/>
      <c r="FA31" s="111"/>
      <c r="FB31" s="111"/>
      <c r="FC31" s="111"/>
      <c r="FD31" s="111"/>
      <c r="FE31" s="111">
        <f>データ!AK7</f>
        <v>100</v>
      </c>
      <c r="FF31" s="111"/>
      <c r="FG31" s="111"/>
      <c r="FH31" s="111"/>
      <c r="FI31" s="111"/>
      <c r="FJ31" s="111"/>
      <c r="FK31" s="111"/>
      <c r="FL31" s="111"/>
      <c r="FM31" s="111"/>
      <c r="FN31" s="111"/>
      <c r="FO31" s="111"/>
      <c r="FP31" s="111"/>
      <c r="FQ31" s="111"/>
      <c r="FR31" s="111"/>
      <c r="FS31" s="111"/>
      <c r="FT31" s="111"/>
      <c r="FU31" s="111"/>
      <c r="FV31" s="111"/>
      <c r="FW31" s="111"/>
      <c r="FX31" s="111">
        <f>データ!AL7</f>
        <v>100</v>
      </c>
      <c r="FY31" s="111"/>
      <c r="FZ31" s="111"/>
      <c r="GA31" s="111"/>
      <c r="GB31" s="111"/>
      <c r="GC31" s="111"/>
      <c r="GD31" s="111"/>
      <c r="GE31" s="111"/>
      <c r="GF31" s="111"/>
      <c r="GG31" s="111"/>
      <c r="GH31" s="111"/>
      <c r="GI31" s="111"/>
      <c r="GJ31" s="111"/>
      <c r="GK31" s="111"/>
      <c r="GL31" s="111"/>
      <c r="GM31" s="111"/>
      <c r="GN31" s="111"/>
      <c r="GO31" s="111"/>
      <c r="GP31" s="111"/>
      <c r="GQ31" s="111">
        <f>データ!AM7</f>
        <v>100</v>
      </c>
      <c r="GR31" s="111"/>
      <c r="GS31" s="111"/>
      <c r="GT31" s="111"/>
      <c r="GU31" s="111"/>
      <c r="GV31" s="111"/>
      <c r="GW31" s="111"/>
      <c r="GX31" s="111"/>
      <c r="GY31" s="111"/>
      <c r="GZ31" s="111"/>
      <c r="HA31" s="111"/>
      <c r="HB31" s="111"/>
      <c r="HC31" s="111"/>
      <c r="HD31" s="111"/>
      <c r="HE31" s="111"/>
      <c r="HF31" s="111"/>
      <c r="HG31" s="111"/>
      <c r="HH31" s="111"/>
      <c r="HI31" s="111"/>
      <c r="HJ31" s="111">
        <f>データ!AN7</f>
        <v>100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132.9</v>
      </c>
      <c r="JD31" s="82"/>
      <c r="JE31" s="82"/>
      <c r="JF31" s="82"/>
      <c r="JG31" s="82"/>
      <c r="JH31" s="82"/>
      <c r="JI31" s="82"/>
      <c r="JJ31" s="82"/>
      <c r="JK31" s="82"/>
      <c r="JL31" s="82"/>
      <c r="JM31" s="82"/>
      <c r="JN31" s="82"/>
      <c r="JO31" s="82"/>
      <c r="JP31" s="82"/>
      <c r="JQ31" s="82"/>
      <c r="JR31" s="82"/>
      <c r="JS31" s="82"/>
      <c r="JT31" s="82"/>
      <c r="JU31" s="83"/>
      <c r="JV31" s="81">
        <f>データ!DL7</f>
        <v>130.1</v>
      </c>
      <c r="JW31" s="82"/>
      <c r="JX31" s="82"/>
      <c r="JY31" s="82"/>
      <c r="JZ31" s="82"/>
      <c r="KA31" s="82"/>
      <c r="KB31" s="82"/>
      <c r="KC31" s="82"/>
      <c r="KD31" s="82"/>
      <c r="KE31" s="82"/>
      <c r="KF31" s="82"/>
      <c r="KG31" s="82"/>
      <c r="KH31" s="82"/>
      <c r="KI31" s="82"/>
      <c r="KJ31" s="82"/>
      <c r="KK31" s="82"/>
      <c r="KL31" s="82"/>
      <c r="KM31" s="82"/>
      <c r="KN31" s="83"/>
      <c r="KO31" s="81">
        <f>データ!DM7</f>
        <v>135.6</v>
      </c>
      <c r="KP31" s="82"/>
      <c r="KQ31" s="82"/>
      <c r="KR31" s="82"/>
      <c r="KS31" s="82"/>
      <c r="KT31" s="82"/>
      <c r="KU31" s="82"/>
      <c r="KV31" s="82"/>
      <c r="KW31" s="82"/>
      <c r="KX31" s="82"/>
      <c r="KY31" s="82"/>
      <c r="KZ31" s="82"/>
      <c r="LA31" s="82"/>
      <c r="LB31" s="82"/>
      <c r="LC31" s="82"/>
      <c r="LD31" s="82"/>
      <c r="LE31" s="82"/>
      <c r="LF31" s="82"/>
      <c r="LG31" s="83"/>
      <c r="LH31" s="81">
        <f>データ!DN7</f>
        <v>158.9</v>
      </c>
      <c r="LI31" s="82"/>
      <c r="LJ31" s="82"/>
      <c r="LK31" s="82"/>
      <c r="LL31" s="82"/>
      <c r="LM31" s="82"/>
      <c r="LN31" s="82"/>
      <c r="LO31" s="82"/>
      <c r="LP31" s="82"/>
      <c r="LQ31" s="82"/>
      <c r="LR31" s="82"/>
      <c r="LS31" s="82"/>
      <c r="LT31" s="82"/>
      <c r="LU31" s="82"/>
      <c r="LV31" s="82"/>
      <c r="LW31" s="82"/>
      <c r="LX31" s="82"/>
      <c r="LY31" s="82"/>
      <c r="LZ31" s="83"/>
      <c r="MA31" s="81">
        <f>データ!DO7</f>
        <v>171.2</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133</v>
      </c>
      <c r="NE32" s="93"/>
      <c r="NF32" s="93"/>
      <c r="NG32" s="93"/>
      <c r="NH32" s="93"/>
      <c r="NI32" s="93"/>
      <c r="NJ32" s="93"/>
      <c r="NK32" s="93"/>
      <c r="NL32" s="93"/>
      <c r="NM32" s="93"/>
      <c r="NN32" s="93"/>
      <c r="NO32" s="93"/>
      <c r="NP32" s="93"/>
      <c r="NQ32" s="93"/>
      <c r="NR32" s="94"/>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975</v>
      </c>
      <c r="V52" s="110"/>
      <c r="W52" s="110"/>
      <c r="X52" s="110"/>
      <c r="Y52" s="110"/>
      <c r="Z52" s="110"/>
      <c r="AA52" s="110"/>
      <c r="AB52" s="110"/>
      <c r="AC52" s="110"/>
      <c r="AD52" s="110"/>
      <c r="AE52" s="110"/>
      <c r="AF52" s="110"/>
      <c r="AG52" s="110"/>
      <c r="AH52" s="110"/>
      <c r="AI52" s="110"/>
      <c r="AJ52" s="110"/>
      <c r="AK52" s="110"/>
      <c r="AL52" s="110"/>
      <c r="AM52" s="110"/>
      <c r="AN52" s="110">
        <f>データ!AV7</f>
        <v>996</v>
      </c>
      <c r="AO52" s="110"/>
      <c r="AP52" s="110"/>
      <c r="AQ52" s="110"/>
      <c r="AR52" s="110"/>
      <c r="AS52" s="110"/>
      <c r="AT52" s="110"/>
      <c r="AU52" s="110"/>
      <c r="AV52" s="110"/>
      <c r="AW52" s="110"/>
      <c r="AX52" s="110"/>
      <c r="AY52" s="110"/>
      <c r="AZ52" s="110"/>
      <c r="BA52" s="110"/>
      <c r="BB52" s="110"/>
      <c r="BC52" s="110"/>
      <c r="BD52" s="110"/>
      <c r="BE52" s="110"/>
      <c r="BF52" s="110"/>
      <c r="BG52" s="110">
        <f>データ!AW7</f>
        <v>956</v>
      </c>
      <c r="BH52" s="110"/>
      <c r="BI52" s="110"/>
      <c r="BJ52" s="110"/>
      <c r="BK52" s="110"/>
      <c r="BL52" s="110"/>
      <c r="BM52" s="110"/>
      <c r="BN52" s="110"/>
      <c r="BO52" s="110"/>
      <c r="BP52" s="110"/>
      <c r="BQ52" s="110"/>
      <c r="BR52" s="110"/>
      <c r="BS52" s="110"/>
      <c r="BT52" s="110"/>
      <c r="BU52" s="110"/>
      <c r="BV52" s="110"/>
      <c r="BW52" s="110"/>
      <c r="BX52" s="110"/>
      <c r="BY52" s="110"/>
      <c r="BZ52" s="110">
        <f>データ!AX7</f>
        <v>815</v>
      </c>
      <c r="CA52" s="110"/>
      <c r="CB52" s="110"/>
      <c r="CC52" s="110"/>
      <c r="CD52" s="110"/>
      <c r="CE52" s="110"/>
      <c r="CF52" s="110"/>
      <c r="CG52" s="110"/>
      <c r="CH52" s="110"/>
      <c r="CI52" s="110"/>
      <c r="CJ52" s="110"/>
      <c r="CK52" s="110"/>
      <c r="CL52" s="110"/>
      <c r="CM52" s="110"/>
      <c r="CN52" s="110"/>
      <c r="CO52" s="110"/>
      <c r="CP52" s="110"/>
      <c r="CQ52" s="110"/>
      <c r="CR52" s="110"/>
      <c r="CS52" s="110">
        <f>データ!AY7</f>
        <v>757</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28.3</v>
      </c>
      <c r="EM52" s="111"/>
      <c r="EN52" s="111"/>
      <c r="EO52" s="111"/>
      <c r="EP52" s="111"/>
      <c r="EQ52" s="111"/>
      <c r="ER52" s="111"/>
      <c r="ES52" s="111"/>
      <c r="ET52" s="111"/>
      <c r="EU52" s="111"/>
      <c r="EV52" s="111"/>
      <c r="EW52" s="111"/>
      <c r="EX52" s="111"/>
      <c r="EY52" s="111"/>
      <c r="EZ52" s="111"/>
      <c r="FA52" s="111"/>
      <c r="FB52" s="111"/>
      <c r="FC52" s="111"/>
      <c r="FD52" s="111"/>
      <c r="FE52" s="111">
        <f>データ!BG7</f>
        <v>26.7</v>
      </c>
      <c r="FF52" s="111"/>
      <c r="FG52" s="111"/>
      <c r="FH52" s="111"/>
      <c r="FI52" s="111"/>
      <c r="FJ52" s="111"/>
      <c r="FK52" s="111"/>
      <c r="FL52" s="111"/>
      <c r="FM52" s="111"/>
      <c r="FN52" s="111"/>
      <c r="FO52" s="111"/>
      <c r="FP52" s="111"/>
      <c r="FQ52" s="111"/>
      <c r="FR52" s="111"/>
      <c r="FS52" s="111"/>
      <c r="FT52" s="111"/>
      <c r="FU52" s="111"/>
      <c r="FV52" s="111"/>
      <c r="FW52" s="111"/>
      <c r="FX52" s="111">
        <f>データ!BH7</f>
        <v>29.6</v>
      </c>
      <c r="FY52" s="111"/>
      <c r="FZ52" s="111"/>
      <c r="GA52" s="111"/>
      <c r="GB52" s="111"/>
      <c r="GC52" s="111"/>
      <c r="GD52" s="111"/>
      <c r="GE52" s="111"/>
      <c r="GF52" s="111"/>
      <c r="GG52" s="111"/>
      <c r="GH52" s="111"/>
      <c r="GI52" s="111"/>
      <c r="GJ52" s="111"/>
      <c r="GK52" s="111"/>
      <c r="GL52" s="111"/>
      <c r="GM52" s="111"/>
      <c r="GN52" s="111"/>
      <c r="GO52" s="111"/>
      <c r="GP52" s="111"/>
      <c r="GQ52" s="111">
        <f>データ!BI7</f>
        <v>35.200000000000003</v>
      </c>
      <c r="GR52" s="111"/>
      <c r="GS52" s="111"/>
      <c r="GT52" s="111"/>
      <c r="GU52" s="111"/>
      <c r="GV52" s="111"/>
      <c r="GW52" s="111"/>
      <c r="GX52" s="111"/>
      <c r="GY52" s="111"/>
      <c r="GZ52" s="111"/>
      <c r="HA52" s="111"/>
      <c r="HB52" s="111"/>
      <c r="HC52" s="111"/>
      <c r="HD52" s="111"/>
      <c r="HE52" s="111"/>
      <c r="HF52" s="111"/>
      <c r="HG52" s="111"/>
      <c r="HH52" s="111"/>
      <c r="HI52" s="111"/>
      <c r="HJ52" s="111">
        <f>データ!BJ7</f>
        <v>37.700000000000003</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3839</v>
      </c>
      <c r="JD52" s="110"/>
      <c r="JE52" s="110"/>
      <c r="JF52" s="110"/>
      <c r="JG52" s="110"/>
      <c r="JH52" s="110"/>
      <c r="JI52" s="110"/>
      <c r="JJ52" s="110"/>
      <c r="JK52" s="110"/>
      <c r="JL52" s="110"/>
      <c r="JM52" s="110"/>
      <c r="JN52" s="110"/>
      <c r="JO52" s="110"/>
      <c r="JP52" s="110"/>
      <c r="JQ52" s="110"/>
      <c r="JR52" s="110"/>
      <c r="JS52" s="110"/>
      <c r="JT52" s="110"/>
      <c r="JU52" s="110"/>
      <c r="JV52" s="110">
        <f>データ!BR7</f>
        <v>3647</v>
      </c>
      <c r="JW52" s="110"/>
      <c r="JX52" s="110"/>
      <c r="JY52" s="110"/>
      <c r="JZ52" s="110"/>
      <c r="KA52" s="110"/>
      <c r="KB52" s="110"/>
      <c r="KC52" s="110"/>
      <c r="KD52" s="110"/>
      <c r="KE52" s="110"/>
      <c r="KF52" s="110"/>
      <c r="KG52" s="110"/>
      <c r="KH52" s="110"/>
      <c r="KI52" s="110"/>
      <c r="KJ52" s="110"/>
      <c r="KK52" s="110"/>
      <c r="KL52" s="110"/>
      <c r="KM52" s="110"/>
      <c r="KN52" s="110"/>
      <c r="KO52" s="110">
        <f>データ!BS7</f>
        <v>4075</v>
      </c>
      <c r="KP52" s="110"/>
      <c r="KQ52" s="110"/>
      <c r="KR52" s="110"/>
      <c r="KS52" s="110"/>
      <c r="KT52" s="110"/>
      <c r="KU52" s="110"/>
      <c r="KV52" s="110"/>
      <c r="KW52" s="110"/>
      <c r="KX52" s="110"/>
      <c r="KY52" s="110"/>
      <c r="KZ52" s="110"/>
      <c r="LA52" s="110"/>
      <c r="LB52" s="110"/>
      <c r="LC52" s="110"/>
      <c r="LD52" s="110"/>
      <c r="LE52" s="110"/>
      <c r="LF52" s="110"/>
      <c r="LG52" s="110"/>
      <c r="LH52" s="110">
        <f>データ!BT7</f>
        <v>5550</v>
      </c>
      <c r="LI52" s="110"/>
      <c r="LJ52" s="110"/>
      <c r="LK52" s="110"/>
      <c r="LL52" s="110"/>
      <c r="LM52" s="110"/>
      <c r="LN52" s="110"/>
      <c r="LO52" s="110"/>
      <c r="LP52" s="110"/>
      <c r="LQ52" s="110"/>
      <c r="LR52" s="110"/>
      <c r="LS52" s="110"/>
      <c r="LT52" s="110"/>
      <c r="LU52" s="110"/>
      <c r="LV52" s="110"/>
      <c r="LW52" s="110"/>
      <c r="LX52" s="110"/>
      <c r="LY52" s="110"/>
      <c r="LZ52" s="110"/>
      <c r="MA52" s="110">
        <f>データ!BU7</f>
        <v>6467</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52963</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t="str">
        <f>データ!CN7</f>
        <v>-</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12033</v>
      </c>
      <c r="D6" s="61">
        <f t="shared" si="1"/>
        <v>47</v>
      </c>
      <c r="E6" s="61">
        <f t="shared" si="1"/>
        <v>14</v>
      </c>
      <c r="F6" s="61">
        <f t="shared" si="1"/>
        <v>0</v>
      </c>
      <c r="G6" s="61">
        <f t="shared" si="1"/>
        <v>3</v>
      </c>
      <c r="H6" s="61" t="str">
        <f>SUBSTITUTE(H8,"　","")</f>
        <v>北海道小樽市</v>
      </c>
      <c r="I6" s="61" t="str">
        <f t="shared" si="1"/>
        <v>小樽市駅横駐車場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21</v>
      </c>
      <c r="S6" s="63" t="str">
        <f t="shared" si="1"/>
        <v>駅</v>
      </c>
      <c r="T6" s="63" t="str">
        <f t="shared" si="1"/>
        <v>有</v>
      </c>
      <c r="U6" s="64">
        <f t="shared" si="1"/>
        <v>940</v>
      </c>
      <c r="V6" s="64">
        <f t="shared" si="1"/>
        <v>73</v>
      </c>
      <c r="W6" s="64">
        <f t="shared" si="1"/>
        <v>240</v>
      </c>
      <c r="X6" s="63" t="str">
        <f t="shared" si="1"/>
        <v>利用料金制</v>
      </c>
      <c r="Y6" s="65">
        <f>IF(Y8="-",NA(),Y8)</f>
        <v>39.799999999999997</v>
      </c>
      <c r="Z6" s="65">
        <f t="shared" ref="Z6:AH6" si="2">IF(Z8="-",NA(),Z8)</f>
        <v>37.9</v>
      </c>
      <c r="AA6" s="65">
        <f t="shared" si="2"/>
        <v>36.6</v>
      </c>
      <c r="AB6" s="65">
        <f t="shared" si="2"/>
        <v>38.700000000000003</v>
      </c>
      <c r="AC6" s="65">
        <f t="shared" si="2"/>
        <v>39.4</v>
      </c>
      <c r="AD6" s="65">
        <f t="shared" si="2"/>
        <v>393.6</v>
      </c>
      <c r="AE6" s="65">
        <f t="shared" si="2"/>
        <v>407.1</v>
      </c>
      <c r="AF6" s="65">
        <f t="shared" si="2"/>
        <v>375.5</v>
      </c>
      <c r="AG6" s="65">
        <f t="shared" si="2"/>
        <v>441.2</v>
      </c>
      <c r="AH6" s="65">
        <f t="shared" si="2"/>
        <v>368.2</v>
      </c>
      <c r="AI6" s="62" t="str">
        <f>IF(AI8="-","",IF(AI8="-","【-】","【"&amp;SUBSTITUTE(TEXT(AI8,"#,##0.0"),"-","△")&amp;"】"))</f>
        <v>【275.4】</v>
      </c>
      <c r="AJ6" s="65">
        <f>IF(AJ8="-",NA(),AJ8)</f>
        <v>100</v>
      </c>
      <c r="AK6" s="65">
        <f t="shared" ref="AK6:AS6" si="3">IF(AK8="-",NA(),AK8)</f>
        <v>100</v>
      </c>
      <c r="AL6" s="65">
        <f t="shared" si="3"/>
        <v>100</v>
      </c>
      <c r="AM6" s="65">
        <f t="shared" si="3"/>
        <v>100</v>
      </c>
      <c r="AN6" s="65">
        <f t="shared" si="3"/>
        <v>100</v>
      </c>
      <c r="AO6" s="65">
        <f t="shared" si="3"/>
        <v>11.4</v>
      </c>
      <c r="AP6" s="65">
        <f t="shared" si="3"/>
        <v>11</v>
      </c>
      <c r="AQ6" s="65">
        <f t="shared" si="3"/>
        <v>7.8</v>
      </c>
      <c r="AR6" s="65">
        <f t="shared" si="3"/>
        <v>6.7</v>
      </c>
      <c r="AS6" s="65">
        <f t="shared" si="3"/>
        <v>5.9</v>
      </c>
      <c r="AT6" s="62" t="str">
        <f>IF(AT8="-","",IF(AT8="-","【-】","【"&amp;SUBSTITUTE(TEXT(AT8,"#,##0.0"),"-","△")&amp;"】"))</f>
        <v>【13.3】</v>
      </c>
      <c r="AU6" s="66">
        <f>IF(AU8="-",NA(),AU8)</f>
        <v>975</v>
      </c>
      <c r="AV6" s="66">
        <f t="shared" ref="AV6:BD6" si="4">IF(AV8="-",NA(),AV8)</f>
        <v>996</v>
      </c>
      <c r="AW6" s="66">
        <f t="shared" si="4"/>
        <v>956</v>
      </c>
      <c r="AX6" s="66">
        <f t="shared" si="4"/>
        <v>815</v>
      </c>
      <c r="AY6" s="66">
        <f t="shared" si="4"/>
        <v>757</v>
      </c>
      <c r="AZ6" s="66">
        <f t="shared" si="4"/>
        <v>105</v>
      </c>
      <c r="BA6" s="66">
        <f t="shared" si="4"/>
        <v>61</v>
      </c>
      <c r="BB6" s="66">
        <f t="shared" si="4"/>
        <v>40</v>
      </c>
      <c r="BC6" s="66">
        <f t="shared" si="4"/>
        <v>27</v>
      </c>
      <c r="BD6" s="66">
        <f t="shared" si="4"/>
        <v>29</v>
      </c>
      <c r="BE6" s="64" t="str">
        <f>IF(BE8="-","",IF(BE8="-","【-】","【"&amp;SUBSTITUTE(TEXT(BE8,"#,##0"),"-","△")&amp;"】"))</f>
        <v>【140】</v>
      </c>
      <c r="BF6" s="65">
        <f>IF(BF8="-",NA(),BF8)</f>
        <v>28.3</v>
      </c>
      <c r="BG6" s="65">
        <f t="shared" ref="BG6:BO6" si="5">IF(BG8="-",NA(),BG8)</f>
        <v>26.7</v>
      </c>
      <c r="BH6" s="65">
        <f t="shared" si="5"/>
        <v>29.6</v>
      </c>
      <c r="BI6" s="65">
        <f t="shared" si="5"/>
        <v>35.200000000000003</v>
      </c>
      <c r="BJ6" s="65">
        <f t="shared" si="5"/>
        <v>37.700000000000003</v>
      </c>
      <c r="BK6" s="65">
        <f t="shared" si="5"/>
        <v>51.9</v>
      </c>
      <c r="BL6" s="65">
        <f t="shared" si="5"/>
        <v>59.2</v>
      </c>
      <c r="BM6" s="65">
        <f t="shared" si="5"/>
        <v>64.5</v>
      </c>
      <c r="BN6" s="65">
        <f t="shared" si="5"/>
        <v>60</v>
      </c>
      <c r="BO6" s="65">
        <f t="shared" si="5"/>
        <v>52.8</v>
      </c>
      <c r="BP6" s="62" t="str">
        <f>IF(BP8="-","",IF(BP8="-","【-】","【"&amp;SUBSTITUTE(TEXT(BP8,"#,##0.0"),"-","△")&amp;"】"))</f>
        <v>【45.2】</v>
      </c>
      <c r="BQ6" s="66">
        <f>IF(BQ8="-",NA(),BQ8)</f>
        <v>3839</v>
      </c>
      <c r="BR6" s="66">
        <f t="shared" ref="BR6:BZ6" si="6">IF(BR8="-",NA(),BR8)</f>
        <v>3647</v>
      </c>
      <c r="BS6" s="66">
        <f t="shared" si="6"/>
        <v>4075</v>
      </c>
      <c r="BT6" s="66">
        <f t="shared" si="6"/>
        <v>5550</v>
      </c>
      <c r="BU6" s="66">
        <f t="shared" si="6"/>
        <v>6467</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52963</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132.9</v>
      </c>
      <c r="DL6" s="65">
        <f t="shared" ref="DL6:DT6" si="9">IF(DL8="-",NA(),DL8)</f>
        <v>130.1</v>
      </c>
      <c r="DM6" s="65">
        <f t="shared" si="9"/>
        <v>135.6</v>
      </c>
      <c r="DN6" s="65">
        <f t="shared" si="9"/>
        <v>158.9</v>
      </c>
      <c r="DO6" s="65">
        <f t="shared" si="9"/>
        <v>171.2</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12033</v>
      </c>
      <c r="D7" s="61">
        <f t="shared" si="10"/>
        <v>47</v>
      </c>
      <c r="E7" s="61">
        <f t="shared" si="10"/>
        <v>14</v>
      </c>
      <c r="F7" s="61">
        <f t="shared" si="10"/>
        <v>0</v>
      </c>
      <c r="G7" s="61">
        <f t="shared" si="10"/>
        <v>3</v>
      </c>
      <c r="H7" s="61" t="str">
        <f t="shared" si="10"/>
        <v>北海道　小樽市</v>
      </c>
      <c r="I7" s="61" t="str">
        <f t="shared" si="10"/>
        <v>小樽市駅横駐車場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21</v>
      </c>
      <c r="S7" s="63" t="str">
        <f t="shared" si="10"/>
        <v>駅</v>
      </c>
      <c r="T7" s="63" t="str">
        <f t="shared" si="10"/>
        <v>有</v>
      </c>
      <c r="U7" s="64">
        <f t="shared" si="10"/>
        <v>940</v>
      </c>
      <c r="V7" s="64">
        <f t="shared" si="10"/>
        <v>73</v>
      </c>
      <c r="W7" s="64">
        <f t="shared" si="10"/>
        <v>240</v>
      </c>
      <c r="X7" s="63" t="str">
        <f t="shared" si="10"/>
        <v>利用料金制</v>
      </c>
      <c r="Y7" s="65">
        <f>Y8</f>
        <v>39.799999999999997</v>
      </c>
      <c r="Z7" s="65">
        <f t="shared" ref="Z7:AH7" si="11">Z8</f>
        <v>37.9</v>
      </c>
      <c r="AA7" s="65">
        <f t="shared" si="11"/>
        <v>36.6</v>
      </c>
      <c r="AB7" s="65">
        <f t="shared" si="11"/>
        <v>38.700000000000003</v>
      </c>
      <c r="AC7" s="65">
        <f t="shared" si="11"/>
        <v>39.4</v>
      </c>
      <c r="AD7" s="65">
        <f t="shared" si="11"/>
        <v>393.6</v>
      </c>
      <c r="AE7" s="65">
        <f t="shared" si="11"/>
        <v>407.1</v>
      </c>
      <c r="AF7" s="65">
        <f t="shared" si="11"/>
        <v>375.5</v>
      </c>
      <c r="AG7" s="65">
        <f t="shared" si="11"/>
        <v>441.2</v>
      </c>
      <c r="AH7" s="65">
        <f t="shared" si="11"/>
        <v>368.2</v>
      </c>
      <c r="AI7" s="62"/>
      <c r="AJ7" s="65">
        <f>AJ8</f>
        <v>100</v>
      </c>
      <c r="AK7" s="65">
        <f t="shared" ref="AK7:AS7" si="12">AK8</f>
        <v>100</v>
      </c>
      <c r="AL7" s="65">
        <f t="shared" si="12"/>
        <v>100</v>
      </c>
      <c r="AM7" s="65">
        <f t="shared" si="12"/>
        <v>100</v>
      </c>
      <c r="AN7" s="65">
        <f t="shared" si="12"/>
        <v>100</v>
      </c>
      <c r="AO7" s="65">
        <f t="shared" si="12"/>
        <v>11.4</v>
      </c>
      <c r="AP7" s="65">
        <f t="shared" si="12"/>
        <v>11</v>
      </c>
      <c r="AQ7" s="65">
        <f t="shared" si="12"/>
        <v>7.8</v>
      </c>
      <c r="AR7" s="65">
        <f t="shared" si="12"/>
        <v>6.7</v>
      </c>
      <c r="AS7" s="65">
        <f t="shared" si="12"/>
        <v>5.9</v>
      </c>
      <c r="AT7" s="62"/>
      <c r="AU7" s="66">
        <f>AU8</f>
        <v>975</v>
      </c>
      <c r="AV7" s="66">
        <f t="shared" ref="AV7:BD7" si="13">AV8</f>
        <v>996</v>
      </c>
      <c r="AW7" s="66">
        <f t="shared" si="13"/>
        <v>956</v>
      </c>
      <c r="AX7" s="66">
        <f t="shared" si="13"/>
        <v>815</v>
      </c>
      <c r="AY7" s="66">
        <f t="shared" si="13"/>
        <v>757</v>
      </c>
      <c r="AZ7" s="66">
        <f t="shared" si="13"/>
        <v>105</v>
      </c>
      <c r="BA7" s="66">
        <f t="shared" si="13"/>
        <v>61</v>
      </c>
      <c r="BB7" s="66">
        <f t="shared" si="13"/>
        <v>40</v>
      </c>
      <c r="BC7" s="66">
        <f t="shared" si="13"/>
        <v>27</v>
      </c>
      <c r="BD7" s="66">
        <f t="shared" si="13"/>
        <v>29</v>
      </c>
      <c r="BE7" s="64"/>
      <c r="BF7" s="65">
        <f>BF8</f>
        <v>28.3</v>
      </c>
      <c r="BG7" s="65">
        <f t="shared" ref="BG7:BO7" si="14">BG8</f>
        <v>26.7</v>
      </c>
      <c r="BH7" s="65">
        <f t="shared" si="14"/>
        <v>29.6</v>
      </c>
      <c r="BI7" s="65">
        <f t="shared" si="14"/>
        <v>35.200000000000003</v>
      </c>
      <c r="BJ7" s="65">
        <f t="shared" si="14"/>
        <v>37.700000000000003</v>
      </c>
      <c r="BK7" s="65">
        <f t="shared" si="14"/>
        <v>51.9</v>
      </c>
      <c r="BL7" s="65">
        <f t="shared" si="14"/>
        <v>59.2</v>
      </c>
      <c r="BM7" s="65">
        <f t="shared" si="14"/>
        <v>64.5</v>
      </c>
      <c r="BN7" s="65">
        <f t="shared" si="14"/>
        <v>60</v>
      </c>
      <c r="BO7" s="65">
        <f t="shared" si="14"/>
        <v>52.8</v>
      </c>
      <c r="BP7" s="62"/>
      <c r="BQ7" s="66">
        <f>BQ8</f>
        <v>3839</v>
      </c>
      <c r="BR7" s="66">
        <f t="shared" ref="BR7:BZ7" si="15">BR8</f>
        <v>3647</v>
      </c>
      <c r="BS7" s="66">
        <f t="shared" si="15"/>
        <v>4075</v>
      </c>
      <c r="BT7" s="66">
        <f t="shared" si="15"/>
        <v>5550</v>
      </c>
      <c r="BU7" s="66">
        <f t="shared" si="15"/>
        <v>6467</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52963</v>
      </c>
      <c r="CN7" s="64" t="str">
        <f>CN8</f>
        <v>-</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132.9</v>
      </c>
      <c r="DL7" s="65">
        <f t="shared" ref="DL7:DT7" si="17">DL8</f>
        <v>130.1</v>
      </c>
      <c r="DM7" s="65">
        <f t="shared" si="17"/>
        <v>135.6</v>
      </c>
      <c r="DN7" s="65">
        <f t="shared" si="17"/>
        <v>158.9</v>
      </c>
      <c r="DO7" s="65">
        <f t="shared" si="17"/>
        <v>171.2</v>
      </c>
      <c r="DP7" s="65">
        <f t="shared" si="17"/>
        <v>230</v>
      </c>
      <c r="DQ7" s="65">
        <f t="shared" si="17"/>
        <v>244.3</v>
      </c>
      <c r="DR7" s="65">
        <f t="shared" si="17"/>
        <v>238.1</v>
      </c>
      <c r="DS7" s="65">
        <f t="shared" si="17"/>
        <v>261.8</v>
      </c>
      <c r="DT7" s="65">
        <f t="shared" si="17"/>
        <v>268.7</v>
      </c>
      <c r="DU7" s="62"/>
    </row>
    <row r="8" spans="1:125" s="67" customFormat="1">
      <c r="A8" s="50"/>
      <c r="B8" s="68">
        <v>2016</v>
      </c>
      <c r="C8" s="68">
        <v>12033</v>
      </c>
      <c r="D8" s="68">
        <v>47</v>
      </c>
      <c r="E8" s="68">
        <v>14</v>
      </c>
      <c r="F8" s="68">
        <v>0</v>
      </c>
      <c r="G8" s="68">
        <v>3</v>
      </c>
      <c r="H8" s="68" t="s">
        <v>114</v>
      </c>
      <c r="I8" s="68" t="s">
        <v>115</v>
      </c>
      <c r="J8" s="68" t="s">
        <v>116</v>
      </c>
      <c r="K8" s="68" t="s">
        <v>117</v>
      </c>
      <c r="L8" s="68" t="s">
        <v>118</v>
      </c>
      <c r="M8" s="68" t="s">
        <v>119</v>
      </c>
      <c r="N8" s="68"/>
      <c r="O8" s="69" t="s">
        <v>120</v>
      </c>
      <c r="P8" s="70" t="s">
        <v>121</v>
      </c>
      <c r="Q8" s="70" t="s">
        <v>122</v>
      </c>
      <c r="R8" s="71">
        <v>21</v>
      </c>
      <c r="S8" s="70" t="s">
        <v>123</v>
      </c>
      <c r="T8" s="70" t="s">
        <v>124</v>
      </c>
      <c r="U8" s="71">
        <v>940</v>
      </c>
      <c r="V8" s="71">
        <v>73</v>
      </c>
      <c r="W8" s="71">
        <v>240</v>
      </c>
      <c r="X8" s="70" t="s">
        <v>125</v>
      </c>
      <c r="Y8" s="72">
        <v>39.799999999999997</v>
      </c>
      <c r="Z8" s="72">
        <v>37.9</v>
      </c>
      <c r="AA8" s="72">
        <v>36.6</v>
      </c>
      <c r="AB8" s="72">
        <v>38.700000000000003</v>
      </c>
      <c r="AC8" s="72">
        <v>39.4</v>
      </c>
      <c r="AD8" s="72">
        <v>393.6</v>
      </c>
      <c r="AE8" s="72">
        <v>407.1</v>
      </c>
      <c r="AF8" s="72">
        <v>375.5</v>
      </c>
      <c r="AG8" s="72">
        <v>441.2</v>
      </c>
      <c r="AH8" s="72">
        <v>368.2</v>
      </c>
      <c r="AI8" s="69">
        <v>275.39999999999998</v>
      </c>
      <c r="AJ8" s="72">
        <v>100</v>
      </c>
      <c r="AK8" s="72">
        <v>100</v>
      </c>
      <c r="AL8" s="72">
        <v>100</v>
      </c>
      <c r="AM8" s="72">
        <v>100</v>
      </c>
      <c r="AN8" s="72">
        <v>100</v>
      </c>
      <c r="AO8" s="72">
        <v>11.4</v>
      </c>
      <c r="AP8" s="72">
        <v>11</v>
      </c>
      <c r="AQ8" s="72">
        <v>7.8</v>
      </c>
      <c r="AR8" s="72">
        <v>6.7</v>
      </c>
      <c r="AS8" s="72">
        <v>5.9</v>
      </c>
      <c r="AT8" s="69">
        <v>13.3</v>
      </c>
      <c r="AU8" s="73">
        <v>975</v>
      </c>
      <c r="AV8" s="73">
        <v>996</v>
      </c>
      <c r="AW8" s="73">
        <v>956</v>
      </c>
      <c r="AX8" s="73">
        <v>815</v>
      </c>
      <c r="AY8" s="73">
        <v>757</v>
      </c>
      <c r="AZ8" s="73">
        <v>105</v>
      </c>
      <c r="BA8" s="73">
        <v>61</v>
      </c>
      <c r="BB8" s="73">
        <v>40</v>
      </c>
      <c r="BC8" s="73">
        <v>27</v>
      </c>
      <c r="BD8" s="73">
        <v>29</v>
      </c>
      <c r="BE8" s="73">
        <v>140</v>
      </c>
      <c r="BF8" s="72">
        <v>28.3</v>
      </c>
      <c r="BG8" s="72">
        <v>26.7</v>
      </c>
      <c r="BH8" s="72">
        <v>29.6</v>
      </c>
      <c r="BI8" s="72">
        <v>35.200000000000003</v>
      </c>
      <c r="BJ8" s="72">
        <v>37.700000000000003</v>
      </c>
      <c r="BK8" s="72">
        <v>51.9</v>
      </c>
      <c r="BL8" s="72">
        <v>59.2</v>
      </c>
      <c r="BM8" s="72">
        <v>64.5</v>
      </c>
      <c r="BN8" s="72">
        <v>60</v>
      </c>
      <c r="BO8" s="72">
        <v>52.8</v>
      </c>
      <c r="BP8" s="69">
        <v>45.2</v>
      </c>
      <c r="BQ8" s="73">
        <v>3839</v>
      </c>
      <c r="BR8" s="73">
        <v>3647</v>
      </c>
      <c r="BS8" s="73">
        <v>4075</v>
      </c>
      <c r="BT8" s="74">
        <v>5550</v>
      </c>
      <c r="BU8" s="74">
        <v>6467</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52963</v>
      </c>
      <c r="CN8" s="71" t="s">
        <v>118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132.9</v>
      </c>
      <c r="DL8" s="72">
        <v>130.1</v>
      </c>
      <c r="DM8" s="72">
        <v>135.6</v>
      </c>
      <c r="DN8" s="72">
        <v>158.9</v>
      </c>
      <c r="DO8" s="72">
        <v>171.2</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今泉克彦</cp:lastModifiedBy>
  <cp:lastPrinted>2018-03-09T05:08:50Z</cp:lastPrinted>
  <dcterms:created xsi:type="dcterms:W3CDTF">2018-02-09T01:43:38Z</dcterms:created>
  <dcterms:modified xsi:type="dcterms:W3CDTF">2019-03-11T01:55:01Z</dcterms:modified>
  <cp:category/>
</cp:coreProperties>
</file>