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4.250\総務課\経理係\経理主査\■①　簡易水道（石狩西部含む）\②　決算（消費税含む）\経営比較分析表\R03決算\"/>
    </mc:Choice>
  </mc:AlternateContent>
  <workbookProtection workbookAlgorithmName="SHA-512" workbookHashValue="essAFduR7b49kWxaPOxUr17YLLwcS+BZ7V7vM2m7NqAG82rd+AMbZEAlqwMbkP3nBdx8tlOptZ/LsyKfqQ7phw==" workbookSaltValue="CMR+/KDwepE8gEdj+8q8LA==" workbookSpinCount="100000" lockStructure="1"/>
  <bookViews>
    <workbookView xWindow="0" yWindow="0" windowWidth="24000" windowHeight="91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<sst xmlns="http://schemas.openxmlformats.org/spreadsheetml/2006/main" count="228" uniqueCount="115">
  <si>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</si>
  <si>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</si>
  <si>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</si>
  <si>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</si>
  <si>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</si>
  <si>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</si>
  <si>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</si>
  <si>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</si>
  <si>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</si>
  <si>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</si>
  <si>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</si>
  <si>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</si>
  <si>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</si>
  <si>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</si>
  <si>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</si>
  <si>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</si>
  <si>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</si>
  <si>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</si>
  <si>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</si>
  <si>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</si>
  <si>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</si>
  <si>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</si>
  <si>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</si>
  <si>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</si>
  <si>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</si>
  <si>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</si>
  <si>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</si>
  <si>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</si>
  <si>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</si>
  <si>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</si>
  <si>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</si>
  <si>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</si>
  <si>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</si>
  <si>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</si>
  <si>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</si>
  <si>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</si>
  <si>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</si>
  <si>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</si>
  <si>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</si>
  <si>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</si>
  <si>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</si>
  <si>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</si>
  <si>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</si>
  <si>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</si>
  <si>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</si>
  <si>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</si>
  <si>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</si>
  <si>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</si>
  <si>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</si>
  <si>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</si>
  <si>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</si>
  <si>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</si>
  <si>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</si>
  <si>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</si>
  <si>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</si>
  <si>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</si>
  <si>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</si>
  <si>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</si>
  <si>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</si>
  <si>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</si>
  <si>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</si>
  <si>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</si>
  <si>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</si>
  <si>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</si>
  <si>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</si>
  <si>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</si>
  <si>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</si>
  <si>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</si>
  <si>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</si>
  <si>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</si>
  <si>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</si>
  <si>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</si>
  <si>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</si>
  <si>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</si>
  <si>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</si>
  <si>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</si>
  <si>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</si>
  <si>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</si>
  <si>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</si>
  <si>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</si>
  <si>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</si>
  <si>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</si>
  <si>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</si>
  <si>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</si>
  <si>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</si>
  <si>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</si>
  <si>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</si>
  <si>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</si>
  <si>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</si>
  <si>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</si>
  <si>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</si>
  <si>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</si>
  <si>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</si>
  <si>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小樽市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</si>
  <si>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</si>
  <si>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</si>
  <si>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</si>
  <si>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</si>
  <si>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</si>
  <si>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</si>
  <si>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</si>
  <si>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</si>
  <si>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</si>
  <si>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</si>
  <si>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</si>
  <si>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</si>
  <si>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</si>
  <si>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</si>
  <si>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</si>
  <si>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</si>
  <si>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</si>
  <si>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</si>
  <si>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当市の簡易水道事業は、平成元年度に供用開始した事業であり、施設は比較的新しいものであるため、「老朽化の状況」を示す各指標については、現在のところ良好な数値となっています。
　しかし、施設整備は平成元年度から平成８年度までの間に集中的に行われてきたため、今後施設の更新時期が集中することが見込まれます。更新投資が特定の年度に集中しないよう、施設の老朽化の状況を把握しながら、更新経費の平準化に努めます。</t>
    <rPh sb="1" eb="3">
      <t>トウシ</t>
    </rPh>
    <rPh sb="4" eb="6">
      <t>カンイ</t>
    </rPh>
    <rPh sb="6" eb="8">
      <t>スイドウ</t>
    </rPh>
    <rPh sb="8" eb="10">
      <t>ジギョウ</t>
    </rPh>
    <rPh sb="12" eb="14">
      <t>ヘイセイ</t>
    </rPh>
    <rPh sb="14" eb="16">
      <t>ガンネン</t>
    </rPh>
    <rPh sb="16" eb="17">
      <t>ド</t>
    </rPh>
    <rPh sb="18" eb="20">
      <t>キョウヨウ</t>
    </rPh>
    <rPh sb="20" eb="22">
      <t>カイシ</t>
    </rPh>
    <rPh sb="24" eb="26">
      <t>ジギョウ</t>
    </rPh>
    <rPh sb="30" eb="32">
      <t>シセツ</t>
    </rPh>
    <rPh sb="33" eb="36">
      <t>ヒカクテキ</t>
    </rPh>
    <rPh sb="36" eb="37">
      <t>アタラ</t>
    </rPh>
    <rPh sb="48" eb="51">
      <t>ロウキュウカ</t>
    </rPh>
    <rPh sb="52" eb="54">
      <t>ジョウキョウ</t>
    </rPh>
    <rPh sb="56" eb="57">
      <t>シメ</t>
    </rPh>
    <rPh sb="58" eb="61">
      <t>カクシヒョウ</t>
    </rPh>
    <rPh sb="67" eb="69">
      <t>ゲンザイ</t>
    </rPh>
    <rPh sb="73" eb="75">
      <t>リョウコウ</t>
    </rPh>
    <rPh sb="76" eb="78">
      <t>スウチ</t>
    </rPh>
    <rPh sb="92" eb="94">
      <t>シセツ</t>
    </rPh>
    <rPh sb="94" eb="96">
      <t>セイビ</t>
    </rPh>
    <rPh sb="97" eb="99">
      <t>ヘイセイ</t>
    </rPh>
    <rPh sb="99" eb="101">
      <t>ガンネン</t>
    </rPh>
    <rPh sb="101" eb="102">
      <t>ド</t>
    </rPh>
    <rPh sb="104" eb="106">
      <t>ヘイセイ</t>
    </rPh>
    <rPh sb="107" eb="109">
      <t>ネンド</t>
    </rPh>
    <rPh sb="112" eb="113">
      <t>アイダ</t>
    </rPh>
    <rPh sb="114" eb="117">
      <t>シュウチュウテキ</t>
    </rPh>
    <rPh sb="118" eb="119">
      <t>オコナ</t>
    </rPh>
    <rPh sb="127" eb="129">
      <t>コンゴ</t>
    </rPh>
    <rPh sb="129" eb="131">
      <t>シセツ</t>
    </rPh>
    <rPh sb="132" eb="134">
      <t>コウシン</t>
    </rPh>
    <rPh sb="134" eb="136">
      <t>ジキ</t>
    </rPh>
    <rPh sb="137" eb="139">
      <t>シュウチュウ</t>
    </rPh>
    <rPh sb="144" eb="146">
      <t>ミコ</t>
    </rPh>
    <rPh sb="151" eb="153">
      <t>コウシン</t>
    </rPh>
    <rPh sb="153" eb="155">
      <t>トウシ</t>
    </rPh>
    <rPh sb="156" eb="158">
      <t>トクテイ</t>
    </rPh>
    <rPh sb="159" eb="161">
      <t>ネンド</t>
    </rPh>
    <rPh sb="162" eb="164">
      <t>シュウチュウ</t>
    </rPh>
    <rPh sb="170" eb="172">
      <t>シセツ</t>
    </rPh>
    <rPh sb="173" eb="176">
      <t>ロウキュウカ</t>
    </rPh>
    <rPh sb="177" eb="179">
      <t>ジョウキョウ</t>
    </rPh>
    <rPh sb="180" eb="182">
      <t>ハアク</t>
    </rPh>
    <phoneticPr fontId="4"/>
  </si>
  <si>
    <t>　当市の簡易水道事業は、給水の全てを石狩西部広域水道企業団からの受水によりまかなっており、受水費を協定に基づく水量により費用計上しています。一方、給水は銭函４丁目・５丁目に立地する工場等を対象としていることから、収益が企業立地の進捗に左右されるほか、新型コロナウイルス感染症の影響を受ける前と比べ、減収が続いており、今後も厳しい経営状況が予想されます。
　このような状況の下、安全な水を安定的に提供し、円滑な経済活動を持続させるため、施設の更新や維持管理を適切に行うとともに、立地企業等の簡易水道の利用促進を図るため、料金体系を適正化するほか、維持管理費等の圧縮により財政基盤の強化を図ることで安定した事業経営に努めていきます。</t>
    <rPh sb="70" eb="72">
      <t>イッポウ</t>
    </rPh>
    <rPh sb="106" eb="108">
      <t>シュウエキ</t>
    </rPh>
    <rPh sb="125" eb="127">
      <t>シンガタ</t>
    </rPh>
    <rPh sb="134" eb="137">
      <t>カンセンショウ</t>
    </rPh>
    <rPh sb="138" eb="140">
      <t>エイキョウ</t>
    </rPh>
    <rPh sb="141" eb="142">
      <t>ウ</t>
    </rPh>
    <rPh sb="144" eb="145">
      <t>マエ</t>
    </rPh>
    <rPh sb="146" eb="147">
      <t>クラ</t>
    </rPh>
    <rPh sb="149" eb="151">
      <t>ゲンシュウ</t>
    </rPh>
    <rPh sb="152" eb="153">
      <t>ツヅ</t>
    </rPh>
    <rPh sb="158" eb="160">
      <t>コンゴ</t>
    </rPh>
    <rPh sb="161" eb="162">
      <t>キビ</t>
    </rPh>
    <rPh sb="164" eb="166">
      <t>ケイエイ</t>
    </rPh>
    <rPh sb="166" eb="168">
      <t>ジョウキョウ</t>
    </rPh>
    <rPh sb="169" eb="171">
      <t>ヨソウ</t>
    </rPh>
    <rPh sb="183" eb="185">
      <t>ジョウキョウ</t>
    </rPh>
    <rPh sb="186" eb="187">
      <t>モト</t>
    </rPh>
    <rPh sb="272" eb="274">
      <t>イジ</t>
    </rPh>
    <rPh sb="274" eb="276">
      <t>カンリ</t>
    </rPh>
    <rPh sb="276" eb="277">
      <t>ヒ</t>
    </rPh>
    <rPh sb="277" eb="278">
      <t>トウ</t>
    </rPh>
    <rPh sb="279" eb="281">
      <t>アッシュク</t>
    </rPh>
    <rPh sb="284" eb="286">
      <t>ザイセイ</t>
    </rPh>
    <rPh sb="286" eb="288">
      <t>キバン</t>
    </rPh>
    <rPh sb="289" eb="291">
      <t>キョウカ</t>
    </rPh>
    <rPh sb="292" eb="293">
      <t>ハカ</t>
    </rPh>
    <rPh sb="297" eb="299">
      <t>アンテイ</t>
    </rPh>
    <rPh sb="301" eb="303">
      <t>ジギョウ</t>
    </rPh>
    <rPh sb="303" eb="305">
      <t>ケイエイ</t>
    </rPh>
    <rPh sb="306" eb="307">
      <t>ツト</t>
    </rPh>
    <phoneticPr fontId="4"/>
  </si>
  <si>
    <r>
      <t>①経常収支比率・②累積欠損金比率
　新型コロナウイルス感染症の影響を受けた前年度と比較して給水収益が増加しましたが、資産減耗費や減価償却費が増加したことによって経常収支は赤字となりました。このことにより、前年度に続いて当年度純損失を計上したことから、累積欠損金が増加しました。
　今後も、企業誘致を図っていくほか、地下水利用企業に対して簡易水道への切替えを促すなど、給水収益増加に向けた取組を継続する必要があります。
③流動比率・④企業債残高対給水収益比率
　企業債残高は減少傾向にありますが、平成３年度から平成８年度に発行した企業債の償還が完了していないため、依然として高い水準にあります。このため、流動比率は流動負債に占める企業債の割合が高いため、低い水準にあります。両指標の改善のためには、企業債残高の圧縮を図るとともに、先述の給水収益増加に向けた取組を進める必要があります。
⑤料金回収率・⑥給水原価・⑦施設利用率・⑧有収率
　給水の全てを石狩西部広域水道企業団からの受水によりまかなっており、受水費を協定に基づく水量により費用計上しているため、給水原価の低減は困難です。このほか、令和３年度は更新工事の実施により、資産減耗費が高額となったため、経常費用が増加したことで、料金回収率も低下しました。</t>
    </r>
    <r>
      <rPr>
        <strike/>
        <sz val="10"/>
        <rFont val="ＭＳ ゴシック"/>
        <family val="3"/>
        <charset val="128"/>
      </rPr>
      <t xml:space="preserve">
</t>
    </r>
    <r>
      <rPr>
        <sz val="10"/>
        <rFont val="ＭＳ ゴシック"/>
        <family val="3"/>
        <charset val="128"/>
      </rPr>
      <t>　また、施設利用率はポンプ設備更新に伴い、ダウンサイジングを実施したため、当該指標は改善しました。有収率については、配水管で滞留する水道水の水質保全のために放水を行っており、放水量が多いため有収率が低い水準となっています。今後は、簡易水道利用企業の増加に向けた取組により、これらの指標の改善に努めます。</t>
    </r>
    <rPh sb="18" eb="20">
      <t>シンガタ</t>
    </rPh>
    <rPh sb="27" eb="30">
      <t>カンセンショウ</t>
    </rPh>
    <rPh sb="31" eb="33">
      <t>エイキョウ</t>
    </rPh>
    <rPh sb="34" eb="35">
      <t>ウ</t>
    </rPh>
    <rPh sb="37" eb="40">
      <t>ゼンネンド</t>
    </rPh>
    <rPh sb="41" eb="43">
      <t>ヒカク</t>
    </rPh>
    <rPh sb="45" eb="47">
      <t>キュウスイ</t>
    </rPh>
    <rPh sb="47" eb="49">
      <t>シュウエキ</t>
    </rPh>
    <rPh sb="50" eb="52">
      <t>ゾウカ</t>
    </rPh>
    <rPh sb="58" eb="60">
      <t>シサン</t>
    </rPh>
    <rPh sb="60" eb="62">
      <t>ゲンモウ</t>
    </rPh>
    <rPh sb="62" eb="63">
      <t>ヒ</t>
    </rPh>
    <rPh sb="64" eb="66">
      <t>ゲンカ</t>
    </rPh>
    <rPh sb="66" eb="68">
      <t>ショウキャク</t>
    </rPh>
    <rPh sb="68" eb="69">
      <t>ヒ</t>
    </rPh>
    <rPh sb="70" eb="72">
      <t>ゾウカ</t>
    </rPh>
    <rPh sb="85" eb="87">
      <t>アカジ</t>
    </rPh>
    <rPh sb="102" eb="105">
      <t>ゼンネンド</t>
    </rPh>
    <rPh sb="106" eb="107">
      <t>ツヅ</t>
    </rPh>
    <rPh sb="131" eb="133">
      <t>ゾウカ</t>
    </rPh>
    <rPh sb="149" eb="150">
      <t>ハカ</t>
    </rPh>
    <rPh sb="178" eb="179">
      <t>ウナガ</t>
    </rPh>
    <rPh sb="196" eb="198">
      <t>ケイゾク</t>
    </rPh>
    <rPh sb="210" eb="212">
      <t>リュウドウ</t>
    </rPh>
    <rPh sb="212" eb="214">
      <t>ヒリツ</t>
    </rPh>
    <rPh sb="216" eb="218">
      <t>キギョウ</t>
    </rPh>
    <rPh sb="218" eb="219">
      <t>サイ</t>
    </rPh>
    <rPh sb="219" eb="221">
      <t>ザンダカ</t>
    </rPh>
    <rPh sb="221" eb="222">
      <t>タイ</t>
    </rPh>
    <rPh sb="222" eb="224">
      <t>キュウスイ</t>
    </rPh>
    <rPh sb="224" eb="226">
      <t>シュウエキ</t>
    </rPh>
    <rPh sb="226" eb="228">
      <t>ヒリツ</t>
    </rPh>
    <rPh sb="230" eb="232">
      <t>キギョウ</t>
    </rPh>
    <rPh sb="232" eb="233">
      <t>サイ</t>
    </rPh>
    <rPh sb="233" eb="235">
      <t>ザンダカ</t>
    </rPh>
    <rPh sb="236" eb="238">
      <t>ゲンショウ</t>
    </rPh>
    <rPh sb="238" eb="240">
      <t>ケイコウ</t>
    </rPh>
    <rPh sb="306" eb="308">
      <t>リュウドウ</t>
    </rPh>
    <rPh sb="308" eb="310">
      <t>フサイ</t>
    </rPh>
    <rPh sb="311" eb="312">
      <t>シ</t>
    </rPh>
    <rPh sb="314" eb="316">
      <t>キギョウ</t>
    </rPh>
    <rPh sb="316" eb="317">
      <t>サイ</t>
    </rPh>
    <rPh sb="318" eb="320">
      <t>ワリアイ</t>
    </rPh>
    <rPh sb="321" eb="322">
      <t>タカ</t>
    </rPh>
    <rPh sb="326" eb="327">
      <t>ヒク</t>
    </rPh>
    <rPh sb="328" eb="330">
      <t>スイジュン</t>
    </rPh>
    <rPh sb="336" eb="337">
      <t>リョウ</t>
    </rPh>
    <rPh sb="337" eb="339">
      <t>シヒョウ</t>
    </rPh>
    <rPh sb="340" eb="342">
      <t>カイゼン</t>
    </rPh>
    <rPh sb="348" eb="350">
      <t>キギョウ</t>
    </rPh>
    <rPh sb="350" eb="351">
      <t>サイ</t>
    </rPh>
    <rPh sb="351" eb="353">
      <t>ザンダカ</t>
    </rPh>
    <rPh sb="354" eb="356">
      <t>アッシュク</t>
    </rPh>
    <rPh sb="357" eb="358">
      <t>ハカ</t>
    </rPh>
    <rPh sb="364" eb="366">
      <t>センジュツ</t>
    </rPh>
    <rPh sb="367" eb="369">
      <t>キュウスイ</t>
    </rPh>
    <rPh sb="369" eb="371">
      <t>シュウエキ</t>
    </rPh>
    <rPh sb="371" eb="373">
      <t>ゾウカ</t>
    </rPh>
    <rPh sb="374" eb="375">
      <t>ム</t>
    </rPh>
    <rPh sb="377" eb="379">
      <t>トリクミ</t>
    </rPh>
    <rPh sb="380" eb="381">
      <t>スス</t>
    </rPh>
    <rPh sb="383" eb="385">
      <t>ヒツヨウ</t>
    </rPh>
    <rPh sb="393" eb="395">
      <t>リョウキン</t>
    </rPh>
    <rPh sb="395" eb="397">
      <t>カイシュウ</t>
    </rPh>
    <rPh sb="397" eb="398">
      <t>リツ</t>
    </rPh>
    <rPh sb="400" eb="402">
      <t>キュウスイ</t>
    </rPh>
    <rPh sb="402" eb="404">
      <t>ゲンカ</t>
    </rPh>
    <rPh sb="406" eb="408">
      <t>シセツ</t>
    </rPh>
    <rPh sb="408" eb="411">
      <t>リヨウリツ</t>
    </rPh>
    <rPh sb="413" eb="414">
      <t>ユウ</t>
    </rPh>
    <rPh sb="414" eb="415">
      <t>シュウ</t>
    </rPh>
    <rPh sb="415" eb="416">
      <t>リツ</t>
    </rPh>
    <rPh sb="418" eb="420">
      <t>キュウスイ</t>
    </rPh>
    <rPh sb="421" eb="422">
      <t>スベ</t>
    </rPh>
    <rPh sb="424" eb="426">
      <t>イシカリ</t>
    </rPh>
    <rPh sb="426" eb="428">
      <t>セイブ</t>
    </rPh>
    <rPh sb="428" eb="430">
      <t>コウイキ</t>
    </rPh>
    <rPh sb="430" eb="432">
      <t>スイドウ</t>
    </rPh>
    <rPh sb="432" eb="434">
      <t>キギョウ</t>
    </rPh>
    <rPh sb="434" eb="435">
      <t>ダン</t>
    </rPh>
    <rPh sb="438" eb="439">
      <t>ウ</t>
    </rPh>
    <rPh sb="439" eb="440">
      <t>スイ</t>
    </rPh>
    <rPh sb="451" eb="452">
      <t>ウ</t>
    </rPh>
    <rPh sb="452" eb="453">
      <t>ミズ</t>
    </rPh>
    <rPh sb="453" eb="454">
      <t>ヒ</t>
    </rPh>
    <rPh sb="455" eb="457">
      <t>キョウテイ</t>
    </rPh>
    <rPh sb="458" eb="459">
      <t>モト</t>
    </rPh>
    <rPh sb="461" eb="463">
      <t>スイリョウ</t>
    </rPh>
    <rPh sb="466" eb="468">
      <t>ヒヨウ</t>
    </rPh>
    <rPh sb="468" eb="470">
      <t>ケイジョウ</t>
    </rPh>
    <rPh sb="477" eb="479">
      <t>キュウスイ</t>
    </rPh>
    <rPh sb="479" eb="481">
      <t>ゲンカ</t>
    </rPh>
    <rPh sb="482" eb="484">
      <t>テイゲン</t>
    </rPh>
    <rPh sb="485" eb="487">
      <t>コンナン</t>
    </rPh>
    <rPh sb="495" eb="497">
      <t>レイワ</t>
    </rPh>
    <rPh sb="498" eb="500">
      <t>ネンド</t>
    </rPh>
    <rPh sb="501" eb="503">
      <t>コウシン</t>
    </rPh>
    <rPh sb="503" eb="505">
      <t>コウジ</t>
    </rPh>
    <rPh sb="506" eb="508">
      <t>ジッシ</t>
    </rPh>
    <rPh sb="512" eb="514">
      <t>シサン</t>
    </rPh>
    <rPh sb="514" eb="516">
      <t>ゲンモウ</t>
    </rPh>
    <rPh sb="516" eb="517">
      <t>ヒ</t>
    </rPh>
    <rPh sb="527" eb="529">
      <t>ケイジョウ</t>
    </rPh>
    <rPh sb="529" eb="531">
      <t>ヒヨウ</t>
    </rPh>
    <rPh sb="532" eb="534">
      <t>ゾウカ</t>
    </rPh>
    <rPh sb="540" eb="542">
      <t>リョウキン</t>
    </rPh>
    <rPh sb="542" eb="544">
      <t>カイシュウ</t>
    </rPh>
    <rPh sb="544" eb="545">
      <t>リツ</t>
    </rPh>
    <rPh sb="558" eb="560">
      <t>シセツ</t>
    </rPh>
    <rPh sb="560" eb="563">
      <t>リヨウリツ</t>
    </rPh>
    <rPh sb="603" eb="604">
      <t>ユウ</t>
    </rPh>
    <rPh sb="604" eb="605">
      <t>シュウ</t>
    </rPh>
    <rPh sb="605" eb="606">
      <t>リツ</t>
    </rPh>
    <rPh sb="612" eb="615">
      <t>ハイスイカン</t>
    </rPh>
    <rPh sb="616" eb="618">
      <t>タイリュウ</t>
    </rPh>
    <rPh sb="620" eb="623">
      <t>スイドウスイ</t>
    </rPh>
    <rPh sb="624" eb="626">
      <t>スイシツ</t>
    </rPh>
    <rPh sb="626" eb="628">
      <t>ホゼン</t>
    </rPh>
    <rPh sb="632" eb="634">
      <t>ホウスイ</t>
    </rPh>
    <rPh sb="635" eb="636">
      <t>オコナ</t>
    </rPh>
    <rPh sb="641" eb="644">
      <t>ホウスイリョウ</t>
    </rPh>
    <rPh sb="645" eb="646">
      <t>オオ</t>
    </rPh>
    <rPh sb="649" eb="650">
      <t>ユウ</t>
    </rPh>
    <rPh sb="650" eb="651">
      <t>シュウ</t>
    </rPh>
    <rPh sb="651" eb="652">
      <t>リツ</t>
    </rPh>
    <rPh sb="653" eb="654">
      <t>ヒク</t>
    </rPh>
    <rPh sb="655" eb="657">
      <t>スイジュン</t>
    </rPh>
    <rPh sb="665" eb="667">
      <t>コンゴ</t>
    </rPh>
    <rPh sb="669" eb="671">
      <t>カンイ</t>
    </rPh>
    <rPh sb="671" eb="673">
      <t>スイドウ</t>
    </rPh>
    <rPh sb="673" eb="675">
      <t>リヨウ</t>
    </rPh>
    <rPh sb="675" eb="677">
      <t>キギョウ</t>
    </rPh>
    <rPh sb="678" eb="680">
      <t>ゾウカ</t>
    </rPh>
    <rPh sb="681" eb="682">
      <t>ム</t>
    </rPh>
    <rPh sb="684" eb="686">
      <t>トリクミ</t>
    </rPh>
    <rPh sb="694" eb="696">
      <t>シヒョウ</t>
    </rPh>
    <rPh sb="697" eb="699">
      <t>カイゼン</t>
    </rPh>
    <rPh sb="700" eb="7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</si>
</sst>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trike/>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C-4182-A068-A6B92C3C61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1.72</c:v>
                </c:pt>
                <c:pt idx="1">
                  <c:v>1.9</c:v>
                </c:pt>
                <c:pt idx="2">
                  <c:v>0.25</c:v>
                </c:pt>
                <c:pt idx="3">
                  <c:v>0.96</c:v>
                </c:pt>
                <c:pt idx="4">
                  <c:v>0.37</c:v>
                </c:pt>
              </c:numCache>
            </c:numRef>
          </c:val>
          <c:smooth val="0"/>
          <c:extLst>
            <c:ext xmlns:c16="http://schemas.microsoft.com/office/drawing/2014/chart" uri="{C3380CC4-5D6E-409C-BE32-E72D297353CC}">
              <c16:uniqueId val="{00000001-40EC-4182-A068-A6B92C3C61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30.37</c:v>
                </c:pt>
                <c:pt idx="1">
                  <c:v>32.76</c:v>
                </c:pt>
                <c:pt idx="2">
                  <c:v>32.83</c:v>
                </c:pt>
                <c:pt idx="3">
                  <c:v>32.409999999999997</c:v>
                </c:pt>
                <c:pt idx="4">
                  <c:v>55.69</c:v>
                </c:pt>
              </c:numCache>
            </c:numRef>
          </c:val>
          <c:extLst>
            <c:ext xmlns:c16="http://schemas.microsoft.com/office/drawing/2014/chart" uri="{C3380CC4-5D6E-409C-BE32-E72D297353CC}">
              <c16:uniqueId val="{00000000-3E12-4C8B-8227-1CE5C7BE2B3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36.07</c:v>
                </c:pt>
                <c:pt idx="1">
                  <c:v>45.25</c:v>
                </c:pt>
                <c:pt idx="2">
                  <c:v>49.65</c:v>
                </c:pt>
                <c:pt idx="3">
                  <c:v>51.52</c:v>
                </c:pt>
                <c:pt idx="4">
                  <c:v>48.75</c:v>
                </c:pt>
              </c:numCache>
            </c:numRef>
          </c:val>
          <c:smooth val="0"/>
          <c:extLst>
            <c:ext xmlns:c16="http://schemas.microsoft.com/office/drawing/2014/chart" uri="{C3380CC4-5D6E-409C-BE32-E72D297353CC}">
              <c16:uniqueId val="{00000001-3E12-4C8B-8227-1CE5C7BE2B3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59.01</c:v>
                </c:pt>
                <c:pt idx="1">
                  <c:v>58.24</c:v>
                </c:pt>
                <c:pt idx="2">
                  <c:v>60.05</c:v>
                </c:pt>
                <c:pt idx="3">
                  <c:v>56.7</c:v>
                </c:pt>
                <c:pt idx="4">
                  <c:v>50.55</c:v>
                </c:pt>
              </c:numCache>
            </c:numRef>
          </c:val>
          <c:extLst>
            <c:ext xmlns:c16="http://schemas.microsoft.com/office/drawing/2014/chart" uri="{C3380CC4-5D6E-409C-BE32-E72D297353CC}">
              <c16:uniqueId val="{00000000-F82F-41C2-B46D-1AA664DDEA6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68.930000000000007</c:v>
                </c:pt>
                <c:pt idx="1">
                  <c:v>66.62</c:v>
                </c:pt>
                <c:pt idx="2">
                  <c:v>64.03</c:v>
                </c:pt>
                <c:pt idx="3">
                  <c:v>61.29</c:v>
                </c:pt>
                <c:pt idx="4">
                  <c:v>60.88</c:v>
                </c:pt>
              </c:numCache>
            </c:numRef>
          </c:val>
          <c:smooth val="0"/>
          <c:extLst>
            <c:ext xmlns:c16="http://schemas.microsoft.com/office/drawing/2014/chart" uri="{C3380CC4-5D6E-409C-BE32-E72D297353CC}">
              <c16:uniqueId val="{00000001-F82F-41C2-B46D-1AA664DDEA6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94.09</c:v>
                </c:pt>
                <c:pt idx="1">
                  <c:v>98.95</c:v>
                </c:pt>
                <c:pt idx="2">
                  <c:v>101.05</c:v>
                </c:pt>
                <c:pt idx="3">
                  <c:v>85.46</c:v>
                </c:pt>
                <c:pt idx="4">
                  <c:v>84.85</c:v>
                </c:pt>
              </c:numCache>
            </c:numRef>
          </c:val>
          <c:extLst>
            <c:ext xmlns:c16="http://schemas.microsoft.com/office/drawing/2014/chart" uri="{C3380CC4-5D6E-409C-BE32-E72D297353CC}">
              <c16:uniqueId val="{00000000-8BB9-41AD-ABC3-4FAE36BF45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92</c:v>
                </c:pt>
                <c:pt idx="1">
                  <c:v>87.94</c:v>
                </c:pt>
                <c:pt idx="2">
                  <c:v>88.54</c:v>
                </c:pt>
                <c:pt idx="3">
                  <c:v>97.61</c:v>
                </c:pt>
                <c:pt idx="4">
                  <c:v>98.78</c:v>
                </c:pt>
              </c:numCache>
            </c:numRef>
          </c:val>
          <c:smooth val="0"/>
          <c:extLst>
            <c:ext xmlns:c16="http://schemas.microsoft.com/office/drawing/2014/chart" uri="{C3380CC4-5D6E-409C-BE32-E72D297353CC}">
              <c16:uniqueId val="{00000001-8BB9-41AD-ABC3-4FAE36BF45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5.32</c:v>
                </c:pt>
                <c:pt idx="1">
                  <c:v>10.53</c:v>
                </c:pt>
                <c:pt idx="2">
                  <c:v>15.83</c:v>
                </c:pt>
                <c:pt idx="3">
                  <c:v>18.350000000000001</c:v>
                </c:pt>
                <c:pt idx="4">
                  <c:v>22.17</c:v>
                </c:pt>
              </c:numCache>
            </c:numRef>
          </c:val>
          <c:extLst>
            <c:ext xmlns:c16="http://schemas.microsoft.com/office/drawing/2014/chart" uri="{C3380CC4-5D6E-409C-BE32-E72D297353CC}">
              <c16:uniqueId val="{00000000-BC74-42AA-84A1-FB14DBF95F6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36.21</c:v>
                </c:pt>
                <c:pt idx="1">
                  <c:v>20.75</c:v>
                </c:pt>
                <c:pt idx="2">
                  <c:v>29.03</c:v>
                </c:pt>
                <c:pt idx="3">
                  <c:v>24.16</c:v>
                </c:pt>
                <c:pt idx="4">
                  <c:v>29.81</c:v>
                </c:pt>
              </c:numCache>
            </c:numRef>
          </c:val>
          <c:smooth val="0"/>
          <c:extLst>
            <c:ext xmlns:c16="http://schemas.microsoft.com/office/drawing/2014/chart" uri="{C3380CC4-5D6E-409C-BE32-E72D297353CC}">
              <c16:uniqueId val="{00000001-BC74-42AA-84A1-FB14DBF95F6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FD-49DB-8A31-5262DBC9121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12.77</c:v>
                </c:pt>
                <c:pt idx="1">
                  <c:v>6.21</c:v>
                </c:pt>
                <c:pt idx="2">
                  <c:v>11.18</c:v>
                </c:pt>
                <c:pt idx="3">
                  <c:v>18.829999999999998</c:v>
                </c:pt>
                <c:pt idx="4">
                  <c:v>18.05</c:v>
                </c:pt>
              </c:numCache>
            </c:numRef>
          </c:val>
          <c:smooth val="0"/>
          <c:extLst>
            <c:ext xmlns:c16="http://schemas.microsoft.com/office/drawing/2014/chart" uri="{C3380CC4-5D6E-409C-BE32-E72D297353CC}">
              <c16:uniqueId val="{00000001-B9FD-49DB-8A31-5262DBC9121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12.32</c:v>
                </c:pt>
                <c:pt idx="1">
                  <c:v>13.7</c:v>
                </c:pt>
                <c:pt idx="2">
                  <c:v>11.37</c:v>
                </c:pt>
                <c:pt idx="3">
                  <c:v>43.09</c:v>
                </c:pt>
                <c:pt idx="4">
                  <c:v>74.33</c:v>
                </c:pt>
              </c:numCache>
            </c:numRef>
          </c:val>
          <c:extLst>
            <c:ext xmlns:c16="http://schemas.microsoft.com/office/drawing/2014/chart" uri="{C3380CC4-5D6E-409C-BE32-E72D297353CC}">
              <c16:uniqueId val="{00000000-152E-4599-A1F8-8DFE082D1A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202.49</c:v>
                </c:pt>
                <c:pt idx="1">
                  <c:v>184.71</c:v>
                </c:pt>
                <c:pt idx="2">
                  <c:v>163.30000000000001</c:v>
                </c:pt>
                <c:pt idx="3">
                  <c:v>143.65</c:v>
                </c:pt>
                <c:pt idx="4">
                  <c:v>155.82</c:v>
                </c:pt>
              </c:numCache>
            </c:numRef>
          </c:val>
          <c:smooth val="0"/>
          <c:extLst>
            <c:ext xmlns:c16="http://schemas.microsoft.com/office/drawing/2014/chart" uri="{C3380CC4-5D6E-409C-BE32-E72D297353CC}">
              <c16:uniqueId val="{00000001-152E-4599-A1F8-8DFE082D1A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28.02</c:v>
                </c:pt>
                <c:pt idx="1">
                  <c:v>20.6</c:v>
                </c:pt>
                <c:pt idx="2">
                  <c:v>24.05</c:v>
                </c:pt>
                <c:pt idx="3">
                  <c:v>31.8</c:v>
                </c:pt>
                <c:pt idx="4">
                  <c:v>29.12</c:v>
                </c:pt>
              </c:numCache>
            </c:numRef>
          </c:val>
          <c:extLst>
            <c:ext xmlns:c16="http://schemas.microsoft.com/office/drawing/2014/chart" uri="{C3380CC4-5D6E-409C-BE32-E72D297353CC}">
              <c16:uniqueId val="{00000000-C775-48AE-B609-E98D206FAE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222.24</c:v>
                </c:pt>
                <c:pt idx="1">
                  <c:v>97.88</c:v>
                </c:pt>
                <c:pt idx="2">
                  <c:v>86.33</c:v>
                </c:pt>
                <c:pt idx="3">
                  <c:v>94.01</c:v>
                </c:pt>
                <c:pt idx="4">
                  <c:v>111.08</c:v>
                </c:pt>
              </c:numCache>
            </c:numRef>
          </c:val>
          <c:smooth val="0"/>
          <c:extLst>
            <c:ext xmlns:c16="http://schemas.microsoft.com/office/drawing/2014/chart" uri="{C3380CC4-5D6E-409C-BE32-E72D297353CC}">
              <c16:uniqueId val="{00000001-C775-48AE-B609-E98D206FAE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750.63</c:v>
                </c:pt>
                <c:pt idx="1">
                  <c:v>608.97</c:v>
                </c:pt>
                <c:pt idx="2">
                  <c:v>497.99</c:v>
                </c:pt>
                <c:pt idx="3">
                  <c:v>594.77</c:v>
                </c:pt>
                <c:pt idx="4">
                  <c:v>531.23</c:v>
                </c:pt>
              </c:numCache>
            </c:numRef>
          </c:val>
          <c:extLst>
            <c:ext xmlns:c16="http://schemas.microsoft.com/office/drawing/2014/chart" uri="{C3380CC4-5D6E-409C-BE32-E72D297353CC}">
              <c16:uniqueId val="{00000000-045A-471E-AC83-A0D0BA7626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622.70000000000005</c:v>
                </c:pt>
                <c:pt idx="1">
                  <c:v>1037.24</c:v>
                </c:pt>
                <c:pt idx="2">
                  <c:v>1077.8499999999999</c:v>
                </c:pt>
                <c:pt idx="3">
                  <c:v>1421.84</c:v>
                </c:pt>
                <c:pt idx="4">
                  <c:v>1596.62</c:v>
                </c:pt>
              </c:numCache>
            </c:numRef>
          </c:val>
          <c:smooth val="0"/>
          <c:extLst>
            <c:ext xmlns:c16="http://schemas.microsoft.com/office/drawing/2014/chart" uri="{C3380CC4-5D6E-409C-BE32-E72D297353CC}">
              <c16:uniqueId val="{00000001-045A-471E-AC83-A0D0BA7626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47.94</c:v>
                </c:pt>
                <c:pt idx="1">
                  <c:v>49.93</c:v>
                </c:pt>
                <c:pt idx="2">
                  <c:v>51.85</c:v>
                </c:pt>
                <c:pt idx="3">
                  <c:v>46.82</c:v>
                </c:pt>
                <c:pt idx="4">
                  <c:v>46.04</c:v>
                </c:pt>
              </c:numCache>
            </c:numRef>
          </c:val>
          <c:extLst>
            <c:ext xmlns:c16="http://schemas.microsoft.com/office/drawing/2014/chart" uri="{C3380CC4-5D6E-409C-BE32-E72D297353CC}">
              <c16:uniqueId val="{00000000-7CCF-4BA4-AED6-36CD9D11EB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58.59</c:v>
                </c:pt>
                <c:pt idx="1">
                  <c:v>47.14</c:v>
                </c:pt>
                <c:pt idx="2">
                  <c:v>46.51</c:v>
                </c:pt>
                <c:pt idx="3">
                  <c:v>35.72</c:v>
                </c:pt>
                <c:pt idx="4">
                  <c:v>33.659999999999997</c:v>
                </c:pt>
              </c:numCache>
            </c:numRef>
          </c:val>
          <c:smooth val="0"/>
          <c:extLst>
            <c:ext xmlns:c16="http://schemas.microsoft.com/office/drawing/2014/chart" uri="{C3380CC4-5D6E-409C-BE32-E72D297353CC}">
              <c16:uniqueId val="{00000001-7CCF-4BA4-AED6-36CD9D11EB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811.37</c:v>
                </c:pt>
                <c:pt idx="1">
                  <c:v>777.46</c:v>
                </c:pt>
                <c:pt idx="2">
                  <c:v>742.24</c:v>
                </c:pt>
                <c:pt idx="3">
                  <c:v>830.57</c:v>
                </c:pt>
                <c:pt idx="4">
                  <c:v>854.78</c:v>
                </c:pt>
              </c:numCache>
            </c:numRef>
          </c:val>
          <c:extLst>
            <c:ext xmlns:c16="http://schemas.microsoft.com/office/drawing/2014/chart" uri="{C3380CC4-5D6E-409C-BE32-E72D297353CC}">
              <c16:uniqueId val="{00000000-674B-4655-B77D-EDDC5C1B3C0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521.42999999999995</c:v>
                </c:pt>
                <c:pt idx="1">
                  <c:v>495.71</c:v>
                </c:pt>
                <c:pt idx="2">
                  <c:v>481.17</c:v>
                </c:pt>
                <c:pt idx="3">
                  <c:v>471.3</c:v>
                </c:pt>
                <c:pt idx="4">
                  <c:v>506.68</c:v>
                </c:pt>
              </c:numCache>
            </c:numRef>
          </c:val>
          <c:smooth val="0"/>
          <c:extLst>
            <c:ext xmlns:c16="http://schemas.microsoft.com/office/drawing/2014/chart" uri="{C3380CC4-5D6E-409C-BE32-E72D297353CC}">
              <c16:uniqueId val="{00000001-674B-4655-B77D-EDDC5C1B3C0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37"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北海道　小樽市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C4</v>
      </c>
      <c r="X8" s="44"/>
      <c r="Y8" s="44"/>
      <c r="Z8" s="44"/>
      <c r="AA8" s="44"/>
      <c r="AB8" s="44"/>
      <c r="AC8" s="44"/>
      <c r="AD8" s="44" t="str">
        <f>データ!$M$6</f>
        <v>非設置</v>
      </c>
      <c r="AE8" s="44"/>
      <c r="AF8" s="44"/>
      <c r="AG8" s="44"/>
      <c r="AH8" s="44"/>
      <c r="AI8" s="44"/>
      <c r="AJ8" s="44"/>
      <c r="AK8" s="2"/>
      <c r="AL8" s="45">
        <f>データ!$R$6</f>
        <v>110426</v>
      </c>
      <c r="AM8" s="45"/>
      <c r="AN8" s="45"/>
      <c r="AO8" s="45"/>
      <c r="AP8" s="45"/>
      <c r="AQ8" s="45"/>
      <c r="AR8" s="45"/>
      <c r="AS8" s="45"/>
      <c r="AT8" s="46">
        <f>データ!$S$6</f>
        <v>243.83</v>
      </c>
      <c r="AU8" s="47"/>
      <c r="AV8" s="47"/>
      <c r="AW8" s="47"/>
      <c r="AX8" s="47"/>
      <c r="AY8" s="47"/>
      <c r="AZ8" s="47"/>
      <c r="BA8" s="47"/>
      <c r="BB8" s="48">
        <f>データ!$T$6</f>
        <v>452.88</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71.11</v>
      </c>
      <c r="J10" s="47"/>
      <c r="K10" s="47"/>
      <c r="L10" s="47"/>
      <c r="M10" s="47"/>
      <c r="N10" s="47"/>
      <c r="O10" s="81"/>
      <c r="P10" s="48">
        <f>データ!$P$6</f>
        <v>0</v>
      </c>
      <c r="Q10" s="48"/>
      <c r="R10" s="48"/>
      <c r="S10" s="48"/>
      <c r="T10" s="48"/>
      <c r="U10" s="48"/>
      <c r="V10" s="48"/>
      <c r="W10" s="45">
        <f>データ!$Q$6</f>
        <v>4708</v>
      </c>
      <c r="X10" s="45"/>
      <c r="Y10" s="45"/>
      <c r="Z10" s="45"/>
      <c r="AA10" s="45"/>
      <c r="AB10" s="45"/>
      <c r="AC10" s="45"/>
      <c r="AD10" s="2"/>
      <c r="AE10" s="2"/>
      <c r="AF10" s="2"/>
      <c r="AG10" s="2"/>
      <c r="AH10" s="2"/>
      <c r="AI10" s="2"/>
      <c r="AJ10" s="2"/>
      <c r="AK10" s="2"/>
      <c r="AL10" s="45">
        <f>データ!$U$6</f>
        <v>4</v>
      </c>
      <c r="AM10" s="45"/>
      <c r="AN10" s="45"/>
      <c r="AO10" s="45"/>
      <c r="AP10" s="45"/>
      <c r="AQ10" s="45"/>
      <c r="AR10" s="45"/>
      <c r="AS10" s="45"/>
      <c r="AT10" s="46">
        <f>データ!$V$6</f>
        <v>3.66</v>
      </c>
      <c r="AU10" s="47"/>
      <c r="AV10" s="47"/>
      <c r="AW10" s="47"/>
      <c r="AX10" s="47"/>
      <c r="AY10" s="47"/>
      <c r="AZ10" s="47"/>
      <c r="BA10" s="47"/>
      <c r="BB10" s="48">
        <f>データ!$W$6</f>
        <v>1.0900000000000001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114</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ZbPs1kEobyQhJHO6244URbHMk0jg/Mud8jr7nIm1WxGeNP2rkOxg1D79cb69mqVXgswnskM3kchn2A+nY6VUuA==" saltValue="RBRcYi5wc0Kt1gEAWpiyu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12033</v>
      </c>
      <c r="D6" s="20">
        <f t="shared" si="3"/>
        <v>46</v>
      </c>
      <c r="E6" s="20">
        <f t="shared" si="3"/>
        <v>1</v>
      </c>
      <c r="F6" s="20">
        <f t="shared" si="3"/>
        <v>0</v>
      </c>
      <c r="G6" s="20">
        <f t="shared" si="3"/>
        <v>5</v>
      </c>
      <c r="H6" s="20" t="str">
        <f t="shared" si="3"/>
        <v>北海道　小樽市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71.11</v>
      </c>
      <c r="P6" s="21">
        <f t="shared" si="3"/>
        <v>0</v>
      </c>
      <c r="Q6" s="21">
        <f t="shared" si="3"/>
        <v>4708</v>
      </c>
      <c r="R6" s="21">
        <f t="shared" si="3"/>
        <v>110426</v>
      </c>
      <c r="S6" s="21">
        <f t="shared" si="3"/>
        <v>243.83</v>
      </c>
      <c r="T6" s="21">
        <f t="shared" si="3"/>
        <v>452.88</v>
      </c>
      <c r="U6" s="21">
        <f t="shared" si="3"/>
        <v>4</v>
      </c>
      <c r="V6" s="21">
        <f t="shared" si="3"/>
        <v>3.66</v>
      </c>
      <c r="W6" s="21">
        <f t="shared" si="3"/>
        <v>1.0900000000000001</v>
      </c>
      <c r="X6" s="22">
        <f>IF(X7="",NA(),X7)</f>
        <v>94.09</v>
      </c>
      <c r="Y6" s="22">
        <f t="shared" ref="Y6:AG6" si="4">IF(Y7="",NA(),Y7)</f>
        <v>98.95</v>
      </c>
      <c r="Z6" s="22">
        <f t="shared" si="4"/>
        <v>101.05</v>
      </c>
      <c r="AA6" s="22">
        <f t="shared" si="4"/>
        <v>85.46</v>
      </c>
      <c r="AB6" s="22">
        <f t="shared" si="4"/>
        <v>84.85</v>
      </c>
      <c r="AC6" s="22">
        <f t="shared" si="4"/>
        <v>92</v>
      </c>
      <c r="AD6" s="22">
        <f t="shared" si="4"/>
        <v>87.94</v>
      </c>
      <c r="AE6" s="22">
        <f t="shared" si="4"/>
        <v>88.54</v>
      </c>
      <c r="AF6" s="22">
        <f t="shared" si="4"/>
        <v>97.61</v>
      </c>
      <c r="AG6" s="22">
        <f t="shared" si="4"/>
        <v>98.78</v>
      </c>
      <c r="AH6" s="21" t="str">
        <f>IF(AH7="","",IF(AH7="-","【-】","【"&amp;SUBSTITUTE(TEXT(AH7,"#,##0.00"),"-","△")&amp;"】"))</f>
        <v>【105.46】</v>
      </c>
      <c r="AI6" s="22">
        <f>IF(AI7="",NA(),AI7)</f>
        <v>12.32</v>
      </c>
      <c r="AJ6" s="22">
        <f t="shared" ref="AJ6:AR6" si="5">IF(AJ7="",NA(),AJ7)</f>
        <v>13.7</v>
      </c>
      <c r="AK6" s="22">
        <f t="shared" si="5"/>
        <v>11.37</v>
      </c>
      <c r="AL6" s="22">
        <f t="shared" si="5"/>
        <v>43.09</v>
      </c>
      <c r="AM6" s="22">
        <f t="shared" si="5"/>
        <v>74.33</v>
      </c>
      <c r="AN6" s="22">
        <f t="shared" si="5"/>
        <v>202.49</v>
      </c>
      <c r="AO6" s="22">
        <f t="shared" si="5"/>
        <v>184.71</v>
      </c>
      <c r="AP6" s="22">
        <f t="shared" si="5"/>
        <v>163.30000000000001</v>
      </c>
      <c r="AQ6" s="22">
        <f t="shared" si="5"/>
        <v>143.65</v>
      </c>
      <c r="AR6" s="22">
        <f t="shared" si="5"/>
        <v>155.82</v>
      </c>
      <c r="AS6" s="21" t="str">
        <f>IF(AS7="","",IF(AS7="-","【-】","【"&amp;SUBSTITUTE(TEXT(AS7,"#,##0.00"),"-","△")&amp;"】"))</f>
        <v>【28.96】</v>
      </c>
      <c r="AT6" s="22">
        <f>IF(AT7="",NA(),AT7)</f>
        <v>28.02</v>
      </c>
      <c r="AU6" s="22">
        <f t="shared" ref="AU6:BC6" si="6">IF(AU7="",NA(),AU7)</f>
        <v>20.6</v>
      </c>
      <c r="AV6" s="22">
        <f t="shared" si="6"/>
        <v>24.05</v>
      </c>
      <c r="AW6" s="22">
        <f t="shared" si="6"/>
        <v>31.8</v>
      </c>
      <c r="AX6" s="22">
        <f t="shared" si="6"/>
        <v>29.12</v>
      </c>
      <c r="AY6" s="22">
        <f t="shared" si="6"/>
        <v>222.24</v>
      </c>
      <c r="AZ6" s="22">
        <f t="shared" si="6"/>
        <v>97.88</v>
      </c>
      <c r="BA6" s="22">
        <f t="shared" si="6"/>
        <v>86.33</v>
      </c>
      <c r="BB6" s="22">
        <f t="shared" si="6"/>
        <v>94.01</v>
      </c>
      <c r="BC6" s="22">
        <f t="shared" si="6"/>
        <v>111.08</v>
      </c>
      <c r="BD6" s="21" t="str">
        <f>IF(BD7="","",IF(BD7="-","【-】","【"&amp;SUBSTITUTE(TEXT(BD7,"#,##0.00"),"-","△")&amp;"】"))</f>
        <v>【185.62】</v>
      </c>
      <c r="BE6" s="22">
        <f>IF(BE7="",NA(),BE7)</f>
        <v>750.63</v>
      </c>
      <c r="BF6" s="22">
        <f t="shared" ref="BF6:BN6" si="7">IF(BF7="",NA(),BF7)</f>
        <v>608.97</v>
      </c>
      <c r="BG6" s="22">
        <f t="shared" si="7"/>
        <v>497.99</v>
      </c>
      <c r="BH6" s="22">
        <f t="shared" si="7"/>
        <v>594.77</v>
      </c>
      <c r="BI6" s="22">
        <f t="shared" si="7"/>
        <v>531.23</v>
      </c>
      <c r="BJ6" s="22">
        <f t="shared" si="7"/>
        <v>622.70000000000005</v>
      </c>
      <c r="BK6" s="22">
        <f t="shared" si="7"/>
        <v>1037.24</v>
      </c>
      <c r="BL6" s="22">
        <f t="shared" si="7"/>
        <v>1077.8499999999999</v>
      </c>
      <c r="BM6" s="22">
        <f t="shared" si="7"/>
        <v>1421.84</v>
      </c>
      <c r="BN6" s="22">
        <f t="shared" si="7"/>
        <v>1596.62</v>
      </c>
      <c r="BO6" s="21" t="str">
        <f>IF(BO7="","",IF(BO7="-","【-】","【"&amp;SUBSTITUTE(TEXT(BO7,"#,##0.00"),"-","△")&amp;"】"))</f>
        <v>【1,125.39】</v>
      </c>
      <c r="BP6" s="22">
        <f>IF(BP7="",NA(),BP7)</f>
        <v>47.94</v>
      </c>
      <c r="BQ6" s="22">
        <f t="shared" ref="BQ6:BY6" si="8">IF(BQ7="",NA(),BQ7)</f>
        <v>49.93</v>
      </c>
      <c r="BR6" s="22">
        <f t="shared" si="8"/>
        <v>51.85</v>
      </c>
      <c r="BS6" s="22">
        <f t="shared" si="8"/>
        <v>46.82</v>
      </c>
      <c r="BT6" s="22">
        <f t="shared" si="8"/>
        <v>46.04</v>
      </c>
      <c r="BU6" s="22">
        <f t="shared" si="8"/>
        <v>58.59</v>
      </c>
      <c r="BV6" s="22">
        <f t="shared" si="8"/>
        <v>47.14</v>
      </c>
      <c r="BW6" s="22">
        <f t="shared" si="8"/>
        <v>46.51</v>
      </c>
      <c r="BX6" s="22">
        <f t="shared" si="8"/>
        <v>35.72</v>
      </c>
      <c r="BY6" s="22">
        <f t="shared" si="8"/>
        <v>33.659999999999997</v>
      </c>
      <c r="BZ6" s="21" t="str">
        <f>IF(BZ7="","",IF(BZ7="-","【-】","【"&amp;SUBSTITUTE(TEXT(BZ7,"#,##0.00"),"-","△")&amp;"】"))</f>
        <v>【60.84】</v>
      </c>
      <c r="CA6" s="22">
        <f>IF(CA7="",NA(),CA7)</f>
        <v>811.37</v>
      </c>
      <c r="CB6" s="22">
        <f t="shared" ref="CB6:CJ6" si="9">IF(CB7="",NA(),CB7)</f>
        <v>777.46</v>
      </c>
      <c r="CC6" s="22">
        <f t="shared" si="9"/>
        <v>742.24</v>
      </c>
      <c r="CD6" s="22">
        <f t="shared" si="9"/>
        <v>830.57</v>
      </c>
      <c r="CE6" s="22">
        <f t="shared" si="9"/>
        <v>854.78</v>
      </c>
      <c r="CF6" s="22">
        <f t="shared" si="9"/>
        <v>521.42999999999995</v>
      </c>
      <c r="CG6" s="22">
        <f t="shared" si="9"/>
        <v>495.71</v>
      </c>
      <c r="CH6" s="22">
        <f t="shared" si="9"/>
        <v>481.17</v>
      </c>
      <c r="CI6" s="22">
        <f t="shared" si="9"/>
        <v>471.3</v>
      </c>
      <c r="CJ6" s="22">
        <f t="shared" si="9"/>
        <v>506.68</v>
      </c>
      <c r="CK6" s="21" t="str">
        <f>IF(CK7="","",IF(CK7="-","【-】","【"&amp;SUBSTITUTE(TEXT(CK7,"#,##0.00"),"-","△")&amp;"】"))</f>
        <v>【272.95】</v>
      </c>
      <c r="CL6" s="22">
        <f>IF(CL7="",NA(),CL7)</f>
        <v>30.37</v>
      </c>
      <c r="CM6" s="22">
        <f t="shared" ref="CM6:CU6" si="10">IF(CM7="",NA(),CM7)</f>
        <v>32.76</v>
      </c>
      <c r="CN6" s="22">
        <f t="shared" si="10"/>
        <v>32.83</v>
      </c>
      <c r="CO6" s="22">
        <f t="shared" si="10"/>
        <v>32.409999999999997</v>
      </c>
      <c r="CP6" s="22">
        <f t="shared" si="10"/>
        <v>55.69</v>
      </c>
      <c r="CQ6" s="22">
        <f t="shared" si="10"/>
        <v>36.07</v>
      </c>
      <c r="CR6" s="22">
        <f t="shared" si="10"/>
        <v>45.25</v>
      </c>
      <c r="CS6" s="22">
        <f t="shared" si="10"/>
        <v>49.65</v>
      </c>
      <c r="CT6" s="22">
        <f t="shared" si="10"/>
        <v>51.52</v>
      </c>
      <c r="CU6" s="22">
        <f t="shared" si="10"/>
        <v>48.75</v>
      </c>
      <c r="CV6" s="21" t="str">
        <f>IF(CV7="","",IF(CV7="-","【-】","【"&amp;SUBSTITUTE(TEXT(CV7,"#,##0.00"),"-","△")&amp;"】"))</f>
        <v>【51.15】</v>
      </c>
      <c r="CW6" s="22">
        <f>IF(CW7="",NA(),CW7)</f>
        <v>59.01</v>
      </c>
      <c r="CX6" s="22">
        <f t="shared" ref="CX6:DF6" si="11">IF(CX7="",NA(),CX7)</f>
        <v>58.24</v>
      </c>
      <c r="CY6" s="22">
        <f t="shared" si="11"/>
        <v>60.05</v>
      </c>
      <c r="CZ6" s="22">
        <f t="shared" si="11"/>
        <v>56.7</v>
      </c>
      <c r="DA6" s="22">
        <f t="shared" si="11"/>
        <v>50.55</v>
      </c>
      <c r="DB6" s="22">
        <f t="shared" si="11"/>
        <v>68.930000000000007</v>
      </c>
      <c r="DC6" s="22">
        <f t="shared" si="11"/>
        <v>66.62</v>
      </c>
      <c r="DD6" s="22">
        <f t="shared" si="11"/>
        <v>64.03</v>
      </c>
      <c r="DE6" s="22">
        <f t="shared" si="11"/>
        <v>61.29</v>
      </c>
      <c r="DF6" s="22">
        <f t="shared" si="11"/>
        <v>60.88</v>
      </c>
      <c r="DG6" s="21" t="str">
        <f>IF(DG7="","",IF(DG7="-","【-】","【"&amp;SUBSTITUTE(TEXT(DG7,"#,##0.00"),"-","△")&amp;"】"))</f>
        <v>【74.54】</v>
      </c>
      <c r="DH6" s="22">
        <f>IF(DH7="",NA(),DH7)</f>
        <v>5.32</v>
      </c>
      <c r="DI6" s="22">
        <f t="shared" ref="DI6:DQ6" si="12">IF(DI7="",NA(),DI7)</f>
        <v>10.53</v>
      </c>
      <c r="DJ6" s="22">
        <f t="shared" si="12"/>
        <v>15.83</v>
      </c>
      <c r="DK6" s="22">
        <f t="shared" si="12"/>
        <v>18.350000000000001</v>
      </c>
      <c r="DL6" s="22">
        <f t="shared" si="12"/>
        <v>22.17</v>
      </c>
      <c r="DM6" s="22">
        <f t="shared" si="12"/>
        <v>36.21</v>
      </c>
      <c r="DN6" s="22">
        <f t="shared" si="12"/>
        <v>20.75</v>
      </c>
      <c r="DO6" s="22">
        <f t="shared" si="12"/>
        <v>29.03</v>
      </c>
      <c r="DP6" s="22">
        <f t="shared" si="12"/>
        <v>24.16</v>
      </c>
      <c r="DQ6" s="22">
        <f t="shared" si="12"/>
        <v>29.81</v>
      </c>
      <c r="DR6" s="21" t="str">
        <f>IF(DR7="","",IF(DR7="-","【-】","【"&amp;SUBSTITUTE(TEXT(DR7,"#,##0.00"),"-","△")&amp;"】"))</f>
        <v>【35.99】</v>
      </c>
      <c r="DS6" s="21">
        <f>IF(DS7="",NA(),DS7)</f>
        <v>0</v>
      </c>
      <c r="DT6" s="21">
        <f t="shared" ref="DT6:EB6" si="13">IF(DT7="",NA(),DT7)</f>
        <v>0</v>
      </c>
      <c r="DU6" s="21">
        <f t="shared" si="13"/>
        <v>0</v>
      </c>
      <c r="DV6" s="21">
        <f t="shared" si="13"/>
        <v>0</v>
      </c>
      <c r="DW6" s="21">
        <f t="shared" si="13"/>
        <v>0</v>
      </c>
      <c r="DX6" s="22">
        <f t="shared" si="13"/>
        <v>12.77</v>
      </c>
      <c r="DY6" s="22">
        <f t="shared" si="13"/>
        <v>6.21</v>
      </c>
      <c r="DZ6" s="22">
        <f t="shared" si="13"/>
        <v>11.18</v>
      </c>
      <c r="EA6" s="22">
        <f t="shared" si="13"/>
        <v>18.829999999999998</v>
      </c>
      <c r="EB6" s="22">
        <f t="shared" si="13"/>
        <v>18.05</v>
      </c>
      <c r="EC6" s="21" t="str">
        <f>IF(EC7="","",IF(EC7="-","【-】","【"&amp;SUBSTITUTE(TEXT(EC7,"#,##0.00"),"-","△")&amp;"】"))</f>
        <v>【17.28】</v>
      </c>
      <c r="ED6" s="21">
        <f>IF(ED7="",NA(),ED7)</f>
        <v>0</v>
      </c>
      <c r="EE6" s="21">
        <f t="shared" ref="EE6:EM6" si="14">IF(EE7="",NA(),EE7)</f>
        <v>0</v>
      </c>
      <c r="EF6" s="21">
        <f t="shared" si="14"/>
        <v>0</v>
      </c>
      <c r="EG6" s="21">
        <f t="shared" si="14"/>
        <v>0</v>
      </c>
      <c r="EH6" s="21">
        <f t="shared" si="14"/>
        <v>0</v>
      </c>
      <c r="EI6" s="22">
        <f t="shared" si="14"/>
        <v>1.72</v>
      </c>
      <c r="EJ6" s="22">
        <f t="shared" si="14"/>
        <v>1.9</v>
      </c>
      <c r="EK6" s="22">
        <f t="shared" si="14"/>
        <v>0.25</v>
      </c>
      <c r="EL6" s="22">
        <f t="shared" si="14"/>
        <v>0.96</v>
      </c>
      <c r="EM6" s="22">
        <f t="shared" si="14"/>
        <v>0.37</v>
      </c>
      <c r="EN6" s="21" t="str">
        <f>IF(EN7="","",IF(EN7="-","【-】","【"&amp;SUBSTITUTE(TEXT(EN7,"#,##0.00"),"-","△")&amp;"】"))</f>
        <v>【0.32】</v>
      </c>
    </row>
    <row r="7" spans="1:144" s="23" customFormat="1" x14ac:dyDescent="0.15">
      <c r="A7" s="15"/>
      <c r="B7" s="24">
        <v>2021</v>
      </c>
      <c r="C7" s="24">
        <v>12033</v>
      </c>
      <c r="D7" s="24">
        <v>46</v>
      </c>
      <c r="E7" s="24">
        <v>1</v>
      </c>
      <c r="F7" s="24">
        <v>0</v>
      </c>
      <c r="G7" s="24">
        <v>5</v>
      </c>
      <c r="H7" s="24" t="s">
        <v>93</v>
      </c>
      <c r="I7" s="24" t="s">
        <v>94</v>
      </c>
      <c r="J7" s="24" t="s">
        <v>95</v>
      </c>
      <c r="K7" s="24" t="s">
        <v>96</v>
      </c>
      <c r="L7" s="24" t="s">
        <v>97</v>
      </c>
      <c r="M7" s="24" t="s">
        <v>98</v>
      </c>
      <c r="N7" s="25" t="s">
        <v>99</v>
      </c>
      <c r="O7" s="25">
        <v>71.11</v>
      </c>
      <c r="P7" s="25">
        <v>0</v>
      </c>
      <c r="Q7" s="25">
        <v>4708</v>
      </c>
      <c r="R7" s="25">
        <v>110426</v>
      </c>
      <c r="S7" s="25">
        <v>243.83</v>
      </c>
      <c r="T7" s="25">
        <v>452.88</v>
      </c>
      <c r="U7" s="25">
        <v>4</v>
      </c>
      <c r="V7" s="25">
        <v>3.66</v>
      </c>
      <c r="W7" s="25">
        <v>1.0900000000000001</v>
      </c>
      <c r="X7" s="25">
        <v>94.09</v>
      </c>
      <c r="Y7" s="25">
        <v>98.95</v>
      </c>
      <c r="Z7" s="25">
        <v>101.05</v>
      </c>
      <c r="AA7" s="25">
        <v>85.46</v>
      </c>
      <c r="AB7" s="25">
        <v>84.85</v>
      </c>
      <c r="AC7" s="25">
        <v>92</v>
      </c>
      <c r="AD7" s="25">
        <v>87.94</v>
      </c>
      <c r="AE7" s="25">
        <v>88.54</v>
      </c>
      <c r="AF7" s="25">
        <v>97.61</v>
      </c>
      <c r="AG7" s="25">
        <v>98.78</v>
      </c>
      <c r="AH7" s="25">
        <v>105.46</v>
      </c>
      <c r="AI7" s="25">
        <v>12.32</v>
      </c>
      <c r="AJ7" s="25">
        <v>13.7</v>
      </c>
      <c r="AK7" s="25">
        <v>11.37</v>
      </c>
      <c r="AL7" s="25">
        <v>43.09</v>
      </c>
      <c r="AM7" s="25">
        <v>74.33</v>
      </c>
      <c r="AN7" s="25">
        <v>202.49</v>
      </c>
      <c r="AO7" s="25">
        <v>184.71</v>
      </c>
      <c r="AP7" s="25">
        <v>163.30000000000001</v>
      </c>
      <c r="AQ7" s="25">
        <v>143.65</v>
      </c>
      <c r="AR7" s="25">
        <v>155.82</v>
      </c>
      <c r="AS7" s="25">
        <v>28.96</v>
      </c>
      <c r="AT7" s="25">
        <v>28.02</v>
      </c>
      <c r="AU7" s="25">
        <v>20.6</v>
      </c>
      <c r="AV7" s="25">
        <v>24.05</v>
      </c>
      <c r="AW7" s="25">
        <v>31.8</v>
      </c>
      <c r="AX7" s="25">
        <v>29.12</v>
      </c>
      <c r="AY7" s="25">
        <v>222.24</v>
      </c>
      <c r="AZ7" s="25">
        <v>97.88</v>
      </c>
      <c r="BA7" s="25">
        <v>86.33</v>
      </c>
      <c r="BB7" s="25">
        <v>94.01</v>
      </c>
      <c r="BC7" s="25">
        <v>111.08</v>
      </c>
      <c r="BD7" s="25">
        <v>185.62</v>
      </c>
      <c r="BE7" s="25">
        <v>750.63</v>
      </c>
      <c r="BF7" s="25">
        <v>608.97</v>
      </c>
      <c r="BG7" s="25">
        <v>497.99</v>
      </c>
      <c r="BH7" s="25">
        <v>594.77</v>
      </c>
      <c r="BI7" s="25">
        <v>531.23</v>
      </c>
      <c r="BJ7" s="25">
        <v>622.70000000000005</v>
      </c>
      <c r="BK7" s="25">
        <v>1037.24</v>
      </c>
      <c r="BL7" s="25">
        <v>1077.8499999999999</v>
      </c>
      <c r="BM7" s="25">
        <v>1421.84</v>
      </c>
      <c r="BN7" s="25">
        <v>1596.62</v>
      </c>
      <c r="BO7" s="25">
        <v>1125.3900000000001</v>
      </c>
      <c r="BP7" s="25">
        <v>47.94</v>
      </c>
      <c r="BQ7" s="25">
        <v>49.93</v>
      </c>
      <c r="BR7" s="25">
        <v>51.85</v>
      </c>
      <c r="BS7" s="25">
        <v>46.82</v>
      </c>
      <c r="BT7" s="25">
        <v>46.04</v>
      </c>
      <c r="BU7" s="25">
        <v>58.59</v>
      </c>
      <c r="BV7" s="25">
        <v>47.14</v>
      </c>
      <c r="BW7" s="25">
        <v>46.51</v>
      </c>
      <c r="BX7" s="25">
        <v>35.72</v>
      </c>
      <c r="BY7" s="25">
        <v>33.659999999999997</v>
      </c>
      <c r="BZ7" s="25">
        <v>60.84</v>
      </c>
      <c r="CA7" s="25">
        <v>811.37</v>
      </c>
      <c r="CB7" s="25">
        <v>777.46</v>
      </c>
      <c r="CC7" s="25">
        <v>742.24</v>
      </c>
      <c r="CD7" s="25">
        <v>830.57</v>
      </c>
      <c r="CE7" s="25">
        <v>854.78</v>
      </c>
      <c r="CF7" s="25">
        <v>521.42999999999995</v>
      </c>
      <c r="CG7" s="25">
        <v>495.71</v>
      </c>
      <c r="CH7" s="25">
        <v>481.17</v>
      </c>
      <c r="CI7" s="25">
        <v>471.3</v>
      </c>
      <c r="CJ7" s="25">
        <v>506.68</v>
      </c>
      <c r="CK7" s="25">
        <v>272.95</v>
      </c>
      <c r="CL7" s="25">
        <v>30.37</v>
      </c>
      <c r="CM7" s="25">
        <v>32.76</v>
      </c>
      <c r="CN7" s="25">
        <v>32.83</v>
      </c>
      <c r="CO7" s="25">
        <v>32.409999999999997</v>
      </c>
      <c r="CP7" s="25">
        <v>55.69</v>
      </c>
      <c r="CQ7" s="25">
        <v>36.07</v>
      </c>
      <c r="CR7" s="25">
        <v>45.25</v>
      </c>
      <c r="CS7" s="25">
        <v>49.65</v>
      </c>
      <c r="CT7" s="25">
        <v>51.52</v>
      </c>
      <c r="CU7" s="25">
        <v>48.75</v>
      </c>
      <c r="CV7" s="25">
        <v>51.15</v>
      </c>
      <c r="CW7" s="25">
        <v>59.01</v>
      </c>
      <c r="CX7" s="25">
        <v>58.24</v>
      </c>
      <c r="CY7" s="25">
        <v>60.05</v>
      </c>
      <c r="CZ7" s="25">
        <v>56.7</v>
      </c>
      <c r="DA7" s="25">
        <v>50.55</v>
      </c>
      <c r="DB7" s="25">
        <v>68.930000000000007</v>
      </c>
      <c r="DC7" s="25">
        <v>66.62</v>
      </c>
      <c r="DD7" s="25">
        <v>64.03</v>
      </c>
      <c r="DE7" s="25">
        <v>61.29</v>
      </c>
      <c r="DF7" s="25">
        <v>60.88</v>
      </c>
      <c r="DG7" s="25">
        <v>74.540000000000006</v>
      </c>
      <c r="DH7" s="25">
        <v>5.32</v>
      </c>
      <c r="DI7" s="25">
        <v>10.53</v>
      </c>
      <c r="DJ7" s="25">
        <v>15.83</v>
      </c>
      <c r="DK7" s="25">
        <v>18.350000000000001</v>
      </c>
      <c r="DL7" s="25">
        <v>22.17</v>
      </c>
      <c r="DM7" s="25">
        <v>36.21</v>
      </c>
      <c r="DN7" s="25">
        <v>20.75</v>
      </c>
      <c r="DO7" s="25">
        <v>29.03</v>
      </c>
      <c r="DP7" s="25">
        <v>24.16</v>
      </c>
      <c r="DQ7" s="25">
        <v>29.81</v>
      </c>
      <c r="DR7" s="25">
        <v>35.99</v>
      </c>
      <c r="DS7" s="25">
        <v>0</v>
      </c>
      <c r="DT7" s="25">
        <v>0</v>
      </c>
      <c r="DU7" s="25">
        <v>0</v>
      </c>
      <c r="DV7" s="25">
        <v>0</v>
      </c>
      <c r="DW7" s="25">
        <v>0</v>
      </c>
      <c r="DX7" s="25">
        <v>12.77</v>
      </c>
      <c r="DY7" s="25">
        <v>6.21</v>
      </c>
      <c r="DZ7" s="25">
        <v>11.18</v>
      </c>
      <c r="EA7" s="25">
        <v>18.829999999999998</v>
      </c>
      <c r="EB7" s="25">
        <v>18.05</v>
      </c>
      <c r="EC7" s="25">
        <v>17.28</v>
      </c>
      <c r="ED7" s="25">
        <v>0</v>
      </c>
      <c r="EE7" s="25">
        <v>0</v>
      </c>
      <c r="EF7" s="25">
        <v>0</v>
      </c>
      <c r="EG7" s="25">
        <v>0</v>
      </c>
      <c r="EH7" s="25">
        <v>0</v>
      </c>
      <c r="EI7" s="25">
        <v>1.72</v>
      </c>
      <c r="EJ7" s="25">
        <v>1.9</v>
      </c>
      <c r="EK7" s="25">
        <v>0.25</v>
      </c>
      <c r="EL7" s="25">
        <v>0.96</v>
      </c>
      <c r="EM7" s="25">
        <v>0.37</v>
      </c>
      <c r="EN7" s="25">
        <v>0.32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堤智志</cp:lastModifiedBy>
  <cp:lastPrinted>2023-01-20T05:05:52Z</cp:lastPrinted>
  <dcterms:created xsi:type="dcterms:W3CDTF">2022-12-01T00:50:59Z</dcterms:created>
  <dcterms:modified xsi:type="dcterms:W3CDTF">2023-01-20T05:09:18Z</dcterms:modified>
  <cp:category/>
</cp:coreProperties>
</file>