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6後志（照会・通知）\R07.03.03_03.07〆【依頼】令和５年度決算に係る経営比較分析表のホームページ掲載日について\03 作業用\HPアップ用分析表データ\"/>
    </mc:Choice>
  </mc:AlternateContent>
  <workbookProtection workbookAlgorithmName="SHA-512" workbookHashValue="hkOQ5Y+f+EhQUwYJ/aDlPIPx9QV+oLAv/PAjv3mdSNdcGZovTDgDqe2sZrZuHNy/xLUSVgkEJzVixCM0AhUUSg==" workbookSaltValue="8b73GaBd4RfqFS9J41jkLw==" workbookSpinCount="100000" lockStructure="1"/>
  <bookViews>
    <workbookView xWindow="0" yWindow="0" windowWidth="24000" windowHeight="95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LE77" i="4" s="1"/>
  <c r="DA7" i="5"/>
  <c r="CZ7" i="5"/>
  <c r="CN7" i="5"/>
  <c r="CV76" i="4" s="1"/>
  <c r="CM7" i="5"/>
  <c r="BZ7" i="5"/>
  <c r="BY7" i="5"/>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AX7" i="5"/>
  <c r="BZ52" i="4" s="1"/>
  <c r="AW7" i="5"/>
  <c r="AV7" i="5"/>
  <c r="AU7" i="5"/>
  <c r="AS7" i="5"/>
  <c r="HJ32" i="4" s="1"/>
  <c r="AR7" i="5"/>
  <c r="AQ7" i="5"/>
  <c r="AP7" i="5"/>
  <c r="AO7" i="5"/>
  <c r="EL32" i="4" s="1"/>
  <c r="AN7" i="5"/>
  <c r="HJ31" i="4" s="1"/>
  <c r="AM7" i="5"/>
  <c r="AL7" i="5"/>
  <c r="AK7" i="5"/>
  <c r="AJ7" i="5"/>
  <c r="EL31" i="4" s="1"/>
  <c r="AH7" i="5"/>
  <c r="AG7" i="5"/>
  <c r="AF7" i="5"/>
  <c r="BG32" i="4" s="1"/>
  <c r="AE7" i="5"/>
  <c r="AN32" i="4" s="1"/>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LH53" i="4"/>
  <c r="JV53" i="4"/>
  <c r="JC53" i="4"/>
  <c r="FX53" i="4"/>
  <c r="FE53" i="4"/>
  <c r="CS53" i="4"/>
  <c r="BZ53" i="4"/>
  <c r="BG53" i="4"/>
  <c r="U53" i="4"/>
  <c r="MA52" i="4"/>
  <c r="LH52" i="4"/>
  <c r="JV52" i="4"/>
  <c r="JC52" i="4"/>
  <c r="HJ52" i="4"/>
  <c r="GQ52" i="4"/>
  <c r="FX52" i="4"/>
  <c r="FE52" i="4"/>
  <c r="EL52" i="4"/>
  <c r="CS52" i="4"/>
  <c r="BG52" i="4"/>
  <c r="AN52" i="4"/>
  <c r="U52" i="4"/>
  <c r="LH32" i="4"/>
  <c r="KO32" i="4"/>
  <c r="JV32" i="4"/>
  <c r="GQ32" i="4"/>
  <c r="FX32" i="4"/>
  <c r="FE32" i="4"/>
  <c r="CS32" i="4"/>
  <c r="BZ32" i="4"/>
  <c r="U32" i="4"/>
  <c r="MA31" i="4"/>
  <c r="LH31" i="4"/>
  <c r="KO31" i="4"/>
  <c r="JV31" i="4"/>
  <c r="JC31" i="4"/>
  <c r="GQ31" i="4"/>
  <c r="FX31" i="4"/>
  <c r="FE31" i="4"/>
  <c r="CS31" i="4"/>
  <c r="BZ31" i="4"/>
  <c r="BG31" i="4"/>
  <c r="AN31" i="4"/>
  <c r="U31" i="4"/>
  <c r="JQ10" i="4"/>
  <c r="HX10" i="4"/>
  <c r="DU10" i="4"/>
  <c r="CF10" i="4"/>
  <c r="B10" i="4"/>
  <c r="LJ8" i="4"/>
  <c r="HX8" i="4"/>
  <c r="FJ8" i="4"/>
  <c r="DU8" i="4"/>
  <c r="AQ8" i="4"/>
  <c r="B8" i="4"/>
  <c r="IT76" i="4" l="1"/>
  <c r="CS30" i="4"/>
  <c r="BZ76" i="4"/>
  <c r="MA51" i="4"/>
  <c r="MI76" i="4"/>
  <c r="HJ51" i="4"/>
  <c r="MA30" i="4"/>
  <c r="CS51" i="4"/>
  <c r="HJ30" i="4"/>
  <c r="C11" i="5"/>
  <c r="D11" i="5"/>
  <c r="E11" i="5"/>
  <c r="B11" i="5"/>
  <c r="HP76" i="4" l="1"/>
  <c r="LE76" i="4"/>
  <c r="FX51" i="4"/>
  <c r="KO30" i="4"/>
  <c r="BG51" i="4"/>
  <c r="FX30" i="4"/>
  <c r="BG30" i="4"/>
  <c r="AV76" i="4"/>
  <c r="KO51" i="4"/>
  <c r="LH30" i="4"/>
  <c r="IE76" i="4"/>
  <c r="BZ51" i="4"/>
  <c r="GQ30" i="4"/>
  <c r="BZ30" i="4"/>
  <c r="BK76" i="4"/>
  <c r="LH51" i="4"/>
  <c r="LT76" i="4"/>
  <c r="GQ51" i="4"/>
  <c r="KP76" i="4"/>
  <c r="FE51" i="4"/>
  <c r="JV30" i="4"/>
  <c r="AG76" i="4"/>
  <c r="JV51" i="4"/>
  <c r="HA76" i="4"/>
  <c r="AN51" i="4"/>
  <c r="FE30" i="4"/>
  <c r="AN30" i="4"/>
  <c r="R76" i="4"/>
  <c r="EL30" i="4"/>
  <c r="U30" i="4"/>
  <c r="JC51" i="4"/>
  <c r="KA76" i="4"/>
  <c r="EL51" i="4"/>
  <c r="JC30" i="4"/>
  <c r="GL76" i="4"/>
  <c r="U51"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<sst xmlns="http://schemas.openxmlformats.org/spreadsheetml/2006/main" count="278" uniqueCount="134">
  <si>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</si>
  <si>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</si>
  <si>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</si>
  <si>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</si>
  <si>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</si>
  <si>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</si>
  <si>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</si>
  <si>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</si>
  <si>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</si>
  <si>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</si>
  <si>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</si>
  <si>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</si>
  <si>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</si>
  <si>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</si>
  <si>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</si>
  <si>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</si>
  <si>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</si>
  <si>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</si>
  <si>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</si>
  <si>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</si>
  <si>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</si>
  <si>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</si>
  <si>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</si>
  <si>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</si>
  <si>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</si>
  <si>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</si>
  <si>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</si>
  <si>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</si>
  <si>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</si>
  <si>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</si>
  <si>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</si>
  <si>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</si>
  <si>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</si>
  <si>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</si>
  <si>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</si>
  <si>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</si>
  <si>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</si>
  <si>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</si>
  <si>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</si>
  <si>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</si>
  <si>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</si>
  <si>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</si>
  <si>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</si>
  <si>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</si>
  <si>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</si>
  <si>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</si>
  <si>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</si>
  <si>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</si>
  <si>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</si>
  <si>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</si>
  <si>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</si>
  <si>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</si>
  <si>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</si>
  <si>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</si>
  <si>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</si>
  <si>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</si>
  <si>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</si>
  <si>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</si>
  <si>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</si>
  <si>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</si>
  <si>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</si>
  <si>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</si>
  <si>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</si>
  <si>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</si>
  <si>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</si>
  <si>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</si>
  <si>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</si>
  <si>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</si>
  <si>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</si>
  <si>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</si>
  <si>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</si>
  <si>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</si>
  <si>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</si>
  <si>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</si>
  <si>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</si>
  <si>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</si>
  <si>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</si>
  <si>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</si>
  <si>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</si>
  <si>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</si>
  <si>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</si>
  <si>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</si>
  <si>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</si>
  <si>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</si>
  <si>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</si>
  <si>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</si>
  <si>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</si>
  <si>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</si>
  <si>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</si>
  <si>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</si>
  <si>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</si>
  <si>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</si>
  <si>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</si>
  <si>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</si>
  <si>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</si>
  <si>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</si>
  <si>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</si>
  <si>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</si>
  <si>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</si>
  <si>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</si>
  <si>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</si>
  <si>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</si>
  <si>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</si>
  <si>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</si>
  <si>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</si>
  <si>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</si>
  <si>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</si>
  <si>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</si>
  <si>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</si>
  <si>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</si>
  <si>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</si>
  <si>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</si>
  <si>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</si>
  <si>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</si>
  <si>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</si>
  <si>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</si>
  <si>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</si>
  <si>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</si>
  <si>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</si>
  <si>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</si>
  <si>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</si>
  <si>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</si>
  <si>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</si>
  <si>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</si>
  <si>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</si>
  <si>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</si>
  <si>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</si>
  <si>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</si>
  <si>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</si>
  <si>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</si>
  <si>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
 [総収益÷(総費用＋地方債償還金)×100]
・100％を上回っており、収支状況は安定しています。
・地方債償還額はありません(地方債残高はゼロ)。
②他会計補助金比率(％)
 [繰入金÷(総費用＋地方債償還金)×100]
③駐車台数一台当たりの他会計補助金額(円)
 [繰入金÷延駐車台数]
・地方債の完済に伴い、繰入は平成28年度で終了しました。
④売上高ＧＯＰ比率(％)　※ＧＯＰ:粗利益
 [(営業収益－営業費用)÷営業費用×100]
⑤ＥＢＩＴＤＡ(原価償却前営業利益)(千円)
 [総収益－総費用－繰入金＋支払利息]
・新型コロナウイルス感染症による影響が年々縮小し、観光客の利用数が回復しつつあることで、前年度より収益増となっております。</t>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</si>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</sst>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178.3</c:v>
                </c:pt>
                <c:pt idx="1">
                  <c:v>159.19999999999999</c:v>
                </c:pt>
                <c:pt idx="2">
                  <c:v>157.80000000000001</c:v>
                </c:pt>
                <c:pt idx="3">
                  <c:v>193.4</c:v>
                </c:pt>
                <c:pt idx="4">
                  <c:v>195.9</c:v>
                </c:pt>
              </c:numCache>
            </c:numRef>
          </c:val>
          <c:extLst>
            <c:ext xmlns:c16="http://schemas.microsoft.com/office/drawing/2014/chart" uri="{C3380CC4-5D6E-409C-BE32-E72D297353CC}">
              <c16:uniqueId val="{00000000-2649-4B7F-8133-1EC407C8427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649-4B7F-8133-1EC407C8427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0C-4CA1-8A05-CEC556E0F0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A0C-4CA1-8A05-CEC556E0F0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39D-44B9-A036-0257C5D5C8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39D-44B9-A036-0257C5D5C8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E71-4D05-8CF3-2C7ABCBB938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71-4D05-8CF3-2C7ABCBB938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BC-4FD8-A4B3-4FCC5413BD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7FBC-4FD8-A4B3-4FCC5413BD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AD-4327-98F6-38D1E61B770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EAD-4327-98F6-38D1E61B770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193.2</c:v>
                </c:pt>
                <c:pt idx="1">
                  <c:v>197.3</c:v>
                </c:pt>
                <c:pt idx="2">
                  <c:v>174</c:v>
                </c:pt>
                <c:pt idx="3">
                  <c:v>216.4</c:v>
                </c:pt>
                <c:pt idx="4">
                  <c:v>217.8</c:v>
                </c:pt>
              </c:numCache>
            </c:numRef>
          </c:val>
          <c:extLst>
            <c:ext xmlns:c16="http://schemas.microsoft.com/office/drawing/2014/chart" uri="{C3380CC4-5D6E-409C-BE32-E72D297353CC}">
              <c16:uniqueId val="{00000000-2882-451A-A2C5-662AA75DD75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882-451A-A2C5-662AA75DD75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43.9</c:v>
                </c:pt>
                <c:pt idx="1">
                  <c:v>37.200000000000003</c:v>
                </c:pt>
                <c:pt idx="2">
                  <c:v>36.6</c:v>
                </c:pt>
                <c:pt idx="3">
                  <c:v>48.3</c:v>
                </c:pt>
                <c:pt idx="4">
                  <c:v>48.9</c:v>
                </c:pt>
              </c:numCache>
            </c:numRef>
          </c:val>
          <c:extLst>
            <c:ext xmlns:c16="http://schemas.microsoft.com/office/drawing/2014/chart" uri="{C3380CC4-5D6E-409C-BE32-E72D297353CC}">
              <c16:uniqueId val="{00000000-3ABB-4656-B7F2-E3567B15441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3ABB-4656-B7F2-E3567B15441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8308</c:v>
                </c:pt>
                <c:pt idx="1">
                  <c:v>5532</c:v>
                </c:pt>
                <c:pt idx="2">
                  <c:v>6031</c:v>
                </c:pt>
                <c:pt idx="3">
                  <c:v>10710</c:v>
                </c:pt>
                <c:pt idx="4">
                  <c:v>11425</c:v>
                </c:pt>
              </c:numCache>
            </c:numRef>
          </c:val>
          <c:extLst>
            <c:ext xmlns:c16="http://schemas.microsoft.com/office/drawing/2014/chart" uri="{C3380CC4-5D6E-409C-BE32-E72D297353CC}">
              <c16:uniqueId val="{00000000-AE7F-41B4-886E-0176BA47248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E7F-41B4-886E-0176BA47248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北海道小樽市　小樽市駅横駐車場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940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260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178.3</v>
      </c>
      <c r="V31" s="113"/>
      <c r="W31" s="113"/>
      <c r="X31" s="113"/>
      <c r="Y31" s="113"/>
      <c r="Z31" s="113"/>
      <c r="AA31" s="113"/>
      <c r="AB31" s="113"/>
      <c r="AC31" s="113"/>
      <c r="AD31" s="113"/>
      <c r="AE31" s="113"/>
      <c r="AF31" s="113"/>
      <c r="AG31" s="113"/>
      <c r="AH31" s="113"/>
      <c r="AI31" s="113"/>
      <c r="AJ31" s="113"/>
      <c r="AK31" s="113"/>
      <c r="AL31" s="113"/>
      <c r="AM31" s="113"/>
      <c r="AN31" s="113">
        <f>データ!Z7</f>
        <v>159.19999999999999</v>
      </c>
      <c r="AO31" s="113"/>
      <c r="AP31" s="113"/>
      <c r="AQ31" s="113"/>
      <c r="AR31" s="113"/>
      <c r="AS31" s="113"/>
      <c r="AT31" s="113"/>
      <c r="AU31" s="113"/>
      <c r="AV31" s="113"/>
      <c r="AW31" s="113"/>
      <c r="AX31" s="113"/>
      <c r="AY31" s="113"/>
      <c r="AZ31" s="113"/>
      <c r="BA31" s="113"/>
      <c r="BB31" s="113"/>
      <c r="BC31" s="113"/>
      <c r="BD31" s="113"/>
      <c r="BE31" s="113"/>
      <c r="BF31" s="113"/>
      <c r="BG31" s="113">
        <f>データ!AA7</f>
        <v>157.80000000000001</v>
      </c>
      <c r="BH31" s="113"/>
      <c r="BI31" s="113"/>
      <c r="BJ31" s="113"/>
      <c r="BK31" s="113"/>
      <c r="BL31" s="113"/>
      <c r="BM31" s="113"/>
      <c r="BN31" s="113"/>
      <c r="BO31" s="113"/>
      <c r="BP31" s="113"/>
      <c r="BQ31" s="113"/>
      <c r="BR31" s="113"/>
      <c r="BS31" s="113"/>
      <c r="BT31" s="113"/>
      <c r="BU31" s="113"/>
      <c r="BV31" s="113"/>
      <c r="BW31" s="113"/>
      <c r="BX31" s="113"/>
      <c r="BY31" s="113"/>
      <c r="BZ31" s="113">
        <f>データ!AB7</f>
        <v>193.4</v>
      </c>
      <c r="CA31" s="113"/>
      <c r="CB31" s="113"/>
      <c r="CC31" s="113"/>
      <c r="CD31" s="113"/>
      <c r="CE31" s="113"/>
      <c r="CF31" s="113"/>
      <c r="CG31" s="113"/>
      <c r="CH31" s="113"/>
      <c r="CI31" s="113"/>
      <c r="CJ31" s="113"/>
      <c r="CK31" s="113"/>
      <c r="CL31" s="113"/>
      <c r="CM31" s="113"/>
      <c r="CN31" s="113"/>
      <c r="CO31" s="113"/>
      <c r="CP31" s="113"/>
      <c r="CQ31" s="113"/>
      <c r="CR31" s="113"/>
      <c r="CS31" s="113">
        <f>データ!AC7</f>
        <v>195.9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193.2</v>
      </c>
      <c r="JD31" s="115"/>
      <c r="JE31" s="115"/>
      <c r="JF31" s="115"/>
      <c r="JG31" s="115"/>
      <c r="JH31" s="115"/>
      <c r="JI31" s="115"/>
      <c r="JJ31" s="115"/>
      <c r="JK31" s="115"/>
      <c r="JL31" s="115"/>
      <c r="JM31" s="115"/>
      <c r="JN31" s="115"/>
      <c r="JO31" s="115"/>
      <c r="JP31" s="115"/>
      <c r="JQ31" s="115"/>
      <c r="JR31" s="115"/>
      <c r="JS31" s="115"/>
      <c r="JT31" s="115"/>
      <c r="JU31" s="116"/>
      <c r="JV31" s="114">
        <f>データ!DL7</f>
        <v>197.3</v>
      </c>
      <c r="JW31" s="115"/>
      <c r="JX31" s="115"/>
      <c r="JY31" s="115"/>
      <c r="JZ31" s="115"/>
      <c r="KA31" s="115"/>
      <c r="KB31" s="115"/>
      <c r="KC31" s="115"/>
      <c r="KD31" s="115"/>
      <c r="KE31" s="115"/>
      <c r="KF31" s="115"/>
      <c r="KG31" s="115"/>
      <c r="KH31" s="115"/>
      <c r="KI31" s="115"/>
      <c r="KJ31" s="115"/>
      <c r="KK31" s="115"/>
      <c r="KL31" s="115"/>
      <c r="KM31" s="115"/>
      <c r="KN31" s="116"/>
      <c r="KO31" s="114">
        <f>データ!DM7</f>
        <v>174</v>
      </c>
      <c r="KP31" s="115"/>
      <c r="KQ31" s="115"/>
      <c r="KR31" s="115"/>
      <c r="KS31" s="115"/>
      <c r="KT31" s="115"/>
      <c r="KU31" s="115"/>
      <c r="KV31" s="115"/>
      <c r="KW31" s="115"/>
      <c r="KX31" s="115"/>
      <c r="KY31" s="115"/>
      <c r="KZ31" s="115"/>
      <c r="LA31" s="115"/>
      <c r="LB31" s="115"/>
      <c r="LC31" s="115"/>
      <c r="LD31" s="115"/>
      <c r="LE31" s="115"/>
      <c r="LF31" s="115"/>
      <c r="LG31" s="116"/>
      <c r="LH31" s="114">
        <f>データ!DN7</f>
        <v>216.4</v>
      </c>
      <c r="LI31" s="115"/>
      <c r="LJ31" s="115"/>
      <c r="LK31" s="115"/>
      <c r="LL31" s="115"/>
      <c r="LM31" s="115"/>
      <c r="LN31" s="115"/>
      <c r="LO31" s="115"/>
      <c r="LP31" s="115"/>
      <c r="LQ31" s="115"/>
      <c r="LR31" s="115"/>
      <c r="LS31" s="115"/>
      <c r="LT31" s="115"/>
      <c r="LU31" s="115"/>
      <c r="LV31" s="115"/>
      <c r="LW31" s="115"/>
      <c r="LX31" s="115"/>
      <c r="LY31" s="115"/>
      <c r="LZ31" s="116"/>
      <c r="MA31" s="114">
        <f>データ!DO7</f>
        <v>217.8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17"/>
      <c r="NF49" s="117"/>
      <c r="NG49" s="117"/>
      <c r="NH49" s="117"/>
      <c r="NI49" s="117"/>
      <c r="NJ49" s="117"/>
      <c r="NK49" s="117"/>
      <c r="NL49" s="117"/>
      <c r="NM49" s="117"/>
      <c r="NN49" s="117"/>
      <c r="NO49" s="117"/>
      <c r="NP49" s="117"/>
      <c r="NQ49" s="117"/>
      <c r="NR49" s="11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9"/>
      <c r="NE50" s="117"/>
      <c r="NF50" s="117"/>
      <c r="NG50" s="117"/>
      <c r="NH50" s="117"/>
      <c r="NI50" s="117"/>
      <c r="NJ50" s="117"/>
      <c r="NK50" s="117"/>
      <c r="NL50" s="117"/>
      <c r="NM50" s="117"/>
      <c r="NN50" s="117"/>
      <c r="NO50" s="117"/>
      <c r="NP50" s="117"/>
      <c r="NQ50" s="117"/>
      <c r="NR50" s="118"/>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9"/>
      <c r="NE51" s="117"/>
      <c r="NF51" s="117"/>
      <c r="NG51" s="117"/>
      <c r="NH51" s="117"/>
      <c r="NI51" s="117"/>
      <c r="NJ51" s="117"/>
      <c r="NK51" s="117"/>
      <c r="NL51" s="117"/>
      <c r="NM51" s="117"/>
      <c r="NN51" s="117"/>
      <c r="NO51" s="117"/>
      <c r="NP51" s="117"/>
      <c r="NQ51" s="117"/>
      <c r="NR51" s="118"/>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43.9</v>
      </c>
      <c r="EM52" s="113"/>
      <c r="EN52" s="113"/>
      <c r="EO52" s="113"/>
      <c r="EP52" s="113"/>
      <c r="EQ52" s="113"/>
      <c r="ER52" s="113"/>
      <c r="ES52" s="113"/>
      <c r="ET52" s="113"/>
      <c r="EU52" s="113"/>
      <c r="EV52" s="113"/>
      <c r="EW52" s="113"/>
      <c r="EX52" s="113"/>
      <c r="EY52" s="113"/>
      <c r="EZ52" s="113"/>
      <c r="FA52" s="113"/>
      <c r="FB52" s="113"/>
      <c r="FC52" s="113"/>
      <c r="FD52" s="113"/>
      <c r="FE52" s="113">
        <f>データ!BG7</f>
        <v>37.200000000000003</v>
      </c>
      <c r="FF52" s="113"/>
      <c r="FG52" s="113"/>
      <c r="FH52" s="113"/>
      <c r="FI52" s="113"/>
      <c r="FJ52" s="113"/>
      <c r="FK52" s="113"/>
      <c r="FL52" s="113"/>
      <c r="FM52" s="113"/>
      <c r="FN52" s="113"/>
      <c r="FO52" s="113"/>
      <c r="FP52" s="113"/>
      <c r="FQ52" s="113"/>
      <c r="FR52" s="113"/>
      <c r="FS52" s="113"/>
      <c r="FT52" s="113"/>
      <c r="FU52" s="113"/>
      <c r="FV52" s="113"/>
      <c r="FW52" s="113"/>
      <c r="FX52" s="113">
        <f>データ!BH7</f>
        <v>36.6</v>
      </c>
      <c r="FY52" s="113"/>
      <c r="FZ52" s="113"/>
      <c r="GA52" s="113"/>
      <c r="GB52" s="113"/>
      <c r="GC52" s="113"/>
      <c r="GD52" s="113"/>
      <c r="GE52" s="113"/>
      <c r="GF52" s="113"/>
      <c r="GG52" s="113"/>
      <c r="GH52" s="113"/>
      <c r="GI52" s="113"/>
      <c r="GJ52" s="113"/>
      <c r="GK52" s="113"/>
      <c r="GL52" s="113"/>
      <c r="GM52" s="113"/>
      <c r="GN52" s="113"/>
      <c r="GO52" s="113"/>
      <c r="GP52" s="113"/>
      <c r="GQ52" s="113">
        <f>データ!BI7</f>
        <v>48.3</v>
      </c>
      <c r="GR52" s="113"/>
      <c r="GS52" s="113"/>
      <c r="GT52" s="113"/>
      <c r="GU52" s="113"/>
      <c r="GV52" s="113"/>
      <c r="GW52" s="113"/>
      <c r="GX52" s="113"/>
      <c r="GY52" s="113"/>
      <c r="GZ52" s="113"/>
      <c r="HA52" s="113"/>
      <c r="HB52" s="113"/>
      <c r="HC52" s="113"/>
      <c r="HD52" s="113"/>
      <c r="HE52" s="113"/>
      <c r="HF52" s="113"/>
      <c r="HG52" s="113"/>
      <c r="HH52" s="113"/>
      <c r="HI52" s="113"/>
      <c r="HJ52" s="113">
        <f>データ!BJ7</f>
        <v>48.9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8308</v>
      </c>
      <c r="JD52" s="123"/>
      <c r="JE52" s="123"/>
      <c r="JF52" s="123"/>
      <c r="JG52" s="123"/>
      <c r="JH52" s="123"/>
      <c r="JI52" s="123"/>
      <c r="JJ52" s="123"/>
      <c r="JK52" s="123"/>
      <c r="JL52" s="123"/>
      <c r="JM52" s="123"/>
      <c r="JN52" s="123"/>
      <c r="JO52" s="123"/>
      <c r="JP52" s="123"/>
      <c r="JQ52" s="123"/>
      <c r="JR52" s="123"/>
      <c r="JS52" s="123"/>
      <c r="JT52" s="123"/>
      <c r="JU52" s="123"/>
      <c r="JV52" s="123">
        <f>データ!BR7</f>
        <v>5532</v>
      </c>
      <c r="JW52" s="123"/>
      <c r="JX52" s="123"/>
      <c r="JY52" s="123"/>
      <c r="JZ52" s="123"/>
      <c r="KA52" s="123"/>
      <c r="KB52" s="123"/>
      <c r="KC52" s="123"/>
      <c r="KD52" s="123"/>
      <c r="KE52" s="123"/>
      <c r="KF52" s="123"/>
      <c r="KG52" s="123"/>
      <c r="KH52" s="123"/>
      <c r="KI52" s="123"/>
      <c r="KJ52" s="123"/>
      <c r="KK52" s="123"/>
      <c r="KL52" s="123"/>
      <c r="KM52" s="123"/>
      <c r="KN52" s="123"/>
      <c r="KO52" s="123">
        <f>データ!BS7</f>
        <v>6031</v>
      </c>
      <c r="KP52" s="123"/>
      <c r="KQ52" s="123"/>
      <c r="KR52" s="123"/>
      <c r="KS52" s="123"/>
      <c r="KT52" s="123"/>
      <c r="KU52" s="123"/>
      <c r="KV52" s="123"/>
      <c r="KW52" s="123"/>
      <c r="KX52" s="123"/>
      <c r="KY52" s="123"/>
      <c r="KZ52" s="123"/>
      <c r="LA52" s="123"/>
      <c r="LB52" s="123"/>
      <c r="LC52" s="123"/>
      <c r="LD52" s="123"/>
      <c r="LE52" s="123"/>
      <c r="LF52" s="123"/>
      <c r="LG52" s="123"/>
      <c r="LH52" s="123">
        <f>データ!BT7</f>
        <v>10710</v>
      </c>
      <c r="LI52" s="123"/>
      <c r="LJ52" s="123"/>
      <c r="LK52" s="123"/>
      <c r="LL52" s="123"/>
      <c r="LM52" s="123"/>
      <c r="LN52" s="123"/>
      <c r="LO52" s="123"/>
      <c r="LP52" s="123"/>
      <c r="LQ52" s="123"/>
      <c r="LR52" s="123"/>
      <c r="LS52" s="123"/>
      <c r="LT52" s="123"/>
      <c r="LU52" s="123"/>
      <c r="LV52" s="123"/>
      <c r="LW52" s="123"/>
      <c r="LX52" s="123"/>
      <c r="LY52" s="123"/>
      <c r="LZ52" s="123"/>
      <c r="MA52" s="123">
        <f>データ!BU7</f>
        <v>11425</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9"/>
      <c r="NE52" s="117"/>
      <c r="NF52" s="117"/>
      <c r="NG52" s="117"/>
      <c r="NH52" s="117"/>
      <c r="NI52" s="117"/>
      <c r="NJ52" s="117"/>
      <c r="NK52" s="117"/>
      <c r="NL52" s="117"/>
      <c r="NM52" s="117"/>
      <c r="NN52" s="117"/>
      <c r="NO52" s="117"/>
      <c r="NP52" s="117"/>
      <c r="NQ52" s="117"/>
      <c r="NR52" s="118"/>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15</v>
      </c>
      <c r="V53" s="123"/>
      <c r="W53" s="123"/>
      <c r="X53" s="123"/>
      <c r="Y53" s="123"/>
      <c r="Z53" s="123"/>
      <c r="AA53" s="123"/>
      <c r="AB53" s="123"/>
      <c r="AC53" s="123"/>
      <c r="AD53" s="123"/>
      <c r="AE53" s="123"/>
      <c r="AF53" s="123"/>
      <c r="AG53" s="123"/>
      <c r="AH53" s="123"/>
      <c r="AI53" s="123"/>
      <c r="AJ53" s="123"/>
      <c r="AK53" s="123"/>
      <c r="AL53" s="123"/>
      <c r="AM53" s="123"/>
      <c r="AN53" s="123">
        <f>データ!BA7</f>
        <v>407</v>
      </c>
      <c r="AO53" s="123"/>
      <c r="AP53" s="123"/>
      <c r="AQ53" s="123"/>
      <c r="AR53" s="123"/>
      <c r="AS53" s="123"/>
      <c r="AT53" s="123"/>
      <c r="AU53" s="123"/>
      <c r="AV53" s="123"/>
      <c r="AW53" s="123"/>
      <c r="AX53" s="123"/>
      <c r="AY53" s="123"/>
      <c r="AZ53" s="123"/>
      <c r="BA53" s="123"/>
      <c r="BB53" s="123"/>
      <c r="BC53" s="123"/>
      <c r="BD53" s="123"/>
      <c r="BE53" s="123"/>
      <c r="BF53" s="123"/>
      <c r="BG53" s="123">
        <f>データ!BB7</f>
        <v>166</v>
      </c>
      <c r="BH53" s="123"/>
      <c r="BI53" s="123"/>
      <c r="BJ53" s="123"/>
      <c r="BK53" s="123"/>
      <c r="BL53" s="123"/>
      <c r="BM53" s="123"/>
      <c r="BN53" s="123"/>
      <c r="BO53" s="123"/>
      <c r="BP53" s="123"/>
      <c r="BQ53" s="123"/>
      <c r="BR53" s="123"/>
      <c r="BS53" s="123"/>
      <c r="BT53" s="123"/>
      <c r="BU53" s="123"/>
      <c r="BV53" s="123"/>
      <c r="BW53" s="123"/>
      <c r="BX53" s="123"/>
      <c r="BY53" s="123"/>
      <c r="BZ53" s="123">
        <f>データ!BC7</f>
        <v>18</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7940</v>
      </c>
      <c r="JD53" s="123"/>
      <c r="JE53" s="123"/>
      <c r="JF53" s="123"/>
      <c r="JG53" s="123"/>
      <c r="JH53" s="123"/>
      <c r="JI53" s="123"/>
      <c r="JJ53" s="123"/>
      <c r="JK53" s="123"/>
      <c r="JL53" s="123"/>
      <c r="JM53" s="123"/>
      <c r="JN53" s="123"/>
      <c r="JO53" s="123"/>
      <c r="JP53" s="123"/>
      <c r="JQ53" s="123"/>
      <c r="JR53" s="123"/>
      <c r="JS53" s="123"/>
      <c r="JT53" s="123"/>
      <c r="JU53" s="123"/>
      <c r="JV53" s="123">
        <f>データ!BW7</f>
        <v>2576</v>
      </c>
      <c r="JW53" s="123"/>
      <c r="JX53" s="123"/>
      <c r="JY53" s="123"/>
      <c r="JZ53" s="123"/>
      <c r="KA53" s="123"/>
      <c r="KB53" s="123"/>
      <c r="KC53" s="123"/>
      <c r="KD53" s="123"/>
      <c r="KE53" s="123"/>
      <c r="KF53" s="123"/>
      <c r="KG53" s="123"/>
      <c r="KH53" s="123"/>
      <c r="KI53" s="123"/>
      <c r="KJ53" s="123"/>
      <c r="KK53" s="123"/>
      <c r="KL53" s="123"/>
      <c r="KM53" s="123"/>
      <c r="KN53" s="123"/>
      <c r="KO53" s="123">
        <f>データ!BX7</f>
        <v>4153</v>
      </c>
      <c r="KP53" s="123"/>
      <c r="KQ53" s="123"/>
      <c r="KR53" s="123"/>
      <c r="KS53" s="123"/>
      <c r="KT53" s="123"/>
      <c r="KU53" s="123"/>
      <c r="KV53" s="123"/>
      <c r="KW53" s="123"/>
      <c r="KX53" s="123"/>
      <c r="KY53" s="123"/>
      <c r="KZ53" s="123"/>
      <c r="LA53" s="123"/>
      <c r="LB53" s="123"/>
      <c r="LC53" s="123"/>
      <c r="LD53" s="123"/>
      <c r="LE53" s="123"/>
      <c r="LF53" s="123"/>
      <c r="LG53" s="123"/>
      <c r="LH53" s="123">
        <f>データ!BY7</f>
        <v>6140</v>
      </c>
      <c r="LI53" s="123"/>
      <c r="LJ53" s="123"/>
      <c r="LK53" s="123"/>
      <c r="LL53" s="123"/>
      <c r="LM53" s="123"/>
      <c r="LN53" s="123"/>
      <c r="LO53" s="123"/>
      <c r="LP53" s="123"/>
      <c r="LQ53" s="123"/>
      <c r="LR53" s="123"/>
      <c r="LS53" s="123"/>
      <c r="LT53" s="123"/>
      <c r="LU53" s="123"/>
      <c r="LV53" s="123"/>
      <c r="LW53" s="123"/>
      <c r="LX53" s="123"/>
      <c r="LY53" s="123"/>
      <c r="LZ53" s="123"/>
      <c r="MA53" s="123">
        <f>データ!BZ7</f>
        <v>9395</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9"/>
      <c r="NE53" s="117"/>
      <c r="NF53" s="117"/>
      <c r="NG53" s="117"/>
      <c r="NH53" s="117"/>
      <c r="NI53" s="117"/>
      <c r="NJ53" s="117"/>
      <c r="NK53" s="117"/>
      <c r="NL53" s="117"/>
      <c r="NM53" s="117"/>
      <c r="NN53" s="117"/>
      <c r="NO53" s="117"/>
      <c r="NP53" s="117"/>
      <c r="NQ53" s="117"/>
      <c r="NR53" s="11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9"/>
      <c r="NE54" s="117"/>
      <c r="NF54" s="117"/>
      <c r="NG54" s="117"/>
      <c r="NH54" s="117"/>
      <c r="NI54" s="117"/>
      <c r="NJ54" s="117"/>
      <c r="NK54" s="117"/>
      <c r="NL54" s="117"/>
      <c r="NM54" s="117"/>
      <c r="NN54" s="117"/>
      <c r="NO54" s="117"/>
      <c r="NP54" s="117"/>
      <c r="NQ54" s="117"/>
      <c r="NR54" s="11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9"/>
      <c r="NE55" s="117"/>
      <c r="NF55" s="117"/>
      <c r="NG55" s="117"/>
      <c r="NH55" s="117"/>
      <c r="NI55" s="117"/>
      <c r="NJ55" s="117"/>
      <c r="NK55" s="117"/>
      <c r="NL55" s="117"/>
      <c r="NM55" s="117"/>
      <c r="NN55" s="117"/>
      <c r="NO55" s="117"/>
      <c r="NP55" s="117"/>
      <c r="NQ55" s="117"/>
      <c r="NR55" s="11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9"/>
      <c r="NE56" s="117"/>
      <c r="NF56" s="117"/>
      <c r="NG56" s="117"/>
      <c r="NH56" s="117"/>
      <c r="NI56" s="117"/>
      <c r="NJ56" s="117"/>
      <c r="NK56" s="117"/>
      <c r="NL56" s="117"/>
      <c r="NM56" s="117"/>
      <c r="NN56" s="117"/>
      <c r="NO56" s="117"/>
      <c r="NP56" s="117"/>
      <c r="NQ56" s="117"/>
      <c r="NR56" s="118"/>
    </row>
    <row r="57" spans="1:382" ht="13.5" customHeight="1" x14ac:dyDescent="0.15">
      <c r="A57" s="2"/>
      <c r="B57" s="25"/>
      <c r="NB57" s="26"/>
      <c r="NC57" s="2"/>
      <c r="ND57" s="119"/>
      <c r="NE57" s="117"/>
      <c r="NF57" s="117"/>
      <c r="NG57" s="117"/>
      <c r="NH57" s="117"/>
      <c r="NI57" s="117"/>
      <c r="NJ57" s="117"/>
      <c r="NK57" s="117"/>
      <c r="NL57" s="117"/>
      <c r="NM57" s="117"/>
      <c r="NN57" s="117"/>
      <c r="NO57" s="117"/>
      <c r="NP57" s="117"/>
      <c r="NQ57" s="117"/>
      <c r="NR57" s="11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9"/>
      <c r="NE58" s="117"/>
      <c r="NF58" s="117"/>
      <c r="NG58" s="117"/>
      <c r="NH58" s="117"/>
      <c r="NI58" s="117"/>
      <c r="NJ58" s="117"/>
      <c r="NK58" s="117"/>
      <c r="NL58" s="117"/>
      <c r="NM58" s="117"/>
      <c r="NN58" s="117"/>
      <c r="NO58" s="117"/>
      <c r="NP58" s="117"/>
      <c r="NQ58" s="117"/>
      <c r="NR58" s="11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9"/>
      <c r="NE59" s="117"/>
      <c r="NF59" s="117"/>
      <c r="NG59" s="117"/>
      <c r="NH59" s="117"/>
      <c r="NI59" s="117"/>
      <c r="NJ59" s="117"/>
      <c r="NK59" s="117"/>
      <c r="NL59" s="117"/>
      <c r="NM59" s="117"/>
      <c r="NN59" s="117"/>
      <c r="NO59" s="117"/>
      <c r="NP59" s="117"/>
      <c r="NQ59" s="117"/>
      <c r="NR59" s="118"/>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9"/>
      <c r="NE60" s="117"/>
      <c r="NF60" s="117"/>
      <c r="NG60" s="117"/>
      <c r="NH60" s="117"/>
      <c r="NI60" s="117"/>
      <c r="NJ60" s="117"/>
      <c r="NK60" s="117"/>
      <c r="NL60" s="117"/>
      <c r="NM60" s="117"/>
      <c r="NN60" s="117"/>
      <c r="NO60" s="117"/>
      <c r="NP60" s="117"/>
      <c r="NQ60" s="117"/>
      <c r="NR60" s="118"/>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9"/>
      <c r="NE61" s="117"/>
      <c r="NF61" s="117"/>
      <c r="NG61" s="117"/>
      <c r="NH61" s="117"/>
      <c r="NI61" s="117"/>
      <c r="NJ61" s="117"/>
      <c r="NK61" s="117"/>
      <c r="NL61" s="117"/>
      <c r="NM61" s="117"/>
      <c r="NN61" s="117"/>
      <c r="NO61" s="117"/>
      <c r="NP61" s="117"/>
      <c r="NQ61" s="117"/>
      <c r="NR61" s="11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9"/>
      <c r="NE62" s="117"/>
      <c r="NF62" s="117"/>
      <c r="NG62" s="117"/>
      <c r="NH62" s="117"/>
      <c r="NI62" s="117"/>
      <c r="NJ62" s="117"/>
      <c r="NK62" s="117"/>
      <c r="NL62" s="117"/>
      <c r="NM62" s="117"/>
      <c r="NN62" s="117"/>
      <c r="NO62" s="117"/>
      <c r="NP62" s="117"/>
      <c r="NQ62" s="117"/>
      <c r="NR62" s="11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9"/>
      <c r="NE63" s="117"/>
      <c r="NF63" s="117"/>
      <c r="NG63" s="117"/>
      <c r="NH63" s="117"/>
      <c r="NI63" s="117"/>
      <c r="NJ63" s="117"/>
      <c r="NK63" s="117"/>
      <c r="NL63" s="117"/>
      <c r="NM63" s="117"/>
      <c r="NN63" s="117"/>
      <c r="NO63" s="117"/>
      <c r="NP63" s="117"/>
      <c r="NQ63" s="117"/>
      <c r="NR63" s="11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68416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40" t="s">
        <v>27</v>
      </c>
      <c r="J77" s="140"/>
      <c r="K77" s="140"/>
      <c r="L77" s="140"/>
      <c r="M77" s="140"/>
      <c r="N77" s="140"/>
      <c r="O77" s="140"/>
      <c r="P77" s="140"/>
      <c r="Q77" s="140"/>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40" t="s">
        <v>27</v>
      </c>
      <c r="JS77" s="140"/>
      <c r="JT77" s="140"/>
      <c r="JU77" s="140"/>
      <c r="JV77" s="140"/>
      <c r="JW77" s="140"/>
      <c r="JX77" s="140"/>
      <c r="JY77" s="140"/>
      <c r="JZ77" s="140"/>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40" t="s">
        <v>29</v>
      </c>
      <c r="J78" s="140"/>
      <c r="K78" s="140"/>
      <c r="L78" s="140"/>
      <c r="M78" s="140"/>
      <c r="N78" s="140"/>
      <c r="O78" s="140"/>
      <c r="P78" s="140"/>
      <c r="Q78" s="140"/>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40" t="s">
        <v>29</v>
      </c>
      <c r="JS78" s="140"/>
      <c r="JT78" s="140"/>
      <c r="JU78" s="140"/>
      <c r="JV78" s="140"/>
      <c r="JW78" s="140"/>
      <c r="JX78" s="140"/>
      <c r="JY78" s="140"/>
      <c r="JZ78" s="140"/>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8epe+wD2u3BEhVJ4O9eYmu0/Jl89CDyNzsnNn2yAswe+sohPLdlwnHuUUjIE8N/GBHRyg4HwY3AlHutp8oi9g==" saltValue="MPbJ/1EJmfXGbeR2I+BqQ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101</v>
      </c>
      <c r="AO5" s="47" t="s">
        <v>93</v>
      </c>
      <c r="AP5" s="47" t="s">
        <v>94</v>
      </c>
      <c r="AQ5" s="47" t="s">
        <v>95</v>
      </c>
      <c r="AR5" s="47" t="s">
        <v>96</v>
      </c>
      <c r="AS5" s="47" t="s">
        <v>97</v>
      </c>
      <c r="AT5" s="47" t="s">
        <v>98</v>
      </c>
      <c r="AU5" s="47" t="s">
        <v>102</v>
      </c>
      <c r="AV5" s="47" t="s">
        <v>89</v>
      </c>
      <c r="AW5" s="47" t="s">
        <v>103</v>
      </c>
      <c r="AX5" s="47" t="s">
        <v>104</v>
      </c>
      <c r="AY5" s="47" t="s">
        <v>92</v>
      </c>
      <c r="AZ5" s="47" t="s">
        <v>93</v>
      </c>
      <c r="BA5" s="47" t="s">
        <v>94</v>
      </c>
      <c r="BB5" s="47" t="s">
        <v>95</v>
      </c>
      <c r="BC5" s="47" t="s">
        <v>96</v>
      </c>
      <c r="BD5" s="47" t="s">
        <v>97</v>
      </c>
      <c r="BE5" s="47" t="s">
        <v>98</v>
      </c>
      <c r="BF5" s="47" t="s">
        <v>99</v>
      </c>
      <c r="BG5" s="47" t="s">
        <v>89</v>
      </c>
      <c r="BH5" s="47" t="s">
        <v>105</v>
      </c>
      <c r="BI5" s="47" t="s">
        <v>91</v>
      </c>
      <c r="BJ5" s="47" t="s">
        <v>92</v>
      </c>
      <c r="BK5" s="47" t="s">
        <v>93</v>
      </c>
      <c r="BL5" s="47" t="s">
        <v>94</v>
      </c>
      <c r="BM5" s="47" t="s">
        <v>95</v>
      </c>
      <c r="BN5" s="47" t="s">
        <v>96</v>
      </c>
      <c r="BO5" s="47" t="s">
        <v>97</v>
      </c>
      <c r="BP5" s="47" t="s">
        <v>98</v>
      </c>
      <c r="BQ5" s="47" t="s">
        <v>88</v>
      </c>
      <c r="BR5" s="47" t="s">
        <v>89</v>
      </c>
      <c r="BS5" s="47" t="s">
        <v>105</v>
      </c>
      <c r="BT5" s="47" t="s">
        <v>91</v>
      </c>
      <c r="BU5" s="47" t="s">
        <v>101</v>
      </c>
      <c r="BV5" s="47" t="s">
        <v>93</v>
      </c>
      <c r="BW5" s="47" t="s">
        <v>94</v>
      </c>
      <c r="BX5" s="47" t="s">
        <v>95</v>
      </c>
      <c r="BY5" s="47" t="s">
        <v>96</v>
      </c>
      <c r="BZ5" s="47" t="s">
        <v>97</v>
      </c>
      <c r="CA5" s="47" t="s">
        <v>98</v>
      </c>
      <c r="CB5" s="47" t="s">
        <v>99</v>
      </c>
      <c r="CC5" s="47" t="s">
        <v>106</v>
      </c>
      <c r="CD5" s="47" t="s">
        <v>103</v>
      </c>
      <c r="CE5" s="47" t="s">
        <v>104</v>
      </c>
      <c r="CF5" s="47" t="s">
        <v>92</v>
      </c>
      <c r="CG5" s="47" t="s">
        <v>93</v>
      </c>
      <c r="CH5" s="47" t="s">
        <v>94</v>
      </c>
      <c r="CI5" s="47" t="s">
        <v>95</v>
      </c>
      <c r="CJ5" s="47" t="s">
        <v>96</v>
      </c>
      <c r="CK5" s="47" t="s">
        <v>97</v>
      </c>
      <c r="CL5" s="47" t="s">
        <v>98</v>
      </c>
      <c r="CM5" s="151"/>
      <c r="CN5" s="151"/>
      <c r="CO5" s="47" t="s">
        <v>88</v>
      </c>
      <c r="CP5" s="47" t="s">
        <v>89</v>
      </c>
      <c r="CQ5" s="47" t="s">
        <v>103</v>
      </c>
      <c r="CR5" s="47" t="s">
        <v>107</v>
      </c>
      <c r="CS5" s="47" t="s">
        <v>92</v>
      </c>
      <c r="CT5" s="47" t="s">
        <v>93</v>
      </c>
      <c r="CU5" s="47" t="s">
        <v>94</v>
      </c>
      <c r="CV5" s="47" t="s">
        <v>95</v>
      </c>
      <c r="CW5" s="47" t="s">
        <v>96</v>
      </c>
      <c r="CX5" s="47" t="s">
        <v>97</v>
      </c>
      <c r="CY5" s="47" t="s">
        <v>98</v>
      </c>
      <c r="CZ5" s="47" t="s">
        <v>99</v>
      </c>
      <c r="DA5" s="47" t="s">
        <v>89</v>
      </c>
      <c r="DB5" s="47" t="s">
        <v>103</v>
      </c>
      <c r="DC5" s="47" t="s">
        <v>104</v>
      </c>
      <c r="DD5" s="47" t="s">
        <v>92</v>
      </c>
      <c r="DE5" s="47" t="s">
        <v>93</v>
      </c>
      <c r="DF5" s="47" t="s">
        <v>94</v>
      </c>
      <c r="DG5" s="47" t="s">
        <v>95</v>
      </c>
      <c r="DH5" s="47" t="s">
        <v>96</v>
      </c>
      <c r="DI5" s="47" t="s">
        <v>97</v>
      </c>
      <c r="DJ5" s="47" t="s">
        <v>35</v>
      </c>
      <c r="DK5" s="47" t="s">
        <v>102</v>
      </c>
      <c r="DL5" s="47" t="s">
        <v>89</v>
      </c>
      <c r="DM5" s="47" t="s">
        <v>103</v>
      </c>
      <c r="DN5" s="47" t="s">
        <v>91</v>
      </c>
      <c r="DO5" s="47" t="s">
        <v>92</v>
      </c>
      <c r="DP5" s="47" t="s">
        <v>93</v>
      </c>
      <c r="DQ5" s="47" t="s">
        <v>94</v>
      </c>
      <c r="DR5" s="47" t="s">
        <v>95</v>
      </c>
      <c r="DS5" s="47" t="s">
        <v>96</v>
      </c>
      <c r="DT5" s="47" t="s">
        <v>97</v>
      </c>
      <c r="DU5" s="47" t="s">
        <v>98</v>
      </c>
    </row>
    <row r="6" spans="1:125" s="54" customFormat="1" x14ac:dyDescent="0.15">
      <c r="A6" s="37" t="s">
        <v>108</v>
      </c>
      <c r="B6" s="48">
        <f>B8</f>
        <v>2023</v>
      </c>
      <c r="C6" s="48">
        <f t="shared" ref="C6:X6" si="1">C8</f>
        <v>12033</v>
      </c>
      <c r="D6" s="48">
        <f t="shared" si="1"/>
        <v>47</v>
      </c>
      <c r="E6" s="48">
        <f t="shared" si="1"/>
        <v>14</v>
      </c>
      <c r="F6" s="48">
        <f t="shared" si="1"/>
        <v>0</v>
      </c>
      <c r="G6" s="48">
        <f t="shared" si="1"/>
        <v>3</v>
      </c>
      <c r="H6" s="48" t="str">
        <f>SUBSTITUTE(H8,"　","")</f>
        <v>北海道小樽市</v>
      </c>
      <c r="I6" s="48" t="str">
        <f t="shared" si="1"/>
        <v>小樽市駅横駐車場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27</v>
      </c>
      <c r="S6" s="50" t="str">
        <f t="shared" si="1"/>
        <v>駅</v>
      </c>
      <c r="T6" s="50" t="str">
        <f t="shared" si="1"/>
        <v>有</v>
      </c>
      <c r="U6" s="51">
        <f t="shared" si="1"/>
        <v>940</v>
      </c>
      <c r="V6" s="51">
        <f t="shared" si="1"/>
        <v>73</v>
      </c>
      <c r="W6" s="51">
        <f t="shared" si="1"/>
        <v>260</v>
      </c>
      <c r="X6" s="50" t="str">
        <f t="shared" si="1"/>
        <v>利用料金制</v>
      </c>
      <c r="Y6" s="52">
        <f>IF(Y8="-",NA(),Y8)</f>
        <v>178.3</v>
      </c>
      <c r="Z6" s="52">
        <f t="shared" ref="Z6:AH6" si="2">IF(Z8="-",NA(),Z8)</f>
        <v>159.19999999999999</v>
      </c>
      <c r="AA6" s="52">
        <f t="shared" si="2"/>
        <v>157.80000000000001</v>
      </c>
      <c r="AB6" s="52">
        <f t="shared" si="2"/>
        <v>193.4</v>
      </c>
      <c r="AC6" s="52">
        <f t="shared" si="2"/>
        <v>195.9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43.9</v>
      </c>
      <c r="BG6" s="52">
        <f t="shared" ref="BG6:BO6" si="5">IF(BG8="-",NA(),BG8)</f>
        <v>37.200000000000003</v>
      </c>
      <c r="BH6" s="52">
        <f t="shared" si="5"/>
        <v>36.6</v>
      </c>
      <c r="BI6" s="52">
        <f t="shared" si="5"/>
        <v>48.3</v>
      </c>
      <c r="BJ6" s="52">
        <f t="shared" si="5"/>
        <v>48.9</v>
      </c>
      <c r="BK6" s="52">
        <f t="shared" si="5"/>
        <v>33.6</v>
      </c>
      <c r="BL6" s="52">
        <f t="shared" si="5"/>
        <v>-122.5</v>
      </c>
      <c r="BM6" s="52">
        <f t="shared" si="5"/>
        <v>8.5</v>
      </c>
      <c r="BN6" s="52">
        <f t="shared" si="5"/>
        <v>26.6</v>
      </c>
      <c r="BO6" s="52">
        <f t="shared" si="5"/>
        <v>36.5</v>
      </c>
      <c r="BP6" s="49" t="str">
        <f>IF(BP8="-","",IF(BP8="-","【-】","【"&amp;SUBSTITUTE(TEXT(BP8,"#,##0.0"),"-","△")&amp;"】"))</f>
        <v>【△55.6】</v>
      </c>
      <c r="BQ6" s="53">
        <f>IF(BQ8="-",NA(),BQ8)</f>
        <v>8308</v>
      </c>
      <c r="BR6" s="53">
        <f t="shared" ref="BR6:BZ6" si="6">IF(BR8="-",NA(),BR8)</f>
        <v>5532</v>
      </c>
      <c r="BS6" s="53">
        <f t="shared" si="6"/>
        <v>6031</v>
      </c>
      <c r="BT6" s="53">
        <f t="shared" si="6"/>
        <v>10710</v>
      </c>
      <c r="BU6" s="53">
        <f t="shared" si="6"/>
        <v>11425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68416</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193.2</v>
      </c>
      <c r="DL6" s="52">
        <f t="shared" ref="DL6:DT6" si="9">IF(DL8="-",NA(),DL8)</f>
        <v>197.3</v>
      </c>
      <c r="DM6" s="52">
        <f t="shared" si="9"/>
        <v>174</v>
      </c>
      <c r="DN6" s="52">
        <f t="shared" si="9"/>
        <v>216.4</v>
      </c>
      <c r="DO6" s="52">
        <f t="shared" si="9"/>
        <v>217.8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110</v>
      </c>
      <c r="B7" s="48">
        <f t="shared" ref="B7:X7" si="10">B8</f>
        <v>2023</v>
      </c>
      <c r="C7" s="48">
        <f t="shared" si="10"/>
        <v>12033</v>
      </c>
      <c r="D7" s="48">
        <f t="shared" si="10"/>
        <v>47</v>
      </c>
      <c r="E7" s="48">
        <f t="shared" si="10"/>
        <v>14</v>
      </c>
      <c r="F7" s="48">
        <f t="shared" si="10"/>
        <v>0</v>
      </c>
      <c r="G7" s="48">
        <f t="shared" si="10"/>
        <v>3</v>
      </c>
      <c r="H7" s="48" t="str">
        <f t="shared" si="10"/>
        <v>北海道　小樽市</v>
      </c>
      <c r="I7" s="48" t="str">
        <f t="shared" si="10"/>
        <v>小樽市駅横駐車場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27</v>
      </c>
      <c r="S7" s="50" t="str">
        <f t="shared" si="10"/>
        <v>駅</v>
      </c>
      <c r="T7" s="50" t="str">
        <f t="shared" si="10"/>
        <v>有</v>
      </c>
      <c r="U7" s="51">
        <f t="shared" si="10"/>
        <v>940</v>
      </c>
      <c r="V7" s="51">
        <f t="shared" si="10"/>
        <v>73</v>
      </c>
      <c r="W7" s="51">
        <f t="shared" si="10"/>
        <v>260</v>
      </c>
      <c r="X7" s="50" t="str">
        <f t="shared" si="10"/>
        <v>利用料金制</v>
      </c>
      <c r="Y7" s="52">
        <f>Y8</f>
        <v>178.3</v>
      </c>
      <c r="Z7" s="52">
        <f t="shared" ref="Z7:AH7" si="11">Z8</f>
        <v>159.19999999999999</v>
      </c>
      <c r="AA7" s="52">
        <f t="shared" si="11"/>
        <v>157.80000000000001</v>
      </c>
      <c r="AB7" s="52">
        <f t="shared" si="11"/>
        <v>193.4</v>
      </c>
      <c r="AC7" s="52">
        <f t="shared" si="11"/>
        <v>195.9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43.9</v>
      </c>
      <c r="BG7" s="52">
        <f t="shared" ref="BG7:BO7" si="14">BG8</f>
        <v>37.200000000000003</v>
      </c>
      <c r="BH7" s="52">
        <f t="shared" si="14"/>
        <v>36.6</v>
      </c>
      <c r="BI7" s="52">
        <f t="shared" si="14"/>
        <v>48.3</v>
      </c>
      <c r="BJ7" s="52">
        <f t="shared" si="14"/>
        <v>48.9</v>
      </c>
      <c r="BK7" s="52">
        <f t="shared" si="14"/>
        <v>33.6</v>
      </c>
      <c r="BL7" s="52">
        <f t="shared" si="14"/>
        <v>-122.5</v>
      </c>
      <c r="BM7" s="52">
        <f t="shared" si="14"/>
        <v>8.5</v>
      </c>
      <c r="BN7" s="52">
        <f t="shared" si="14"/>
        <v>26.6</v>
      </c>
      <c r="BO7" s="52">
        <f t="shared" si="14"/>
        <v>36.5</v>
      </c>
      <c r="BP7" s="49"/>
      <c r="BQ7" s="53">
        <f>BQ8</f>
        <v>8308</v>
      </c>
      <c r="BR7" s="53">
        <f t="shared" ref="BR7:BZ7" si="15">BR8</f>
        <v>5532</v>
      </c>
      <c r="BS7" s="53">
        <f t="shared" si="15"/>
        <v>6031</v>
      </c>
      <c r="BT7" s="53">
        <f t="shared" si="15"/>
        <v>10710</v>
      </c>
      <c r="BU7" s="53">
        <f t="shared" si="15"/>
        <v>11425</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68416</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193.2</v>
      </c>
      <c r="DL7" s="52">
        <f t="shared" ref="DL7:DT7" si="17">DL8</f>
        <v>197.3</v>
      </c>
      <c r="DM7" s="52">
        <f t="shared" si="17"/>
        <v>174</v>
      </c>
      <c r="DN7" s="52">
        <f t="shared" si="17"/>
        <v>216.4</v>
      </c>
      <c r="DO7" s="52">
        <f t="shared" si="17"/>
        <v>217.8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12033</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27</v>
      </c>
      <c r="S8" s="57" t="s">
        <v>122</v>
      </c>
      <c r="T8" s="57" t="s">
        <v>123</v>
      </c>
      <c r="U8" s="58">
        <v>940</v>
      </c>
      <c r="V8" s="58">
        <v>73</v>
      </c>
      <c r="W8" s="58">
        <v>260</v>
      </c>
      <c r="X8" s="57" t="s">
        <v>124</v>
      </c>
      <c r="Y8" s="59">
        <v>178.3</v>
      </c>
      <c r="Z8" s="59">
        <v>159.19999999999999</v>
      </c>
      <c r="AA8" s="59">
        <v>157.80000000000001</v>
      </c>
      <c r="AB8" s="59">
        <v>193.4</v>
      </c>
      <c r="AC8" s="59">
        <v>195.9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43.9</v>
      </c>
      <c r="BG8" s="59">
        <v>37.200000000000003</v>
      </c>
      <c r="BH8" s="59">
        <v>36.6</v>
      </c>
      <c r="BI8" s="59">
        <v>48.3</v>
      </c>
      <c r="BJ8" s="59">
        <v>48.9</v>
      </c>
      <c r="BK8" s="59">
        <v>33.6</v>
      </c>
      <c r="BL8" s="59">
        <v>-122.5</v>
      </c>
      <c r="BM8" s="59">
        <v>8.5</v>
      </c>
      <c r="BN8" s="59">
        <v>26.6</v>
      </c>
      <c r="BO8" s="59">
        <v>36.5</v>
      </c>
      <c r="BP8" s="56">
        <v>-55.6</v>
      </c>
      <c r="BQ8" s="60">
        <v>8308</v>
      </c>
      <c r="BR8" s="60">
        <v>5532</v>
      </c>
      <c r="BS8" s="60">
        <v>6031</v>
      </c>
      <c r="BT8" s="61">
        <v>10710</v>
      </c>
      <c r="BU8" s="61">
        <v>11425</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68416</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193.2</v>
      </c>
      <c r="DL8" s="59">
        <v>197.3</v>
      </c>
      <c r="DM8" s="59">
        <v>174</v>
      </c>
      <c r="DN8" s="59">
        <v>216.4</v>
      </c>
      <c r="DO8" s="59">
        <v>217.8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岡崎聖</cp:lastModifiedBy>
  <dcterms:created xsi:type="dcterms:W3CDTF">2024-12-19T01:02:06Z</dcterms:created>
  <dcterms:modified xsi:type="dcterms:W3CDTF">2025-03-03T11:33:02Z</dcterms:modified>
  <cp:category/>
</cp:coreProperties>
</file>