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et5ffsv002\（財政部）財政課\業務\三四郎\地方公営企業関係\R07後志（照会・通知）\R08.01.29_02.04〆【依頼：24（水）17時〆】公営企業に係る経営比較分析表（令和６年度決算）の分析・公表について\05回答\"/>
    </mc:Choice>
  </mc:AlternateContent>
  <workbookProtection workbookAlgorithmName="SHA-512" workbookHashValue="sWAgrjq3posq0cJjcCHW8iHYPF7D4j9iohgvb3qC7Rl+lnDQeWuDOdUqT3EjJrM7Iv2pxTujmM8S01+hH0+ArA==" workbookSaltValue="tcN3ixVFJi/BpPwvJ0/Mtg==" workbookSpinCount="100000" lockStructure="1"/>
  <bookViews>
    <workbookView xWindow="0" yWindow="0" windowWidth="24000" windowHeight="951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B10" i="4"/>
  <c r="LJ8" i="4"/>
  <c r="JQ8" i="4"/>
  <c r="HX8" i="4"/>
  <c r="CF8" i="4"/>
  <c r="B8" i="4"/>
  <c r="B6" i="4" l="1"/>
  <c r="CS30" i="4"/>
  <c r="BZ76" i="4"/>
  <c r="MA51" i="4"/>
  <c r="MI76" i="4"/>
  <c r="HJ51" i="4"/>
  <c r="MA30" i="4"/>
  <c r="IT76" i="4"/>
  <c r="CS51" i="4"/>
  <c r="HJ30" i="4"/>
  <c r="C11" i="5"/>
  <c r="D11" i="5"/>
  <c r="E11" i="5"/>
  <c r="B11" i="5"/>
  <c r="AG76" i="4" l="1"/>
  <c r="JV51" i="4"/>
  <c r="KP76" i="4"/>
  <c r="FE51" i="4"/>
  <c r="JV30" i="4"/>
  <c r="HA76" i="4"/>
  <c r="AN51" i="4"/>
  <c r="FE30" i="4"/>
  <c r="AN30" i="4"/>
  <c r="EL30" i="4"/>
  <c r="U51" i="4"/>
  <c r="U30" i="4"/>
  <c r="R76" i="4"/>
  <c r="JC51" i="4"/>
  <c r="KA76" i="4"/>
  <c r="EL51" i="4"/>
  <c r="JC30" i="4"/>
  <c r="GL76" i="4"/>
  <c r="LH30" i="4"/>
  <c r="IE76" i="4"/>
  <c r="BZ51" i="4"/>
  <c r="GQ30" i="4"/>
  <c r="BZ30" i="4"/>
  <c r="BK76" i="4"/>
  <c r="LH51" i="4"/>
  <c r="LT76" i="4"/>
  <c r="GQ51" i="4"/>
  <c r="AV76" i="4"/>
  <c r="LE76" i="4"/>
  <c r="FX51" i="4"/>
  <c r="KO30" i="4"/>
  <c r="HP76" i="4"/>
  <c r="BG51" i="4"/>
  <c r="FX30" i="4"/>
  <c r="BG30" i="4"/>
  <c r="KO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<sst xmlns="http://schemas.openxmlformats.org/spreadsheetml/2006/main" count="278" uniqueCount="132">
  <si>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</si>
  <si>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</si>
  <si>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</si>
  <si>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</si>
  <si>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</si>
  <si>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</si>
  <si>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</si>
  <si>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</si>
  <si>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</si>
  <si>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</si>
  <si>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</si>
  <si>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</si>
  <si>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</si>
  <si>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</si>
  <si>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</si>
  <si>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</si>
  <si>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</si>
  <si>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</si>
  <si>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</si>
  <si>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</si>
  <si>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</si>
  <si>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</si>
  <si>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</si>
  <si>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</si>
  <si>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</si>
  <si>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</si>
  <si>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</si>
  <si>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</si>
  <si>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</si>
  <si>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</si>
  <si>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</si>
  <si>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</si>
  <si>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</si>
  <si>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</si>
  <si>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</si>
  <si>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</si>
  <si>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</si>
  <si>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</si>
  <si>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</si>
  <si>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</si>
  <si>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</si>
  <si>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</si>
  <si>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</si>
  <si>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</si>
  <si>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</si>
  <si>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</si>
  <si>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</si>
  <si>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</si>
  <si>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</si>
  <si>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</si>
  <si>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</si>
  <si>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</si>
  <si>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</si>
  <si>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</si>
  <si>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</si>
  <si>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</si>
  <si>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</si>
  <si>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</si>
  <si>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</si>
  <si>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</si>
  <si>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</si>
  <si>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</si>
  <si>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</si>
  <si>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</si>
  <si>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</si>
  <si>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</si>
  <si>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</si>
  <si>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</si>
  <si>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</si>
  <si>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</si>
  <si>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</si>
  <si>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</si>
  <si>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</si>
  <si>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</si>
  <si>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</si>
  <si>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</si>
  <si>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</si>
  <si>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</si>
  <si>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</si>
  <si>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</si>
  <si>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</si>
  <si>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</si>
  <si>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</si>
  <si>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</si>
  <si>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</si>
  <si>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</si>
  <si>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</si>
  <si>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</si>
  <si>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</si>
  <si>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</si>
  <si>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</si>
  <si>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</si>
  <si>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</si>
  <si>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</si>
  <si>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</si>
  <si>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</si>
  <si>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</si>
  <si>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</si>
  <si>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</si>
  <si>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</si>
  <si>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</si>
  <si>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</si>
  <si>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</si>
  <si>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</si>
  <si>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</si>
  <si>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</si>
  <si>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</si>
  <si>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</si>
  <si>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</si>
  <si>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</si>
  <si>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北海道　小樽市</t>
  </si>
  <si>
    <t>小樽市駅前広場駐車場</t>
  </si>
  <si>
    <t>法非適用</t>
  </si>
  <si>
    <t>駐車場整備事業</t>
  </si>
  <si>
    <t>-</t>
  </si>
  <si>
    <t>Ａ３Ｂ１</t>
  </si>
  <si>
    <t>非設置</t>
  </si>
  <si>
    <t>該当数値なし</t>
  </si>
  <si>
    <t>その他駐車場</t>
  </si>
  <si>
    <t>広場式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</si>
  <si>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</si>
  <si>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</si>
  <si>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</si>
  <si>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</si>
  <si>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</si>
  <si>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</si>
  <si>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</si>
  <si>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</si>
  <si>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⑧設備投資見込額(千円)
 [今後10年間の建設改良費等の見込額]
・現在のところ設備の拡張・改修などの予定はありません。
⑩企業債残高対料金収入比率(％)
 [(企業債残高－一般会計等負担額)÷料金収入×100]
・地方債残高は平成28年度でゼロとなりました。
⑥有形固定資産減価償却率(％)
⑨累積欠損金比率(％)
・公営企業法非適用事業会計のため該当数値はありません。</t>
    <phoneticPr fontId="5"/>
  </si>
  <si>
    <t xml:space="preserve">
⑪稼働率(％)
 [一日平均駐車台数÷収容台数×100]
・駅横駐車場に比べて稼働率が高くなっていますが、これは本駐車場の利用形態として小樽駅への送迎などの短時間利用が主体のため、一日の延べ利用台数が多くなっているためです。</t>
    <phoneticPr fontId="5"/>
  </si>
  <si>
    <t xml:space="preserve">
　本駐車場は、小樽駅利用者の利便性確保と駅前広場の混雑緩和を目的として設置され、近年は観光客の利用が増加傾向にあります。
　管理運営については、民間ノウハウを活用したサービス向上や経費節減を図るため、指定管理者制度を導入し、利用料金制（利用料金を指定管理者の収入とし、市は管理委託料を支払わない）を採用しています。
　駐車場事業については、中心市街地の利便性の向上と交通環境の改善という行政課題を念頭に、小樽駅周辺の交通実態や駐車場整備状況など踏まえた上で、今後の事業のあり方について経営戦略等を基に検討を図りながら、引き続き効率的な経営による事業改善に努めてまいります。</t>
    <phoneticPr fontId="5"/>
  </si>
  <si>
    <r>
      <t xml:space="preserve">①収益的収支比率(％)
 [総収益÷(総費用＋地方債償還金)×100]
・100％を上回っており、収支状況は安定しています。
・地方債償還金はありません(地方債残高ゼロ)。
②他会計補助金比率(％)
 [繰入金÷(総費用＋地方債償還金)×100]
③駐車台数一台当たりの他会計補助金額(円)
 [繰入金÷延駐車台数]
・普通会計からの繰入は行っていません。
④売上高ＧＯＰ比率(％)　※ＧＯＰ:粗利益
 [(営業収益－営業費用)÷営業収益×100]
⑤ＥＢＩＴＤＡ(原価償却前営業利益)(千円)
 [総収益－総費用－繰入金＋支払利息]
</t>
    </r>
    <r>
      <rPr>
        <sz val="9"/>
        <rFont val="ＭＳ ゴシック"/>
        <family val="3"/>
        <charset val="128"/>
      </rPr>
      <t>・コロナ禍の収束後、インバウンドの回復に伴い以前の水準に回復。令和6年度は前年度と比較しほぼ横ばいとなっており、今後も同水準で推移すると見込んでいます。</t>
    </r>
    <rPh sb="274" eb="275">
      <t>カ</t>
    </rPh>
    <rPh sb="276" eb="278">
      <t>シュウソク</t>
    </rPh>
    <rPh sb="278" eb="279">
      <t>ゴ</t>
    </rPh>
    <rPh sb="287" eb="289">
      <t>カイフク</t>
    </rPh>
    <rPh sb="290" eb="291">
      <t>トモナ</t>
    </rPh>
    <rPh sb="292" eb="294">
      <t>イゼン</t>
    </rPh>
    <rPh sb="295" eb="297">
      <t>スイジュン</t>
    </rPh>
    <rPh sb="301" eb="303">
      <t>レイワ</t>
    </rPh>
    <rPh sb="304" eb="306">
      <t>ネンド</t>
    </rPh>
    <rPh sb="311" eb="313">
      <t>ヒカク</t>
    </rPh>
    <rPh sb="316" eb="317">
      <t>ヨコ</t>
    </rPh>
    <rPh sb="326" eb="328">
      <t>コンゴ</t>
    </rPh>
    <rPh sb="329" eb="332">
      <t>ドウスイジュン</t>
    </rPh>
    <rPh sb="333" eb="335">
      <t>スイイ</t>
    </rPh>
    <rPh sb="338" eb="340">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</si>
</sst>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115</c:v>
                </c:pt>
                <c:pt idx="1">
                  <c:v>124.2</c:v>
                </c:pt>
                <c:pt idx="2">
                  <c:v>153.9</c:v>
                </c:pt>
                <c:pt idx="3">
                  <c:v>167.4</c:v>
                </c:pt>
                <c:pt idx="4">
                  <c:v>171</c:v>
                </c:pt>
              </c:numCache>
            </c:numRef>
          </c:val>
          <c:extLst>
            <c:ext xmlns:c16="http://schemas.microsoft.com/office/drawing/2014/chart" uri="{C3380CC4-5D6E-409C-BE32-E72D297353CC}">
              <c16:uniqueId val="{00000000-1060-4DDC-9D94-99906F2840F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060-4DDC-9D94-99906F2840F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6C8-4F64-8D09-C6717BB4F1D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66C8-4F64-8D09-C6717BB4F1D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4B9-4880-96B1-0C2CBD8D409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B9-4880-96B1-0C2CBD8D409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938-4F53-9466-17AFA10A212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938-4F53-9466-17AFA10A212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90D-4A20-B240-30F15A06C0D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90D-4A20-B240-30F15A06C0D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38-494A-9070-7E57419C70F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FC38-494A-9070-7E57419C70F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1135</c:v>
                </c:pt>
                <c:pt idx="1">
                  <c:v>1165</c:v>
                </c:pt>
                <c:pt idx="2">
                  <c:v>1200</c:v>
                </c:pt>
                <c:pt idx="3">
                  <c:v>1165</c:v>
                </c:pt>
                <c:pt idx="4">
                  <c:v>1125</c:v>
                </c:pt>
              </c:numCache>
            </c:numRef>
          </c:val>
          <c:extLst>
            <c:ext xmlns:c16="http://schemas.microsoft.com/office/drawing/2014/chart" uri="{C3380CC4-5D6E-409C-BE32-E72D297353CC}">
              <c16:uniqueId val="{00000000-C700-48D4-86D3-DC82BF32B72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700-48D4-86D3-DC82BF32B72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13.1</c:v>
                </c:pt>
                <c:pt idx="1">
                  <c:v>19.5</c:v>
                </c:pt>
                <c:pt idx="2">
                  <c:v>35</c:v>
                </c:pt>
                <c:pt idx="3">
                  <c:v>40.299999999999997</c:v>
                </c:pt>
                <c:pt idx="4">
                  <c:v>41.5</c:v>
                </c:pt>
              </c:numCache>
            </c:numRef>
          </c:val>
          <c:extLst>
            <c:ext xmlns:c16="http://schemas.microsoft.com/office/drawing/2014/chart" uri="{C3380CC4-5D6E-409C-BE32-E72D297353CC}">
              <c16:uniqueId val="{00000000-E34E-4E44-BB45-74934A67ECE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34E-4E44-BB45-74934A67ECE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732</c:v>
                </c:pt>
                <c:pt idx="1">
                  <c:v>1242</c:v>
                </c:pt>
                <c:pt idx="2">
                  <c:v>2891</c:v>
                </c:pt>
                <c:pt idx="3">
                  <c:v>3547</c:v>
                </c:pt>
                <c:pt idx="4">
                  <c:v>3509</c:v>
                </c:pt>
              </c:numCache>
            </c:numRef>
          </c:val>
          <c:extLst>
            <c:ext xmlns:c16="http://schemas.microsoft.com/office/drawing/2014/chart" uri="{C3380CC4-5D6E-409C-BE32-E72D297353CC}">
              <c16:uniqueId val="{00000000-E9C9-4C66-BF17-8C38E7821E3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9C9-4C66-BF17-8C38E7821E3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115" zoomScaleNormal="11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北海道小樽市　小樽市駅前広場駐車場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253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115</v>
      </c>
      <c r="V31" s="116"/>
      <c r="W31" s="116"/>
      <c r="X31" s="116"/>
      <c r="Y31" s="116"/>
      <c r="Z31" s="116"/>
      <c r="AA31" s="116"/>
      <c r="AB31" s="116"/>
      <c r="AC31" s="116"/>
      <c r="AD31" s="116"/>
      <c r="AE31" s="116"/>
      <c r="AF31" s="116"/>
      <c r="AG31" s="116"/>
      <c r="AH31" s="116"/>
      <c r="AI31" s="116"/>
      <c r="AJ31" s="116"/>
      <c r="AK31" s="116"/>
      <c r="AL31" s="116"/>
      <c r="AM31" s="116"/>
      <c r="AN31" s="116">
        <f>データ!Z7</f>
        <v>124.2</v>
      </c>
      <c r="AO31" s="116"/>
      <c r="AP31" s="116"/>
      <c r="AQ31" s="116"/>
      <c r="AR31" s="116"/>
      <c r="AS31" s="116"/>
      <c r="AT31" s="116"/>
      <c r="AU31" s="116"/>
      <c r="AV31" s="116"/>
      <c r="AW31" s="116"/>
      <c r="AX31" s="116"/>
      <c r="AY31" s="116"/>
      <c r="AZ31" s="116"/>
      <c r="BA31" s="116"/>
      <c r="BB31" s="116"/>
      <c r="BC31" s="116"/>
      <c r="BD31" s="116"/>
      <c r="BE31" s="116"/>
      <c r="BF31" s="116"/>
      <c r="BG31" s="116">
        <f>データ!AA7</f>
        <v>153.9</v>
      </c>
      <c r="BH31" s="116"/>
      <c r="BI31" s="116"/>
      <c r="BJ31" s="116"/>
      <c r="BK31" s="116"/>
      <c r="BL31" s="116"/>
      <c r="BM31" s="116"/>
      <c r="BN31" s="116"/>
      <c r="BO31" s="116"/>
      <c r="BP31" s="116"/>
      <c r="BQ31" s="116"/>
      <c r="BR31" s="116"/>
      <c r="BS31" s="116"/>
      <c r="BT31" s="116"/>
      <c r="BU31" s="116"/>
      <c r="BV31" s="116"/>
      <c r="BW31" s="116"/>
      <c r="BX31" s="116"/>
      <c r="BY31" s="116"/>
      <c r="BZ31" s="116">
        <f>データ!AB7</f>
        <v>167.4</v>
      </c>
      <c r="CA31" s="116"/>
      <c r="CB31" s="116"/>
      <c r="CC31" s="116"/>
      <c r="CD31" s="116"/>
      <c r="CE31" s="116"/>
      <c r="CF31" s="116"/>
      <c r="CG31" s="116"/>
      <c r="CH31" s="116"/>
      <c r="CI31" s="116"/>
      <c r="CJ31" s="116"/>
      <c r="CK31" s="116"/>
      <c r="CL31" s="116"/>
      <c r="CM31" s="116"/>
      <c r="CN31" s="116"/>
      <c r="CO31" s="116"/>
      <c r="CP31" s="116"/>
      <c r="CQ31" s="116"/>
      <c r="CR31" s="116"/>
      <c r="CS31" s="116">
        <f>データ!AC7</f>
        <v>171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1135</v>
      </c>
      <c r="JD31" s="111"/>
      <c r="JE31" s="111"/>
      <c r="JF31" s="111"/>
      <c r="JG31" s="111"/>
      <c r="JH31" s="111"/>
      <c r="JI31" s="111"/>
      <c r="JJ31" s="111"/>
      <c r="JK31" s="111"/>
      <c r="JL31" s="111"/>
      <c r="JM31" s="111"/>
      <c r="JN31" s="111"/>
      <c r="JO31" s="111"/>
      <c r="JP31" s="111"/>
      <c r="JQ31" s="111"/>
      <c r="JR31" s="111"/>
      <c r="JS31" s="111"/>
      <c r="JT31" s="111"/>
      <c r="JU31" s="112"/>
      <c r="JV31" s="110">
        <f>データ!DL7</f>
        <v>1165</v>
      </c>
      <c r="JW31" s="111"/>
      <c r="JX31" s="111"/>
      <c r="JY31" s="111"/>
      <c r="JZ31" s="111"/>
      <c r="KA31" s="111"/>
      <c r="KB31" s="111"/>
      <c r="KC31" s="111"/>
      <c r="KD31" s="111"/>
      <c r="KE31" s="111"/>
      <c r="KF31" s="111"/>
      <c r="KG31" s="111"/>
      <c r="KH31" s="111"/>
      <c r="KI31" s="111"/>
      <c r="KJ31" s="111"/>
      <c r="KK31" s="111"/>
      <c r="KL31" s="111"/>
      <c r="KM31" s="111"/>
      <c r="KN31" s="112"/>
      <c r="KO31" s="110">
        <f>データ!DM7</f>
        <v>1200</v>
      </c>
      <c r="KP31" s="111"/>
      <c r="KQ31" s="111"/>
      <c r="KR31" s="111"/>
      <c r="KS31" s="111"/>
      <c r="KT31" s="111"/>
      <c r="KU31" s="111"/>
      <c r="KV31" s="111"/>
      <c r="KW31" s="111"/>
      <c r="KX31" s="111"/>
      <c r="KY31" s="111"/>
      <c r="KZ31" s="111"/>
      <c r="LA31" s="111"/>
      <c r="LB31" s="111"/>
      <c r="LC31" s="111"/>
      <c r="LD31" s="111"/>
      <c r="LE31" s="111"/>
      <c r="LF31" s="111"/>
      <c r="LG31" s="112"/>
      <c r="LH31" s="110">
        <f>データ!DN7</f>
        <v>1165</v>
      </c>
      <c r="LI31" s="111"/>
      <c r="LJ31" s="111"/>
      <c r="LK31" s="111"/>
      <c r="LL31" s="111"/>
      <c r="LM31" s="111"/>
      <c r="LN31" s="111"/>
      <c r="LO31" s="111"/>
      <c r="LP31" s="111"/>
      <c r="LQ31" s="111"/>
      <c r="LR31" s="111"/>
      <c r="LS31" s="111"/>
      <c r="LT31" s="111"/>
      <c r="LU31" s="111"/>
      <c r="LV31" s="111"/>
      <c r="LW31" s="111"/>
      <c r="LX31" s="111"/>
      <c r="LY31" s="111"/>
      <c r="LZ31" s="112"/>
      <c r="MA31" s="110">
        <f>データ!DO7</f>
        <v>1125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13.1</v>
      </c>
      <c r="EM52" s="116"/>
      <c r="EN52" s="116"/>
      <c r="EO52" s="116"/>
      <c r="EP52" s="116"/>
      <c r="EQ52" s="116"/>
      <c r="ER52" s="116"/>
      <c r="ES52" s="116"/>
      <c r="ET52" s="116"/>
      <c r="EU52" s="116"/>
      <c r="EV52" s="116"/>
      <c r="EW52" s="116"/>
      <c r="EX52" s="116"/>
      <c r="EY52" s="116"/>
      <c r="EZ52" s="116"/>
      <c r="FA52" s="116"/>
      <c r="FB52" s="116"/>
      <c r="FC52" s="116"/>
      <c r="FD52" s="116"/>
      <c r="FE52" s="116">
        <f>データ!BG7</f>
        <v>19.5</v>
      </c>
      <c r="FF52" s="116"/>
      <c r="FG52" s="116"/>
      <c r="FH52" s="116"/>
      <c r="FI52" s="116"/>
      <c r="FJ52" s="116"/>
      <c r="FK52" s="116"/>
      <c r="FL52" s="116"/>
      <c r="FM52" s="116"/>
      <c r="FN52" s="116"/>
      <c r="FO52" s="116"/>
      <c r="FP52" s="116"/>
      <c r="FQ52" s="116"/>
      <c r="FR52" s="116"/>
      <c r="FS52" s="116"/>
      <c r="FT52" s="116"/>
      <c r="FU52" s="116"/>
      <c r="FV52" s="116"/>
      <c r="FW52" s="116"/>
      <c r="FX52" s="116">
        <f>データ!BH7</f>
        <v>35</v>
      </c>
      <c r="FY52" s="116"/>
      <c r="FZ52" s="116"/>
      <c r="GA52" s="116"/>
      <c r="GB52" s="116"/>
      <c r="GC52" s="116"/>
      <c r="GD52" s="116"/>
      <c r="GE52" s="116"/>
      <c r="GF52" s="116"/>
      <c r="GG52" s="116"/>
      <c r="GH52" s="116"/>
      <c r="GI52" s="116"/>
      <c r="GJ52" s="116"/>
      <c r="GK52" s="116"/>
      <c r="GL52" s="116"/>
      <c r="GM52" s="116"/>
      <c r="GN52" s="116"/>
      <c r="GO52" s="116"/>
      <c r="GP52" s="116"/>
      <c r="GQ52" s="116">
        <f>データ!BI7</f>
        <v>40.299999999999997</v>
      </c>
      <c r="GR52" s="116"/>
      <c r="GS52" s="116"/>
      <c r="GT52" s="116"/>
      <c r="GU52" s="116"/>
      <c r="GV52" s="116"/>
      <c r="GW52" s="116"/>
      <c r="GX52" s="116"/>
      <c r="GY52" s="116"/>
      <c r="GZ52" s="116"/>
      <c r="HA52" s="116"/>
      <c r="HB52" s="116"/>
      <c r="HC52" s="116"/>
      <c r="HD52" s="116"/>
      <c r="HE52" s="116"/>
      <c r="HF52" s="116"/>
      <c r="HG52" s="116"/>
      <c r="HH52" s="116"/>
      <c r="HI52" s="116"/>
      <c r="HJ52" s="116">
        <f>データ!BJ7</f>
        <v>41.5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732</v>
      </c>
      <c r="JD52" s="120"/>
      <c r="JE52" s="120"/>
      <c r="JF52" s="120"/>
      <c r="JG52" s="120"/>
      <c r="JH52" s="120"/>
      <c r="JI52" s="120"/>
      <c r="JJ52" s="120"/>
      <c r="JK52" s="120"/>
      <c r="JL52" s="120"/>
      <c r="JM52" s="120"/>
      <c r="JN52" s="120"/>
      <c r="JO52" s="120"/>
      <c r="JP52" s="120"/>
      <c r="JQ52" s="120"/>
      <c r="JR52" s="120"/>
      <c r="JS52" s="120"/>
      <c r="JT52" s="120"/>
      <c r="JU52" s="120"/>
      <c r="JV52" s="120">
        <f>データ!BR7</f>
        <v>1242</v>
      </c>
      <c r="JW52" s="120"/>
      <c r="JX52" s="120"/>
      <c r="JY52" s="120"/>
      <c r="JZ52" s="120"/>
      <c r="KA52" s="120"/>
      <c r="KB52" s="120"/>
      <c r="KC52" s="120"/>
      <c r="KD52" s="120"/>
      <c r="KE52" s="120"/>
      <c r="KF52" s="120"/>
      <c r="KG52" s="120"/>
      <c r="KH52" s="120"/>
      <c r="KI52" s="120"/>
      <c r="KJ52" s="120"/>
      <c r="KK52" s="120"/>
      <c r="KL52" s="120"/>
      <c r="KM52" s="120"/>
      <c r="KN52" s="120"/>
      <c r="KO52" s="120">
        <f>データ!BS7</f>
        <v>2891</v>
      </c>
      <c r="KP52" s="120"/>
      <c r="KQ52" s="120"/>
      <c r="KR52" s="120"/>
      <c r="KS52" s="120"/>
      <c r="KT52" s="120"/>
      <c r="KU52" s="120"/>
      <c r="KV52" s="120"/>
      <c r="KW52" s="120"/>
      <c r="KX52" s="120"/>
      <c r="KY52" s="120"/>
      <c r="KZ52" s="120"/>
      <c r="LA52" s="120"/>
      <c r="LB52" s="120"/>
      <c r="LC52" s="120"/>
      <c r="LD52" s="120"/>
      <c r="LE52" s="120"/>
      <c r="LF52" s="120"/>
      <c r="LG52" s="120"/>
      <c r="LH52" s="120">
        <f>データ!BT7</f>
        <v>3547</v>
      </c>
      <c r="LI52" s="120"/>
      <c r="LJ52" s="120"/>
      <c r="LK52" s="120"/>
      <c r="LL52" s="120"/>
      <c r="LM52" s="120"/>
      <c r="LN52" s="120"/>
      <c r="LO52" s="120"/>
      <c r="LP52" s="120"/>
      <c r="LQ52" s="120"/>
      <c r="LR52" s="120"/>
      <c r="LS52" s="120"/>
      <c r="LT52" s="120"/>
      <c r="LU52" s="120"/>
      <c r="LV52" s="120"/>
      <c r="LW52" s="120"/>
      <c r="LX52" s="120"/>
      <c r="LY52" s="120"/>
      <c r="LZ52" s="120"/>
      <c r="MA52" s="120">
        <f>データ!BU7</f>
        <v>3509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22815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2LRJB4UqTfGBbzZbx6e54tSLB49WTzlajQv5PZEfwDTmYBt8HjpO13BOsNfP0ljuRlkjzrnx79qaDWQEK0org==" saltValue="hB94/EIii6zqk5HxUsOvK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100</v>
      </c>
      <c r="AV5" s="47" t="s">
        <v>90</v>
      </c>
      <c r="AW5" s="47" t="s">
        <v>91</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89</v>
      </c>
      <c r="BR5" s="47" t="s">
        <v>90</v>
      </c>
      <c r="BS5" s="47" t="s">
        <v>101</v>
      </c>
      <c r="BT5" s="47" t="s">
        <v>102</v>
      </c>
      <c r="BU5" s="47" t="s">
        <v>93</v>
      </c>
      <c r="BV5" s="47" t="s">
        <v>94</v>
      </c>
      <c r="BW5" s="47" t="s">
        <v>95</v>
      </c>
      <c r="BX5" s="47" t="s">
        <v>96</v>
      </c>
      <c r="BY5" s="47" t="s">
        <v>97</v>
      </c>
      <c r="BZ5" s="47" t="s">
        <v>98</v>
      </c>
      <c r="CA5" s="47" t="s">
        <v>99</v>
      </c>
      <c r="CB5" s="47" t="s">
        <v>89</v>
      </c>
      <c r="CC5" s="47" t="s">
        <v>103</v>
      </c>
      <c r="CD5" s="47" t="s">
        <v>91</v>
      </c>
      <c r="CE5" s="47" t="s">
        <v>92</v>
      </c>
      <c r="CF5" s="47" t="s">
        <v>104</v>
      </c>
      <c r="CG5" s="47" t="s">
        <v>94</v>
      </c>
      <c r="CH5" s="47" t="s">
        <v>95</v>
      </c>
      <c r="CI5" s="47" t="s">
        <v>96</v>
      </c>
      <c r="CJ5" s="47" t="s">
        <v>97</v>
      </c>
      <c r="CK5" s="47" t="s">
        <v>98</v>
      </c>
      <c r="CL5" s="47" t="s">
        <v>99</v>
      </c>
      <c r="CM5" s="145"/>
      <c r="CN5" s="145"/>
      <c r="CO5" s="47" t="s">
        <v>100</v>
      </c>
      <c r="CP5" s="47" t="s">
        <v>103</v>
      </c>
      <c r="CQ5" s="47" t="s">
        <v>91</v>
      </c>
      <c r="CR5" s="47" t="s">
        <v>102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100</v>
      </c>
      <c r="DL5" s="47" t="s">
        <v>90</v>
      </c>
      <c r="DM5" s="47" t="s">
        <v>91</v>
      </c>
      <c r="DN5" s="47" t="s">
        <v>102</v>
      </c>
      <c r="DO5" s="47" t="s">
        <v>93</v>
      </c>
      <c r="DP5" s="47" t="s">
        <v>94</v>
      </c>
      <c r="DQ5" s="47" t="s">
        <v>95</v>
      </c>
      <c r="DR5" s="47" t="s">
        <v>96</v>
      </c>
      <c r="DS5" s="47" t="s">
        <v>97</v>
      </c>
      <c r="DT5" s="47" t="s">
        <v>98</v>
      </c>
      <c r="DU5" s="47" t="s">
        <v>99</v>
      </c>
    </row>
    <row r="6" spans="1:125" s="54" customFormat="1" x14ac:dyDescent="0.15">
      <c r="A6" s="37" t="s">
        <v>105</v>
      </c>
      <c r="B6" s="48">
        <f>B8</f>
        <v>2024</v>
      </c>
      <c r="C6" s="48">
        <f t="shared" ref="C6:X6" si="1">C8</f>
        <v>12033</v>
      </c>
      <c r="D6" s="48">
        <f t="shared" si="1"/>
        <v>47</v>
      </c>
      <c r="E6" s="48">
        <f t="shared" si="1"/>
        <v>14</v>
      </c>
      <c r="F6" s="48">
        <f t="shared" si="1"/>
        <v>0</v>
      </c>
      <c r="G6" s="48">
        <f t="shared" si="1"/>
        <v>2</v>
      </c>
      <c r="H6" s="48" t="str">
        <f>SUBSTITUTE(H8,"　","")</f>
        <v>北海道小樽市</v>
      </c>
      <c r="I6" s="48" t="str">
        <f t="shared" si="1"/>
        <v>小樽市駅前広場駐車場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46</v>
      </c>
      <c r="S6" s="50" t="str">
        <f t="shared" si="1"/>
        <v>駅</v>
      </c>
      <c r="T6" s="50" t="str">
        <f t="shared" si="1"/>
        <v>有</v>
      </c>
      <c r="U6" s="51">
        <f t="shared" si="1"/>
        <v>253</v>
      </c>
      <c r="V6" s="51">
        <f t="shared" si="1"/>
        <v>20</v>
      </c>
      <c r="W6" s="51">
        <f t="shared" si="1"/>
        <v>300</v>
      </c>
      <c r="X6" s="50" t="str">
        <f t="shared" si="1"/>
        <v>利用料金制</v>
      </c>
      <c r="Y6" s="52">
        <f>IF(Y8="-",NA(),Y8)</f>
        <v>115</v>
      </c>
      <c r="Z6" s="52">
        <f t="shared" ref="Z6:AH6" si="2">IF(Z8="-",NA(),Z8)</f>
        <v>124.2</v>
      </c>
      <c r="AA6" s="52">
        <f t="shared" si="2"/>
        <v>153.9</v>
      </c>
      <c r="AB6" s="52">
        <f t="shared" si="2"/>
        <v>167.4</v>
      </c>
      <c r="AC6" s="52">
        <f t="shared" si="2"/>
        <v>171</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13.1</v>
      </c>
      <c r="BG6" s="52">
        <f t="shared" ref="BG6:BO6" si="5">IF(BG8="-",NA(),BG8)</f>
        <v>19.5</v>
      </c>
      <c r="BH6" s="52">
        <f t="shared" si="5"/>
        <v>35</v>
      </c>
      <c r="BI6" s="52">
        <f t="shared" si="5"/>
        <v>40.299999999999997</v>
      </c>
      <c r="BJ6" s="52">
        <f t="shared" si="5"/>
        <v>41.5</v>
      </c>
      <c r="BK6" s="52">
        <f t="shared" si="5"/>
        <v>-122.5</v>
      </c>
      <c r="BL6" s="52">
        <f t="shared" si="5"/>
        <v>8.5</v>
      </c>
      <c r="BM6" s="52">
        <f t="shared" si="5"/>
        <v>26.6</v>
      </c>
      <c r="BN6" s="52">
        <f t="shared" si="5"/>
        <v>35.4</v>
      </c>
      <c r="BO6" s="52">
        <f t="shared" si="5"/>
        <v>27.3</v>
      </c>
      <c r="BP6" s="49" t="str">
        <f>IF(BP8="-","",IF(BP8="-","【-】","【"&amp;SUBSTITUTE(TEXT(BP8,"#,##0.0"),"-","△")&amp;"】"))</f>
        <v>【2.0】</v>
      </c>
      <c r="BQ6" s="53">
        <f>IF(BQ8="-",NA(),BQ8)</f>
        <v>732</v>
      </c>
      <c r="BR6" s="53">
        <f t="shared" ref="BR6:BZ6" si="6">IF(BR8="-",NA(),BR8)</f>
        <v>1242</v>
      </c>
      <c r="BS6" s="53">
        <f t="shared" si="6"/>
        <v>2891</v>
      </c>
      <c r="BT6" s="53">
        <f t="shared" si="6"/>
        <v>3547</v>
      </c>
      <c r="BU6" s="53">
        <f t="shared" si="6"/>
        <v>3509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22815</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1135</v>
      </c>
      <c r="DL6" s="52">
        <f t="shared" ref="DL6:DT6" si="9">IF(DL8="-",NA(),DL8)</f>
        <v>1165</v>
      </c>
      <c r="DM6" s="52">
        <f t="shared" si="9"/>
        <v>1200</v>
      </c>
      <c r="DN6" s="52">
        <f t="shared" si="9"/>
        <v>1165</v>
      </c>
      <c r="DO6" s="52">
        <f t="shared" si="9"/>
        <v>1125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107</v>
      </c>
      <c r="B7" s="48">
        <f t="shared" ref="B7:X7" si="10">B8</f>
        <v>2024</v>
      </c>
      <c r="C7" s="48">
        <f t="shared" si="10"/>
        <v>12033</v>
      </c>
      <c r="D7" s="48">
        <f t="shared" si="10"/>
        <v>47</v>
      </c>
      <c r="E7" s="48">
        <f t="shared" si="10"/>
        <v>14</v>
      </c>
      <c r="F7" s="48">
        <f t="shared" si="10"/>
        <v>0</v>
      </c>
      <c r="G7" s="48">
        <f t="shared" si="10"/>
        <v>2</v>
      </c>
      <c r="H7" s="48" t="str">
        <f t="shared" si="10"/>
        <v>北海道　小樽市</v>
      </c>
      <c r="I7" s="48" t="str">
        <f t="shared" si="10"/>
        <v>小樽市駅前広場駐車場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46</v>
      </c>
      <c r="S7" s="50" t="str">
        <f t="shared" si="10"/>
        <v>駅</v>
      </c>
      <c r="T7" s="50" t="str">
        <f t="shared" si="10"/>
        <v>有</v>
      </c>
      <c r="U7" s="51">
        <f t="shared" si="10"/>
        <v>253</v>
      </c>
      <c r="V7" s="51">
        <f t="shared" si="10"/>
        <v>20</v>
      </c>
      <c r="W7" s="51">
        <f t="shared" si="10"/>
        <v>300</v>
      </c>
      <c r="X7" s="50" t="str">
        <f t="shared" si="10"/>
        <v>利用料金制</v>
      </c>
      <c r="Y7" s="52">
        <f>Y8</f>
        <v>115</v>
      </c>
      <c r="Z7" s="52">
        <f t="shared" ref="Z7:AH7" si="11">Z8</f>
        <v>124.2</v>
      </c>
      <c r="AA7" s="52">
        <f t="shared" si="11"/>
        <v>153.9</v>
      </c>
      <c r="AB7" s="52">
        <f t="shared" si="11"/>
        <v>167.4</v>
      </c>
      <c r="AC7" s="52">
        <f t="shared" si="11"/>
        <v>171</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13.1</v>
      </c>
      <c r="BG7" s="52">
        <f t="shared" ref="BG7:BO7" si="14">BG8</f>
        <v>19.5</v>
      </c>
      <c r="BH7" s="52">
        <f t="shared" si="14"/>
        <v>35</v>
      </c>
      <c r="BI7" s="52">
        <f t="shared" si="14"/>
        <v>40.299999999999997</v>
      </c>
      <c r="BJ7" s="52">
        <f t="shared" si="14"/>
        <v>41.5</v>
      </c>
      <c r="BK7" s="52">
        <f t="shared" si="14"/>
        <v>-122.5</v>
      </c>
      <c r="BL7" s="52">
        <f t="shared" si="14"/>
        <v>8.5</v>
      </c>
      <c r="BM7" s="52">
        <f t="shared" si="14"/>
        <v>26.6</v>
      </c>
      <c r="BN7" s="52">
        <f t="shared" si="14"/>
        <v>35.4</v>
      </c>
      <c r="BO7" s="52">
        <f t="shared" si="14"/>
        <v>27.3</v>
      </c>
      <c r="BP7" s="49"/>
      <c r="BQ7" s="53">
        <f>BQ8</f>
        <v>732</v>
      </c>
      <c r="BR7" s="53">
        <f t="shared" ref="BR7:BZ7" si="15">BR8</f>
        <v>1242</v>
      </c>
      <c r="BS7" s="53">
        <f t="shared" si="15"/>
        <v>2891</v>
      </c>
      <c r="BT7" s="53">
        <f t="shared" si="15"/>
        <v>3547</v>
      </c>
      <c r="BU7" s="53">
        <f t="shared" si="15"/>
        <v>3509</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109</v>
      </c>
      <c r="CL7" s="49"/>
      <c r="CM7" s="51">
        <f>CM8</f>
        <v>22815</v>
      </c>
      <c r="CN7" s="51">
        <f>CN8</f>
        <v>0</v>
      </c>
      <c r="CO7" s="52" t="s">
        <v>108</v>
      </c>
      <c r="CP7" s="52" t="s">
        <v>108</v>
      </c>
      <c r="CQ7" s="52" t="s">
        <v>108</v>
      </c>
      <c r="CR7" s="52" t="s">
        <v>108</v>
      </c>
      <c r="CS7" s="52" t="s">
        <v>108</v>
      </c>
      <c r="CT7" s="52" t="s">
        <v>108</v>
      </c>
      <c r="CU7" s="52" t="s">
        <v>108</v>
      </c>
      <c r="CV7" s="52" t="s">
        <v>108</v>
      </c>
      <c r="CW7" s="52" t="s">
        <v>108</v>
      </c>
      <c r="CX7" s="52" t="s">
        <v>109</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1135</v>
      </c>
      <c r="DL7" s="52">
        <f t="shared" ref="DL7:DT7" si="17">DL8</f>
        <v>1165</v>
      </c>
      <c r="DM7" s="52">
        <f t="shared" si="17"/>
        <v>1200</v>
      </c>
      <c r="DN7" s="52">
        <f t="shared" si="17"/>
        <v>1165</v>
      </c>
      <c r="DO7" s="52">
        <f t="shared" si="17"/>
        <v>1125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12033</v>
      </c>
      <c r="D8" s="55">
        <v>47</v>
      </c>
      <c r="E8" s="55">
        <v>14</v>
      </c>
      <c r="F8" s="55">
        <v>0</v>
      </c>
      <c r="G8" s="55">
        <v>2</v>
      </c>
      <c r="H8" s="55" t="s">
        <v>110</v>
      </c>
      <c r="I8" s="55" t="s">
        <v>111</v>
      </c>
      <c r="J8" s="55" t="s">
        <v>112</v>
      </c>
      <c r="K8" s="55" t="s">
        <v>113</v>
      </c>
      <c r="L8" s="55" t="s">
        <v>114</v>
      </c>
      <c r="M8" s="55" t="s">
        <v>115</v>
      </c>
      <c r="N8" s="55" t="s">
        <v>116</v>
      </c>
      <c r="O8" s="56" t="s">
        <v>117</v>
      </c>
      <c r="P8" s="57" t="s">
        <v>118</v>
      </c>
      <c r="Q8" s="57" t="s">
        <v>119</v>
      </c>
      <c r="R8" s="58">
        <v>46</v>
      </c>
      <c r="S8" s="57" t="s">
        <v>120</v>
      </c>
      <c r="T8" s="57" t="s">
        <v>121</v>
      </c>
      <c r="U8" s="58">
        <v>253</v>
      </c>
      <c r="V8" s="58">
        <v>20</v>
      </c>
      <c r="W8" s="58">
        <v>300</v>
      </c>
      <c r="X8" s="57" t="s">
        <v>122</v>
      </c>
      <c r="Y8" s="59">
        <v>115</v>
      </c>
      <c r="Z8" s="59">
        <v>124.2</v>
      </c>
      <c r="AA8" s="59">
        <v>153.9</v>
      </c>
      <c r="AB8" s="59">
        <v>167.4</v>
      </c>
      <c r="AC8" s="59">
        <v>171</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13.1</v>
      </c>
      <c r="BG8" s="59">
        <v>19.5</v>
      </c>
      <c r="BH8" s="59">
        <v>35</v>
      </c>
      <c r="BI8" s="59">
        <v>40.299999999999997</v>
      </c>
      <c r="BJ8" s="59">
        <v>41.5</v>
      </c>
      <c r="BK8" s="59">
        <v>-122.5</v>
      </c>
      <c r="BL8" s="59">
        <v>8.5</v>
      </c>
      <c r="BM8" s="59">
        <v>26.6</v>
      </c>
      <c r="BN8" s="59">
        <v>35.4</v>
      </c>
      <c r="BO8" s="59">
        <v>27.3</v>
      </c>
      <c r="BP8" s="56">
        <v>2</v>
      </c>
      <c r="BQ8" s="60">
        <v>732</v>
      </c>
      <c r="BR8" s="60">
        <v>1242</v>
      </c>
      <c r="BS8" s="60">
        <v>2891</v>
      </c>
      <c r="BT8" s="61">
        <v>3547</v>
      </c>
      <c r="BU8" s="61">
        <v>3509</v>
      </c>
      <c r="BV8" s="60">
        <v>2576</v>
      </c>
      <c r="BW8" s="60">
        <v>4153</v>
      </c>
      <c r="BX8" s="60">
        <v>6140</v>
      </c>
      <c r="BY8" s="60">
        <v>9344</v>
      </c>
      <c r="BZ8" s="60">
        <v>6621</v>
      </c>
      <c r="CA8" s="58">
        <v>10905</v>
      </c>
      <c r="CB8" s="59" t="s">
        <v>114</v>
      </c>
      <c r="CC8" s="59" t="s">
        <v>114</v>
      </c>
      <c r="CD8" s="59" t="s">
        <v>114</v>
      </c>
      <c r="CE8" s="59" t="s">
        <v>114</v>
      </c>
      <c r="CF8" s="59" t="s">
        <v>114</v>
      </c>
      <c r="CG8" s="59" t="s">
        <v>114</v>
      </c>
      <c r="CH8" s="59" t="s">
        <v>114</v>
      </c>
      <c r="CI8" s="59" t="s">
        <v>114</v>
      </c>
      <c r="CJ8" s="59" t="s">
        <v>114</v>
      </c>
      <c r="CK8" s="59" t="s">
        <v>114</v>
      </c>
      <c r="CL8" s="56" t="s">
        <v>114</v>
      </c>
      <c r="CM8" s="58">
        <v>22815</v>
      </c>
      <c r="CN8" s="58">
        <v>0</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70.3</v>
      </c>
      <c r="DF8" s="59">
        <v>70</v>
      </c>
      <c r="DG8" s="59">
        <v>47.6</v>
      </c>
      <c r="DH8" s="59">
        <v>35.9</v>
      </c>
      <c r="DI8" s="59">
        <v>24.8</v>
      </c>
      <c r="DJ8" s="56">
        <v>73.400000000000006</v>
      </c>
      <c r="DK8" s="59">
        <v>1135</v>
      </c>
      <c r="DL8" s="59">
        <v>1165</v>
      </c>
      <c r="DM8" s="59">
        <v>1200</v>
      </c>
      <c r="DN8" s="59">
        <v>1165</v>
      </c>
      <c r="DO8" s="59">
        <v>1125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岡崎聖</cp:lastModifiedBy>
  <cp:lastPrinted>2026-02-04T05:57:02Z</cp:lastPrinted>
  <dcterms:created xsi:type="dcterms:W3CDTF">2025-12-12T09:26:31Z</dcterms:created>
  <dcterms:modified xsi:type="dcterms:W3CDTF">2026-02-04T07:52:07Z</dcterms:modified>
  <cp:category/>
</cp:coreProperties>
</file>