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900_災害対策本部\90　新型コロナ対応(受付)\04　感染症対策各種チーム\07_事業支援班（新）\02_飲食店等支援金\08_【まん防】【独自措置】\まん防\03 本申請\最終版\手引き・様式まとめ\"/>
    </mc:Choice>
  </mc:AlternateContent>
  <bookViews>
    <workbookView xWindow="0" yWindow="0" windowWidth="20490" windowHeight="7530"/>
  </bookViews>
  <sheets>
    <sheet name="大企業Ｃ" sheetId="2" r:id="rId1"/>
  </sheets>
  <definedNames>
    <definedName name="_xlnm.Print_Area" localSheetId="0">大企業Ｃ!$A$1:$AK$65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2" l="1"/>
  <c r="N20" i="2" l="1"/>
  <c r="K10" i="2" l="1"/>
  <c r="M27" i="2" l="1"/>
  <c r="Y20" i="2" l="1"/>
  <c r="O10" i="2"/>
  <c r="AL23" i="2" l="1"/>
  <c r="X27" i="2" s="1"/>
  <c r="C54" i="2"/>
  <c r="W64" i="2" l="1"/>
  <c r="W61" i="2"/>
  <c r="D32" i="2"/>
  <c r="N32" i="2" s="1"/>
  <c r="Y32" i="2" s="1"/>
  <c r="C57" i="2" s="1"/>
  <c r="W57" i="2" s="1"/>
  <c r="D42" i="2"/>
  <c r="D46" i="2" s="1"/>
  <c r="N46" i="2" s="1"/>
  <c r="X46" i="2" s="1"/>
  <c r="N42" i="2" l="1"/>
  <c r="X42" i="2" s="1"/>
  <c r="AL50" i="2" s="1"/>
  <c r="Y49" i="2" s="1"/>
  <c r="C61" i="2" s="1"/>
</calcChain>
</file>

<file path=xl/sharedStrings.xml><?xml version="1.0" encoding="utf-8"?>
<sst xmlns="http://schemas.openxmlformats.org/spreadsheetml/2006/main" count="111" uniqueCount="74">
  <si>
    <t>　</t>
    <phoneticPr fontId="3"/>
  </si>
  <si>
    <t>円</t>
    <rPh sb="0" eb="1">
      <t>エン</t>
    </rPh>
    <phoneticPr fontId="4"/>
  </si>
  <si>
    <t>日　＝</t>
    <rPh sb="0" eb="1">
      <t>ニチ</t>
    </rPh>
    <phoneticPr fontId="4"/>
  </si>
  <si>
    <t>円　×</t>
    <rPh sb="0" eb="1">
      <t>エン</t>
    </rPh>
    <phoneticPr fontId="4"/>
  </si>
  <si>
    <t>※千円未満は切り上げ</t>
    <rPh sb="1" eb="5">
      <t>センエンミマン</t>
    </rPh>
    <phoneticPr fontId="4"/>
  </si>
  <si>
    <t>円　⇒</t>
    <rPh sb="0" eb="1">
      <t>エン</t>
    </rPh>
    <phoneticPr fontId="4"/>
  </si>
  <si>
    <t>×０．４＝</t>
  </si>
  <si>
    <t>支援金額…④</t>
    <rPh sb="0" eb="4">
      <t>シエンキンガク</t>
    </rPh>
    <phoneticPr fontId="4"/>
  </si>
  <si>
    <t>1日当たりの減少額…③</t>
    <rPh sb="1" eb="2">
      <t>ニチ</t>
    </rPh>
    <rPh sb="2" eb="3">
      <t>ア</t>
    </rPh>
    <rPh sb="6" eb="9">
      <t>ゲンショウガク</t>
    </rPh>
    <phoneticPr fontId="4"/>
  </si>
  <si>
    <t>※③＝①－②</t>
    <phoneticPr fontId="4"/>
  </si>
  <si>
    <t>※小数点以下切り上げ</t>
    <phoneticPr fontId="4"/>
  </si>
  <si>
    <t>÷ ５９ ＝</t>
    <phoneticPr fontId="4"/>
  </si>
  <si>
    <t>1日当たりの売上高…②</t>
    <rPh sb="1" eb="2">
      <t>ニチ</t>
    </rPh>
    <rPh sb="2" eb="3">
      <t>ア</t>
    </rPh>
    <rPh sb="6" eb="9">
      <t>ウリアゲダカ</t>
    </rPh>
    <phoneticPr fontId="4"/>
  </si>
  <si>
    <t>＝</t>
    <phoneticPr fontId="4"/>
  </si>
  <si>
    <t>日</t>
    <rPh sb="0" eb="1">
      <t>ニチ</t>
    </rPh>
    <phoneticPr fontId="4"/>
  </si>
  <si>
    <t>÷</t>
    <phoneticPr fontId="4"/>
  </si>
  <si>
    <t>1日当たりの売上高…①</t>
    <rPh sb="1" eb="2">
      <t>ニチ</t>
    </rPh>
    <rPh sb="2" eb="3">
      <t>ア</t>
    </rPh>
    <rPh sb="6" eb="9">
      <t>ウリアゲダカ</t>
    </rPh>
    <phoneticPr fontId="4"/>
  </si>
  <si>
    <t>月</t>
    <rPh sb="0" eb="1">
      <t>ツキ</t>
    </rPh>
    <phoneticPr fontId="3"/>
  </si>
  <si>
    <t>年</t>
    <rPh sb="0" eb="1">
      <t>ネン</t>
    </rPh>
    <phoneticPr fontId="3"/>
  </si>
  <si>
    <t>＝</t>
    <phoneticPr fontId="3"/>
  </si>
  <si>
    <t>÷</t>
    <phoneticPr fontId="3"/>
  </si>
  <si>
    <t>1~2</t>
    <phoneticPr fontId="3"/>
  </si>
  <si>
    <t>大企業</t>
    <rPh sb="0" eb="3">
      <t>ダイキギョウ</t>
    </rPh>
    <phoneticPr fontId="4"/>
  </si>
  <si>
    <t>まん延防止等重点措置協力支援金（飲食店等）【令和４年１～２月分】申請書【支給金額の計算手順】</t>
    <rPh sb="36" eb="38">
      <t>シキュウ</t>
    </rPh>
    <rPh sb="38" eb="40">
      <t>キンガク</t>
    </rPh>
    <rPh sb="41" eb="43">
      <t>ケイサン</t>
    </rPh>
    <rPh sb="43" eb="45">
      <t>テジュン</t>
    </rPh>
    <phoneticPr fontId="4"/>
  </si>
  <si>
    <t>1日当たりの売上高①</t>
    <rPh sb="1" eb="2">
      <t>ニチ</t>
    </rPh>
    <rPh sb="2" eb="3">
      <t>ア</t>
    </rPh>
    <rPh sb="6" eb="9">
      <t>ウリアゲダカ</t>
    </rPh>
    <phoneticPr fontId="4"/>
  </si>
  <si>
    <t>支援金額…⑤</t>
    <rPh sb="0" eb="4">
      <t>シエンキンガク</t>
    </rPh>
    <phoneticPr fontId="4"/>
  </si>
  <si>
    <t>×０．３＝</t>
    <phoneticPr fontId="4"/>
  </si>
  <si>
    <t>【A】</t>
    <phoneticPr fontId="3"/>
  </si>
  <si>
    <t>【B】</t>
    <phoneticPr fontId="3"/>
  </si>
  <si>
    <t>×０．４</t>
    <phoneticPr fontId="3"/>
  </si>
  <si>
    <t>円⇒</t>
    <rPh sb="0" eb="1">
      <t>エン</t>
    </rPh>
    <phoneticPr fontId="4"/>
  </si>
  <si>
    <t>【B】の金額</t>
    <rPh sb="4" eb="6">
      <t>キンガク</t>
    </rPh>
    <phoneticPr fontId="4"/>
  </si>
  <si>
    <t>日</t>
    <rPh sb="0" eb="1">
      <t>ニチ</t>
    </rPh>
    <phoneticPr fontId="3"/>
  </si>
  <si>
    <t>A1</t>
    <phoneticPr fontId="3"/>
  </si>
  <si>
    <t>A2</t>
    <phoneticPr fontId="3"/>
  </si>
  <si>
    <t>B1</t>
    <phoneticPr fontId="3"/>
  </si>
  <si>
    <t>C1</t>
    <phoneticPr fontId="3"/>
  </si>
  <si>
    <t>※2019年1~2月　59日
　2020年1~2月　60日
　2021年1~2月　59日</t>
    <rPh sb="5" eb="6">
      <t>ネン</t>
    </rPh>
    <rPh sb="9" eb="10">
      <t>ツキ</t>
    </rPh>
    <rPh sb="13" eb="14">
      <t>ニチ</t>
    </rPh>
    <rPh sb="20" eb="21">
      <t>ネン</t>
    </rPh>
    <rPh sb="24" eb="25">
      <t>ツキ</t>
    </rPh>
    <rPh sb="28" eb="29">
      <t>ニチ</t>
    </rPh>
    <rPh sb="35" eb="36">
      <t>ネン</t>
    </rPh>
    <rPh sb="39" eb="40">
      <t>ツキ</t>
    </rPh>
    <rPh sb="43" eb="44">
      <t>ニチ</t>
    </rPh>
    <phoneticPr fontId="3"/>
  </si>
  <si>
    <t>暦日数※</t>
    <rPh sb="0" eb="1">
      <t>コヨミ</t>
    </rPh>
    <rPh sb="1" eb="3">
      <t>ニッスウ</t>
    </rPh>
    <phoneticPr fontId="3"/>
  </si>
  <si>
    <t>小数点以下切り上げ</t>
    <phoneticPr fontId="4"/>
  </si>
  <si>
    <t>Ａ1～Ｃ1
から選択</t>
    <rPh sb="8" eb="10">
      <t>センタク</t>
    </rPh>
    <phoneticPr fontId="3"/>
  </si>
  <si>
    <t>参照期間（A1）
開店年月日</t>
    <rPh sb="0" eb="2">
      <t>サンショウ</t>
    </rPh>
    <rPh sb="2" eb="4">
      <t>キカン</t>
    </rPh>
    <rPh sb="9" eb="11">
      <t>カイテン</t>
    </rPh>
    <rPh sb="11" eb="14">
      <t>ネンガッピ</t>
    </rPh>
    <phoneticPr fontId="3"/>
  </si>
  <si>
    <t>参照期間（A2~C1）
任意で選択した月</t>
    <rPh sb="0" eb="2">
      <t>サンショウ</t>
    </rPh>
    <rPh sb="2" eb="4">
      <t>キカン</t>
    </rPh>
    <rPh sb="12" eb="14">
      <t>ニンイ</t>
    </rPh>
    <rPh sb="15" eb="17">
      <t>センタク</t>
    </rPh>
    <rPh sb="19" eb="20">
      <t>ツキ</t>
    </rPh>
    <phoneticPr fontId="3"/>
  </si>
  <si>
    <t>~</t>
    <phoneticPr fontId="3"/>
  </si>
  <si>
    <t>暦日数</t>
    <rPh sb="0" eb="1">
      <t>コヨミ</t>
    </rPh>
    <rPh sb="1" eb="3">
      <t>ニッスウ</t>
    </rPh>
    <phoneticPr fontId="4"/>
  </si>
  <si>
    <t>★2022年1月27日（遅くとも1月29日）から第三者認証を取得した日の前日まで</t>
    <rPh sb="5" eb="6">
      <t>ネン</t>
    </rPh>
    <rPh sb="7" eb="8">
      <t>ガツ</t>
    </rPh>
    <rPh sb="10" eb="11">
      <t>ニチ</t>
    </rPh>
    <rPh sb="12" eb="13">
      <t>オソ</t>
    </rPh>
    <rPh sb="17" eb="18">
      <t>ガツ</t>
    </rPh>
    <rPh sb="20" eb="21">
      <t>ニチ</t>
    </rPh>
    <rPh sb="24" eb="27">
      <t>ダイサンシャ</t>
    </rPh>
    <rPh sb="27" eb="29">
      <t>ニンショウ</t>
    </rPh>
    <rPh sb="30" eb="32">
      <t>シュトク</t>
    </rPh>
    <rPh sb="34" eb="35">
      <t>ヒ</t>
    </rPh>
    <rPh sb="36" eb="38">
      <t>ゼンジツ</t>
    </rPh>
    <phoneticPr fontId="3"/>
  </si>
  <si>
    <t>★第三者認証の取得日から2022年2月20日まで</t>
    <rPh sb="1" eb="4">
      <t>ダイサンシャ</t>
    </rPh>
    <rPh sb="4" eb="6">
      <t>ニンショウ</t>
    </rPh>
    <rPh sb="7" eb="9">
      <t>シュトク</t>
    </rPh>
    <rPh sb="9" eb="10">
      <t>ヒ</t>
    </rPh>
    <rPh sb="16" eb="17">
      <t>ネン</t>
    </rPh>
    <rPh sb="18" eb="19">
      <t>ツキ</t>
    </rPh>
    <rPh sb="21" eb="22">
      <t>ニチ</t>
    </rPh>
    <phoneticPr fontId="3"/>
  </si>
  <si>
    <t>支援金額算出</t>
    <rPh sb="0" eb="2">
      <t>シエン</t>
    </rPh>
    <rPh sb="2" eb="4">
      <t>キンガク</t>
    </rPh>
    <rPh sb="4" eb="6">
      <t>サンシュツ</t>
    </rPh>
    <phoneticPr fontId="4"/>
  </si>
  <si>
    <t>第三者認証を取得した日</t>
    <rPh sb="0" eb="3">
      <t>ダイサンシャ</t>
    </rPh>
    <rPh sb="3" eb="5">
      <t>ニンショウ</t>
    </rPh>
    <rPh sb="6" eb="8">
      <t>シュトク</t>
    </rPh>
    <rPh sb="10" eb="11">
      <t>ヒ</t>
    </rPh>
    <phoneticPr fontId="3"/>
  </si>
  <si>
    <t>第三者認証を取得した日の前日までの日数</t>
    <rPh sb="0" eb="5">
      <t>ダイサンシャニンショウ</t>
    </rPh>
    <rPh sb="6" eb="8">
      <t>シュトク</t>
    </rPh>
    <rPh sb="10" eb="11">
      <t>ヒ</t>
    </rPh>
    <rPh sb="12" eb="14">
      <t>ゼンジツ</t>
    </rPh>
    <rPh sb="17" eb="19">
      <t>ニッスウ</t>
    </rPh>
    <phoneticPr fontId="4"/>
  </si>
  <si>
    <t>1日当たりの支援金額</t>
    <rPh sb="1" eb="2">
      <t>ニチ</t>
    </rPh>
    <rPh sb="2" eb="3">
      <t>ア</t>
    </rPh>
    <rPh sb="6" eb="10">
      <t>シエンキンガク</t>
    </rPh>
    <phoneticPr fontId="4"/>
  </si>
  <si>
    <t>2019年、2020年又は2021年の1月～2月の1日当たりの飲食業の売上高（消費税及び地方消費税を除く）を計算してください。</t>
    <phoneticPr fontId="4"/>
  </si>
  <si>
    <t>支援金額④、支援金額⑤のいずれか低い額(上限額20万円)</t>
    <rPh sb="0" eb="4">
      <t>シエンキンガク</t>
    </rPh>
    <rPh sb="6" eb="10">
      <t>シエンキンガク</t>
    </rPh>
    <rPh sb="16" eb="17">
      <t>ヒク</t>
    </rPh>
    <rPh sb="18" eb="19">
      <t>ガク</t>
    </rPh>
    <rPh sb="20" eb="23">
      <t>ジョウゲンガク</t>
    </rPh>
    <rPh sb="25" eb="27">
      <t>マンエン</t>
    </rPh>
    <phoneticPr fontId="4"/>
  </si>
  <si>
    <t>☆2019年1月2日以降に営業を始めた施設（店舗）は次の計算式により、1日当たりの売上高①を計算することも可能です。</t>
    <phoneticPr fontId="4"/>
  </si>
  <si>
    <t>2022年の1~2月の1日当たりの飲食業の売上高を計算してください。</t>
    <rPh sb="4" eb="5">
      <t>ネン</t>
    </rPh>
    <rPh sb="9" eb="10">
      <t>ガツ</t>
    </rPh>
    <rPh sb="12" eb="13">
      <t>ニチ</t>
    </rPh>
    <rPh sb="13" eb="14">
      <t>ア</t>
    </rPh>
    <rPh sb="17" eb="20">
      <t>インショクギョウ</t>
    </rPh>
    <rPh sb="21" eb="24">
      <t>ウリアゲダカ</t>
    </rPh>
    <rPh sb="25" eb="27">
      <t>ケイサン</t>
    </rPh>
    <phoneticPr fontId="4"/>
  </si>
  <si>
    <t>2022年の1~2月の売上高</t>
    <rPh sb="13" eb="14">
      <t>ダカ</t>
    </rPh>
    <phoneticPr fontId="4"/>
  </si>
  <si>
    <t>1日当たりの減少額③に0.4をかけて1日当たりの支援金額を算出(上限額20万円)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rPh sb="32" eb="35">
      <t>ジョウゲンガク</t>
    </rPh>
    <rPh sb="37" eb="39">
      <t>マンエン</t>
    </rPh>
    <phoneticPr fontId="4"/>
  </si>
  <si>
    <t>1日当たりの減少額③に0.4をかけて1日当たりの支援金額を算出</t>
    <rPh sb="1" eb="2">
      <t>ニチ</t>
    </rPh>
    <rPh sb="2" eb="3">
      <t>ア</t>
    </rPh>
    <rPh sb="6" eb="9">
      <t>ゲンショウガク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</si>
  <si>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1日当たりの売上高①に0.3をかけて1日当たりの支援金額を算出</t>
    <rPh sb="1" eb="2">
      <t>ニチ</t>
    </rPh>
    <rPh sb="2" eb="3">
      <t>ア</t>
    </rPh>
    <rPh sb="6" eb="8">
      <t>ウリアゲ</t>
    </rPh>
    <rPh sb="8" eb="9">
      <t>ダカ</t>
    </rPh>
    <rPh sb="19" eb="20">
      <t>ニチ</t>
    </rPh>
    <rPh sb="20" eb="21">
      <t>ア</t>
    </rPh>
    <rPh sb="24" eb="28">
      <t>シエンキンガク</t>
    </rPh>
    <rPh sb="29" eb="31">
      <t>サンシュツ</t>
    </rPh>
    <phoneticPr fontId="4"/>
  </si>
  <si>
    <t>【A】の金額</t>
    <rPh sb="4" eb="6">
      <t>キンガク</t>
    </rPh>
    <phoneticPr fontId="4"/>
  </si>
  <si>
    <t>上記期間の売上高</t>
    <rPh sb="0" eb="2">
      <t>ジョウキ</t>
    </rPh>
    <rPh sb="2" eb="4">
      <t>キカン</t>
    </rPh>
    <rPh sb="7" eb="8">
      <t>タカ</t>
    </rPh>
    <phoneticPr fontId="4"/>
  </si>
  <si>
    <t>参照期間の売上高</t>
    <rPh sb="0" eb="2">
      <t>サンショウ</t>
    </rPh>
    <rPh sb="2" eb="4">
      <t>キカン</t>
    </rPh>
    <rPh sb="5" eb="7">
      <t>ウリア</t>
    </rPh>
    <rPh sb="7" eb="8">
      <t>タカ</t>
    </rPh>
    <phoneticPr fontId="4"/>
  </si>
  <si>
    <t>今回支給額（⑥＋⑦）</t>
    <rPh sb="0" eb="2">
      <t>コンカイ</t>
    </rPh>
    <rPh sb="2" eb="4">
      <t>シキュウ</t>
    </rPh>
    <phoneticPr fontId="4"/>
  </si>
  <si>
    <t>第三者認証を取得した日の前日までの総支給額…⑥</t>
    <rPh sb="6" eb="8">
      <t>シュトク</t>
    </rPh>
    <phoneticPr fontId="4"/>
  </si>
  <si>
    <t>第三者認証を取得した日以降の総支給額…⑦</t>
    <rPh sb="6" eb="8">
      <t>シュトク</t>
    </rPh>
    <phoneticPr fontId="3"/>
  </si>
  <si>
    <t>施設（店舗）名</t>
    <rPh sb="0" eb="2">
      <t>シセツ</t>
    </rPh>
    <rPh sb="3" eb="5">
      <t>テンポ</t>
    </rPh>
    <rPh sb="6" eb="7">
      <t>メイ</t>
    </rPh>
    <phoneticPr fontId="4"/>
  </si>
  <si>
    <t>第三者認証を取得した日以降の日数</t>
    <rPh sb="0" eb="5">
      <t>ダイサンシャニンショウ</t>
    </rPh>
    <rPh sb="6" eb="8">
      <t>シュトク</t>
    </rPh>
    <rPh sb="10" eb="11">
      <t>ヒ</t>
    </rPh>
    <rPh sb="11" eb="13">
      <t>イコウ</t>
    </rPh>
    <rPh sb="14" eb="16">
      <t>ニッスウ</t>
    </rPh>
    <phoneticPr fontId="4"/>
  </si>
  <si>
    <t>＜認証前の期間＞</t>
    <rPh sb="1" eb="3">
      <t>ニンショウ</t>
    </rPh>
    <rPh sb="3" eb="4">
      <t>マエ</t>
    </rPh>
    <rPh sb="5" eb="7">
      <t>キカン</t>
    </rPh>
    <phoneticPr fontId="3"/>
  </si>
  <si>
    <t>＜認証後の期間＞</t>
    <rPh sb="3" eb="4">
      <t>アト</t>
    </rPh>
    <phoneticPr fontId="3"/>
  </si>
  <si>
    <t>○</t>
    <phoneticPr fontId="3"/>
  </si>
  <si>
    <r>
      <t>要請期間中に第三者認証を取得し、認証日から認証店Ａ</t>
    </r>
    <r>
      <rPr>
        <b/>
        <sz val="8"/>
        <rFont val="游ゴシック"/>
        <family val="3"/>
        <charset val="128"/>
      </rPr>
      <t>※１</t>
    </r>
    <r>
      <rPr>
        <b/>
        <sz val="12"/>
        <rFont val="游ゴシック"/>
        <family val="3"/>
        <charset val="128"/>
      </rPr>
      <t xml:space="preserve">として営業した場合
</t>
    </r>
    <r>
      <rPr>
        <u/>
        <sz val="12"/>
        <rFont val="游ゴシック"/>
        <family val="3"/>
        <charset val="128"/>
      </rPr>
      <t>注意）要請期間中に第三者認証を取得し、認証日から認証店Ｂ</t>
    </r>
    <r>
      <rPr>
        <u/>
        <sz val="8"/>
        <rFont val="游ゴシック"/>
        <family val="3"/>
        <charset val="128"/>
      </rPr>
      <t>※2</t>
    </r>
    <r>
      <rPr>
        <u/>
        <sz val="12"/>
        <rFont val="游ゴシック"/>
        <family val="3"/>
        <charset val="128"/>
      </rPr>
      <t>として営業した場合は
様式1-4-イを使用してください。</t>
    </r>
    <r>
      <rPr>
        <b/>
        <sz val="12"/>
        <rFont val="游ゴシック"/>
        <family val="3"/>
        <charset val="128"/>
      </rPr>
      <t xml:space="preserve">
</t>
    </r>
    <r>
      <rPr>
        <sz val="8"/>
        <rFont val="游ゴシック"/>
        <family val="3"/>
        <charset val="128"/>
      </rPr>
      <t>※1:21時までの営業時短（酒類提供11～20時まで） ※2:20時までの営業時短（酒類提供停止）</t>
    </r>
    <rPh sb="37" eb="39">
      <t>チュウイ</t>
    </rPh>
    <rPh sb="40" eb="42">
      <t>ヨウセイ</t>
    </rPh>
    <rPh sb="42" eb="45">
      <t>キカンチュウ</t>
    </rPh>
    <rPh sb="46" eb="49">
      <t>ダイサンシャ</t>
    </rPh>
    <rPh sb="49" eb="51">
      <t>ニンショウ</t>
    </rPh>
    <rPh sb="52" eb="54">
      <t>シュトク</t>
    </rPh>
    <rPh sb="56" eb="58">
      <t>ニンショウ</t>
    </rPh>
    <rPh sb="58" eb="59">
      <t>ビ</t>
    </rPh>
    <rPh sb="61" eb="64">
      <t>ニンショウテン</t>
    </rPh>
    <rPh sb="70" eb="72">
      <t>エイギョウ</t>
    </rPh>
    <rPh sb="74" eb="76">
      <t>バアイ</t>
    </rPh>
    <rPh sb="78" eb="80">
      <t>ヨウシキ</t>
    </rPh>
    <rPh sb="86" eb="88">
      <t>シヨウ</t>
    </rPh>
    <rPh sb="129" eb="130">
      <t>ジ</t>
    </rPh>
    <rPh sb="133" eb="135">
      <t>エイギョウ</t>
    </rPh>
    <rPh sb="135" eb="137">
      <t>ジタン</t>
    </rPh>
    <rPh sb="138" eb="139">
      <t>サケ</t>
    </rPh>
    <rPh sb="139" eb="140">
      <t>ルイ</t>
    </rPh>
    <rPh sb="140" eb="142">
      <t>テイキョウ</t>
    </rPh>
    <rPh sb="142" eb="144">
      <t>テイシ</t>
    </rPh>
    <phoneticPr fontId="3"/>
  </si>
  <si>
    <t>要請期間</t>
    <rPh sb="0" eb="2">
      <t>ヨウセイ</t>
    </rPh>
    <rPh sb="2" eb="4">
      <t>キカン</t>
    </rPh>
    <phoneticPr fontId="3"/>
  </si>
  <si>
    <t>開始日</t>
    <rPh sb="0" eb="3">
      <t>カイシビ</t>
    </rPh>
    <phoneticPr fontId="3"/>
  </si>
  <si>
    <t>終了日</t>
    <rPh sb="0" eb="3">
      <t>シュウリョウビ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</si>
</sst>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_ "/>
    <numFmt numFmtId="179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9"/>
      <name val="游ゴシック"/>
      <family val="3"/>
      <charset val="128"/>
    </font>
    <font>
      <sz val="9"/>
      <name val="Meiryo UI"/>
      <family val="2"/>
      <charset val="128"/>
    </font>
    <font>
      <b/>
      <sz val="14"/>
      <color theme="0"/>
      <name val="游ゴシック"/>
      <family val="3"/>
      <charset val="128"/>
    </font>
    <font>
      <b/>
      <sz val="14"/>
      <color theme="0"/>
      <name val="Meiryo UI"/>
      <family val="2"/>
      <charset val="128"/>
    </font>
    <font>
      <sz val="10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8"/>
      <name val="游ゴシック"/>
      <family val="3"/>
      <charset val="128"/>
    </font>
    <font>
      <u/>
      <sz val="12"/>
      <name val="游ゴシック"/>
      <family val="3"/>
      <charset val="128"/>
    </font>
    <font>
      <u/>
      <sz val="8"/>
      <name val="游ゴシック"/>
      <family val="3"/>
      <charset val="128"/>
    </font>
    <font>
      <i/>
      <sz val="11"/>
      <name val="ＤＦ特太ゴシック体"/>
      <family val="3"/>
      <charset val="128"/>
    </font>
    <font>
      <sz val="11"/>
      <name val="ＤＦ特太ゴシック体"/>
      <family val="3"/>
      <charset val="128"/>
    </font>
    <font>
      <b/>
      <sz val="11"/>
      <name val="游ゴシック"/>
      <family val="3"/>
      <charset val="128"/>
    </font>
    <font>
      <sz val="16"/>
      <name val="Meiryo UI"/>
      <family val="2"/>
      <charset val="128"/>
    </font>
    <font>
      <sz val="14"/>
      <color theme="0"/>
      <name val="Meiryo UI"/>
      <family val="2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66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5" fillId="3" borderId="0" xfId="2" applyFont="1" applyFill="1">
      <alignment vertical="center"/>
    </xf>
    <xf numFmtId="0" fontId="5" fillId="3" borderId="0" xfId="2" applyFont="1" applyFill="1" applyProtection="1">
      <alignment vertical="center"/>
    </xf>
    <xf numFmtId="0" fontId="5" fillId="3" borderId="17" xfId="2" applyFont="1" applyFill="1" applyBorder="1" applyProtection="1">
      <alignment vertical="center"/>
    </xf>
    <xf numFmtId="0" fontId="5" fillId="3" borderId="0" xfId="2" applyFont="1" applyFill="1" applyBorder="1" applyProtection="1">
      <alignment vertical="center"/>
    </xf>
    <xf numFmtId="0" fontId="5" fillId="3" borderId="18" xfId="2" applyFont="1" applyFill="1" applyBorder="1" applyProtection="1">
      <alignment vertical="center"/>
    </xf>
    <xf numFmtId="0" fontId="8" fillId="3" borderId="0" xfId="2" applyFont="1" applyFill="1" applyBorder="1" applyProtection="1">
      <alignment vertical="center"/>
    </xf>
    <xf numFmtId="0" fontId="5" fillId="0" borderId="17" xfId="2" applyFont="1" applyBorder="1">
      <alignment vertical="center"/>
    </xf>
    <xf numFmtId="0" fontId="8" fillId="0" borderId="0" xfId="2" applyFont="1" applyBorder="1">
      <alignment vertical="center"/>
    </xf>
    <xf numFmtId="0" fontId="5" fillId="0" borderId="18" xfId="2" applyFont="1" applyBorder="1">
      <alignment vertical="center"/>
    </xf>
    <xf numFmtId="0" fontId="5" fillId="0" borderId="0" xfId="2" applyFont="1" applyFill="1" applyBorder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20" xfId="2" applyFont="1" applyFill="1" applyBorder="1">
      <alignment vertical="center"/>
    </xf>
    <xf numFmtId="0" fontId="5" fillId="6" borderId="23" xfId="2" applyFont="1" applyFill="1" applyBorder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2" borderId="0" xfId="2" applyFont="1" applyFill="1" applyBorder="1" applyProtection="1">
      <alignment vertical="center"/>
    </xf>
    <xf numFmtId="0" fontId="5" fillId="6" borderId="24" xfId="2" applyFont="1" applyFill="1" applyBorder="1">
      <alignment vertical="center"/>
    </xf>
    <xf numFmtId="0" fontId="7" fillId="0" borderId="0" xfId="2" applyFont="1" applyBorder="1">
      <alignment vertical="center"/>
    </xf>
    <xf numFmtId="0" fontId="7" fillId="3" borderId="0" xfId="2" applyFont="1" applyFill="1">
      <alignment vertical="center"/>
    </xf>
    <xf numFmtId="0" fontId="13" fillId="0" borderId="0" xfId="2" applyFont="1">
      <alignment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vertical="center" wrapText="1"/>
    </xf>
    <xf numFmtId="0" fontId="13" fillId="0" borderId="0" xfId="2" applyFont="1" applyFill="1">
      <alignment vertical="center"/>
    </xf>
    <xf numFmtId="0" fontId="13" fillId="0" borderId="0" xfId="2" applyFont="1" applyFill="1" applyAlignment="1">
      <alignment vertical="center"/>
    </xf>
    <xf numFmtId="0" fontId="7" fillId="0" borderId="0" xfId="2" applyFont="1">
      <alignment vertical="center"/>
    </xf>
    <xf numFmtId="0" fontId="5" fillId="6" borderId="22" xfId="2" applyFont="1" applyFill="1" applyBorder="1">
      <alignment vertical="center"/>
    </xf>
    <xf numFmtId="0" fontId="9" fillId="0" borderId="0" xfId="2" applyFont="1" applyBorder="1" applyAlignment="1">
      <alignment vertical="center"/>
    </xf>
    <xf numFmtId="0" fontId="7" fillId="0" borderId="21" xfId="2" applyFont="1" applyBorder="1">
      <alignment vertical="center"/>
    </xf>
    <xf numFmtId="0" fontId="7" fillId="0" borderId="20" xfId="2" applyFont="1" applyBorder="1">
      <alignment vertical="center"/>
    </xf>
    <xf numFmtId="0" fontId="7" fillId="0" borderId="19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17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0" xfId="2" applyFont="1" applyFill="1">
      <alignment vertical="center"/>
    </xf>
    <xf numFmtId="0" fontId="7" fillId="0" borderId="13" xfId="2" applyFont="1" applyBorder="1" applyAlignment="1">
      <alignment vertical="center"/>
    </xf>
    <xf numFmtId="176" fontId="19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horizontal="right" vertical="center"/>
    </xf>
    <xf numFmtId="0" fontId="5" fillId="0" borderId="0" xfId="2" applyFont="1" applyBorder="1" applyAlignment="1">
      <alignment vertical="top"/>
    </xf>
    <xf numFmtId="0" fontId="7" fillId="0" borderId="11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9" xfId="2" applyFont="1" applyBorder="1">
      <alignment vertical="center"/>
    </xf>
    <xf numFmtId="0" fontId="6" fillId="0" borderId="8" xfId="2" applyFont="1" applyBorder="1">
      <alignment vertical="center"/>
    </xf>
    <xf numFmtId="0" fontId="22" fillId="0" borderId="0" xfId="2" applyFont="1" applyBorder="1" applyAlignment="1">
      <alignment vertical="center"/>
    </xf>
    <xf numFmtId="0" fontId="6" fillId="0" borderId="7" xfId="2" applyFont="1" applyBorder="1">
      <alignment vertical="center"/>
    </xf>
    <xf numFmtId="0" fontId="7" fillId="0" borderId="8" xfId="2" applyFont="1" applyBorder="1">
      <alignment vertical="center"/>
    </xf>
    <xf numFmtId="176" fontId="14" fillId="0" borderId="4" xfId="2" applyNumberFormat="1" applyFont="1" applyBorder="1" applyAlignment="1">
      <alignment vertical="center"/>
    </xf>
    <xf numFmtId="0" fontId="22" fillId="0" borderId="2" xfId="2" applyFont="1" applyBorder="1" applyAlignment="1">
      <alignment vertical="center"/>
    </xf>
    <xf numFmtId="0" fontId="7" fillId="0" borderId="7" xfId="2" applyFont="1" applyBorder="1">
      <alignment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left" vertical="center"/>
    </xf>
    <xf numFmtId="176" fontId="6" fillId="0" borderId="0" xfId="2" applyNumberFormat="1" applyFont="1" applyBorder="1" applyAlignment="1">
      <alignment vertical="center"/>
    </xf>
    <xf numFmtId="0" fontId="7" fillId="0" borderId="0" xfId="2" applyFont="1" applyFill="1" applyBorder="1">
      <alignment vertical="center"/>
    </xf>
    <xf numFmtId="176" fontId="14" fillId="0" borderId="0" xfId="2" applyNumberFormat="1" applyFont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22" fillId="0" borderId="4" xfId="2" applyFont="1" applyBorder="1" applyAlignment="1">
      <alignment vertical="center"/>
    </xf>
    <xf numFmtId="0" fontId="7" fillId="0" borderId="6" xfId="2" applyFont="1" applyBorder="1">
      <alignment vertical="center"/>
    </xf>
    <xf numFmtId="0" fontId="7" fillId="0" borderId="5" xfId="2" applyFont="1" applyBorder="1">
      <alignment vertical="center"/>
    </xf>
    <xf numFmtId="0" fontId="7" fillId="0" borderId="1" xfId="2" applyFont="1" applyBorder="1">
      <alignment vertical="center"/>
    </xf>
    <xf numFmtId="0" fontId="21" fillId="0" borderId="0" xfId="2" applyFont="1" applyFill="1" applyBorder="1">
      <alignment vertical="center"/>
    </xf>
    <xf numFmtId="56" fontId="7" fillId="0" borderId="0" xfId="2" applyNumberFormat="1" applyFont="1">
      <alignment vertical="center"/>
    </xf>
    <xf numFmtId="0" fontId="24" fillId="2" borderId="27" xfId="2" applyFont="1" applyFill="1" applyBorder="1" applyAlignment="1" applyProtection="1">
      <alignment vertical="center"/>
      <protection locked="0"/>
    </xf>
    <xf numFmtId="0" fontId="21" fillId="5" borderId="27" xfId="2" applyFont="1" applyFill="1" applyBorder="1" applyProtection="1">
      <alignment vertical="center"/>
      <protection locked="0"/>
    </xf>
    <xf numFmtId="0" fontId="7" fillId="5" borderId="27" xfId="2" applyFont="1" applyFill="1" applyBorder="1" applyProtection="1">
      <alignment vertical="center"/>
      <protection locked="0"/>
    </xf>
    <xf numFmtId="0" fontId="5" fillId="5" borderId="4" xfId="2" applyFont="1" applyFill="1" applyBorder="1" applyAlignment="1" applyProtection="1">
      <alignment horizontal="center" vertical="center"/>
      <protection locked="0"/>
    </xf>
    <xf numFmtId="0" fontId="5" fillId="5" borderId="3" xfId="2" applyFont="1" applyFill="1" applyBorder="1" applyAlignment="1" applyProtection="1">
      <alignment horizontal="center" vertical="center"/>
      <protection locked="0"/>
    </xf>
    <xf numFmtId="0" fontId="5" fillId="5" borderId="2" xfId="2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left" vertical="center"/>
    </xf>
    <xf numFmtId="176" fontId="20" fillId="2" borderId="4" xfId="2" applyNumberFormat="1" applyFont="1" applyFill="1" applyBorder="1" applyAlignment="1" applyProtection="1">
      <alignment horizontal="center" vertical="center"/>
      <protection locked="0"/>
    </xf>
    <xf numFmtId="176" fontId="20" fillId="2" borderId="3" xfId="2" applyNumberFormat="1" applyFont="1" applyFill="1" applyBorder="1" applyAlignment="1" applyProtection="1">
      <alignment horizontal="center" vertical="center"/>
      <protection locked="0"/>
    </xf>
    <xf numFmtId="176" fontId="20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3" xfId="2" applyNumberFormat="1" applyFont="1" applyFill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0" fillId="8" borderId="1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1" fillId="8" borderId="0" xfId="2" applyFont="1" applyFill="1" applyBorder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7" fillId="7" borderId="25" xfId="2" applyFont="1" applyFill="1" applyBorder="1" applyAlignment="1">
      <alignment horizontal="center" vertical="center" shrinkToFit="1"/>
    </xf>
    <xf numFmtId="0" fontId="9" fillId="0" borderId="25" xfId="2" applyFont="1" applyBorder="1" applyAlignment="1">
      <alignment vertical="center" shrinkToFit="1"/>
    </xf>
    <xf numFmtId="0" fontId="19" fillId="2" borderId="25" xfId="2" applyNumberFormat="1" applyFont="1" applyFill="1" applyBorder="1" applyAlignment="1" applyProtection="1">
      <alignment horizontal="center" vertical="center"/>
      <protection locked="0"/>
    </xf>
    <xf numFmtId="0" fontId="7" fillId="2" borderId="25" xfId="2" applyNumberFormat="1" applyFont="1" applyFill="1" applyBorder="1" applyAlignment="1" applyProtection="1">
      <alignment horizontal="center" vertical="center"/>
      <protection locked="0"/>
    </xf>
    <xf numFmtId="0" fontId="12" fillId="0" borderId="0" xfId="2" applyFont="1" applyAlignment="1">
      <alignment horizontal="left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8" fillId="3" borderId="0" xfId="2" applyFont="1" applyFill="1" applyBorder="1" applyAlignment="1" applyProtection="1">
      <alignment horizontal="center" vertical="center" wrapText="1"/>
    </xf>
    <xf numFmtId="0" fontId="8" fillId="3" borderId="0" xfId="2" applyFont="1" applyFill="1" applyBorder="1" applyAlignment="1" applyProtection="1">
      <alignment horizontal="left" vertical="center" wrapText="1"/>
    </xf>
    <xf numFmtId="0" fontId="25" fillId="5" borderId="4" xfId="2" applyFont="1" applyFill="1" applyBorder="1" applyAlignment="1" applyProtection="1">
      <alignment horizontal="center" vertical="center"/>
      <protection locked="0"/>
    </xf>
    <xf numFmtId="0" fontId="25" fillId="5" borderId="2" xfId="2" applyFont="1" applyFill="1" applyBorder="1" applyAlignment="1" applyProtection="1">
      <alignment horizontal="center" vertical="center"/>
      <protection locked="0"/>
    </xf>
    <xf numFmtId="176" fontId="7" fillId="2" borderId="4" xfId="2" applyNumberFormat="1" applyFont="1" applyFill="1" applyBorder="1" applyAlignment="1" applyProtection="1">
      <alignment horizontal="center" vertical="center"/>
      <protection locked="0"/>
    </xf>
    <xf numFmtId="176" fontId="7" fillId="2" borderId="3" xfId="2" applyNumberFormat="1" applyFont="1" applyFill="1" applyBorder="1" applyAlignment="1" applyProtection="1">
      <alignment horizontal="center" vertical="center"/>
      <protection locked="0"/>
    </xf>
    <xf numFmtId="176" fontId="7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179" fontId="26" fillId="0" borderId="4" xfId="2" applyNumberFormat="1" applyFont="1" applyFill="1" applyBorder="1" applyAlignment="1" applyProtection="1">
      <alignment horizontal="center" vertical="center"/>
    </xf>
    <xf numFmtId="179" fontId="26" fillId="0" borderId="3" xfId="2" applyNumberFormat="1" applyFont="1" applyFill="1" applyBorder="1" applyAlignment="1" applyProtection="1">
      <alignment horizontal="center" vertical="center"/>
    </xf>
    <xf numFmtId="179" fontId="26" fillId="0" borderId="2" xfId="2" applyNumberFormat="1" applyFont="1" applyFill="1" applyBorder="1" applyAlignment="1" applyProtection="1">
      <alignment horizontal="center" vertical="center"/>
    </xf>
    <xf numFmtId="176" fontId="7" fillId="4" borderId="4" xfId="2" applyNumberFormat="1" applyFont="1" applyFill="1" applyBorder="1" applyAlignment="1">
      <alignment horizontal="center" vertical="center"/>
    </xf>
    <xf numFmtId="176" fontId="7" fillId="4" borderId="3" xfId="2" applyNumberFormat="1" applyFont="1" applyFill="1" applyBorder="1" applyAlignment="1">
      <alignment horizontal="center" vertical="center"/>
    </xf>
    <xf numFmtId="176" fontId="7" fillId="4" borderId="2" xfId="2" applyNumberFormat="1" applyFont="1" applyFill="1" applyBorder="1" applyAlignment="1">
      <alignment horizontal="center" vertical="center"/>
    </xf>
    <xf numFmtId="0" fontId="8" fillId="3" borderId="17" xfId="2" applyFont="1" applyFill="1" applyBorder="1" applyAlignment="1" applyProtection="1">
      <alignment horizontal="left" vertical="center" wrapText="1"/>
    </xf>
    <xf numFmtId="0" fontId="24" fillId="2" borderId="4" xfId="2" applyFont="1" applyFill="1" applyBorder="1" applyAlignment="1" applyProtection="1">
      <alignment horizontal="center" vertical="center"/>
      <protection locked="0"/>
    </xf>
    <xf numFmtId="0" fontId="24" fillId="2" borderId="2" xfId="2" applyFont="1" applyFill="1" applyBorder="1" applyAlignment="1" applyProtection="1">
      <alignment horizontal="center" vertical="center"/>
      <protection locked="0"/>
    </xf>
    <xf numFmtId="0" fontId="8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176" fontId="21" fillId="0" borderId="4" xfId="2" applyNumberFormat="1" applyFont="1" applyFill="1" applyBorder="1" applyAlignment="1">
      <alignment horizontal="center" vertical="center"/>
    </xf>
    <xf numFmtId="176" fontId="21" fillId="0" borderId="3" xfId="2" applyNumberFormat="1" applyFont="1" applyFill="1" applyBorder="1" applyAlignment="1">
      <alignment horizontal="center" vertical="center"/>
    </xf>
    <xf numFmtId="176" fontId="21" fillId="0" borderId="2" xfId="2" applyNumberFormat="1" applyFont="1" applyFill="1" applyBorder="1" applyAlignment="1">
      <alignment horizontal="center" vertical="center"/>
    </xf>
    <xf numFmtId="38" fontId="22" fillId="0" borderId="3" xfId="1" applyFont="1" applyBorder="1" applyAlignment="1">
      <alignment horizontal="center" vertical="center"/>
    </xf>
    <xf numFmtId="176" fontId="19" fillId="2" borderId="4" xfId="2" applyNumberFormat="1" applyFont="1" applyFill="1" applyBorder="1" applyAlignment="1" applyProtection="1">
      <alignment horizontal="center" vertical="center"/>
      <protection locked="0"/>
    </xf>
    <xf numFmtId="176" fontId="19" fillId="2" borderId="3" xfId="2" applyNumberFormat="1" applyFont="1" applyFill="1" applyBorder="1" applyAlignment="1" applyProtection="1">
      <alignment horizontal="center" vertical="center"/>
      <protection locked="0"/>
    </xf>
    <xf numFmtId="176" fontId="19" fillId="2" borderId="2" xfId="2" applyNumberFormat="1" applyFont="1" applyFill="1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center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3" xfId="2" applyNumberFormat="1" applyFont="1" applyBorder="1" applyAlignment="1">
      <alignment horizontal="center" vertical="center"/>
    </xf>
    <xf numFmtId="176" fontId="7" fillId="0" borderId="2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2" borderId="4" xfId="2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 applyProtection="1">
      <alignment horizontal="center" vertical="center"/>
      <protection locked="0"/>
    </xf>
    <xf numFmtId="0" fontId="5" fillId="3" borderId="0" xfId="2" applyFont="1" applyFill="1" applyBorder="1" applyAlignment="1" applyProtection="1">
      <alignment horizontal="left" vertical="center" wrapText="1"/>
    </xf>
    <xf numFmtId="0" fontId="5" fillId="3" borderId="26" xfId="2" applyFont="1" applyFill="1" applyBorder="1" applyAlignment="1" applyProtection="1">
      <alignment horizontal="left" vertical="center" wrapText="1"/>
    </xf>
    <xf numFmtId="3" fontId="7" fillId="4" borderId="4" xfId="2" applyNumberFormat="1" applyFont="1" applyFill="1" applyBorder="1" applyAlignment="1">
      <alignment horizontal="center" vertical="center"/>
    </xf>
    <xf numFmtId="3" fontId="7" fillId="4" borderId="3" xfId="2" applyNumberFormat="1" applyFont="1" applyFill="1" applyBorder="1" applyAlignment="1">
      <alignment horizontal="center" vertical="center"/>
    </xf>
    <xf numFmtId="3" fontId="7" fillId="4" borderId="2" xfId="2" applyNumberFormat="1" applyFont="1" applyFill="1" applyBorder="1" applyAlignment="1">
      <alignment horizontal="center" vertical="center"/>
    </xf>
    <xf numFmtId="178" fontId="7" fillId="0" borderId="4" xfId="2" applyNumberFormat="1" applyFont="1" applyBorder="1" applyAlignment="1">
      <alignment horizontal="center" vertical="center"/>
    </xf>
    <xf numFmtId="178" fontId="7" fillId="0" borderId="3" xfId="2" applyNumberFormat="1" applyFont="1" applyBorder="1" applyAlignment="1">
      <alignment horizontal="center" vertical="center"/>
    </xf>
    <xf numFmtId="178" fontId="7" fillId="0" borderId="2" xfId="2" applyNumberFormat="1" applyFont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center" vertical="center"/>
    </xf>
    <xf numFmtId="177" fontId="7" fillId="4" borderId="4" xfId="2" applyNumberFormat="1" applyFont="1" applyFill="1" applyBorder="1" applyAlignment="1">
      <alignment horizontal="center" vertical="center"/>
    </xf>
    <xf numFmtId="177" fontId="7" fillId="4" borderId="3" xfId="2" applyNumberFormat="1" applyFont="1" applyFill="1" applyBorder="1" applyAlignment="1">
      <alignment horizontal="center" vertical="center"/>
    </xf>
    <xf numFmtId="177" fontId="7" fillId="4" borderId="2" xfId="2" applyNumberFormat="1" applyFont="1" applyFill="1" applyBorder="1" applyAlignment="1">
      <alignment horizontal="center" vertical="center"/>
    </xf>
    <xf numFmtId="176" fontId="21" fillId="2" borderId="4" xfId="2" applyNumberFormat="1" applyFont="1" applyFill="1" applyBorder="1" applyAlignment="1" applyProtection="1">
      <alignment horizontal="center" vertical="center"/>
      <protection locked="0"/>
    </xf>
    <xf numFmtId="176" fontId="21" fillId="2" borderId="3" xfId="2" applyNumberFormat="1" applyFont="1" applyFill="1" applyBorder="1" applyAlignment="1" applyProtection="1">
      <alignment horizontal="center" vertical="center"/>
      <protection locked="0"/>
    </xf>
    <xf numFmtId="176" fontId="21" fillId="2" borderId="2" xfId="2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44302</xdr:colOff>
      <xdr:row>1</xdr:row>
      <xdr:rowOff>33747</xdr:rowOff>
    </xdr:from>
    <xdr:to>
      <xdr:col>34</xdr:col>
      <xdr:colOff>9107</xdr:colOff>
      <xdr:row>1</xdr:row>
      <xdr:rowOff>221511</xdr:rowOff>
    </xdr:to>
    <xdr:sp macro="" textlink="">
      <xdr:nvSpPr>
        <xdr:cNvPr id="2" name="正方形/長方形 1"/>
        <xdr:cNvSpPr/>
      </xdr:nvSpPr>
      <xdr:spPr>
        <a:xfrm>
          <a:off x="5980814" y="277410"/>
          <a:ext cx="1005909" cy="1877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＜様式</a:t>
          </a:r>
          <a:r>
            <a:rPr kumimoji="1" lang="en-US" altLang="ja-JP" sz="900">
              <a:solidFill>
                <a:sysClr val="windowText" lastClr="000000"/>
              </a:solidFill>
            </a:rPr>
            <a:t>1-4-</a:t>
          </a:r>
          <a:r>
            <a:rPr kumimoji="1" lang="ja-JP" altLang="en-US" sz="900">
              <a:solidFill>
                <a:sysClr val="windowText" lastClr="000000"/>
              </a:solidFill>
            </a:rPr>
            <a:t>ウ＞</a:t>
          </a:r>
        </a:p>
      </xdr:txBody>
    </xdr:sp>
    <xdr:clientData/>
  </xdr:twoCellAnchor>
  <xdr:twoCellAnchor>
    <xdr:from>
      <xdr:col>2</xdr:col>
      <xdr:colOff>44303</xdr:colOff>
      <xdr:row>13</xdr:row>
      <xdr:rowOff>22151</xdr:rowOff>
    </xdr:from>
    <xdr:to>
      <xdr:col>32</xdr:col>
      <xdr:colOff>0</xdr:colOff>
      <xdr:row>14</xdr:row>
      <xdr:rowOff>22151</xdr:rowOff>
    </xdr:to>
    <xdr:sp macro="" textlink="">
      <xdr:nvSpPr>
        <xdr:cNvPr id="4" name="正方形/長方形 3"/>
        <xdr:cNvSpPr/>
      </xdr:nvSpPr>
      <xdr:spPr>
        <a:xfrm>
          <a:off x="406253" y="2860601"/>
          <a:ext cx="5946702" cy="15430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次のいずれかを選択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/>
            <a:t>A1</a:t>
          </a:r>
          <a:r>
            <a:rPr kumimoji="1" lang="ja-JP" altLang="en-US" sz="800"/>
            <a:t>：開店から</a:t>
          </a:r>
          <a:r>
            <a:rPr kumimoji="1" lang="en-US" altLang="ja-JP" sz="800"/>
            <a:t>2022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26</a:t>
          </a:r>
          <a:r>
            <a:rPr kumimoji="1" lang="ja-JP" altLang="en-US" sz="800"/>
            <a:t>日までの１日当たりの売上高</a:t>
          </a:r>
          <a:endParaRPr kumimoji="1" lang="en-US" altLang="ja-JP" sz="800"/>
        </a:p>
        <a:p>
          <a:pPr algn="l"/>
          <a:r>
            <a:rPr kumimoji="1" lang="en-US" altLang="ja-JP" sz="800"/>
            <a:t>A2</a:t>
          </a:r>
          <a:r>
            <a:rPr kumimoji="1" lang="ja-JP" altLang="en-US" sz="800"/>
            <a:t>：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2</a:t>
          </a:r>
          <a:r>
            <a:rPr kumimoji="1" lang="ja-JP" altLang="en-US" sz="800"/>
            <a:t>月から</a:t>
          </a:r>
          <a:r>
            <a:rPr kumimoji="1" lang="en-US" altLang="ja-JP" sz="800"/>
            <a:t>12</a:t>
          </a:r>
          <a:r>
            <a:rPr kumimoji="1" lang="ja-JP" altLang="en-US" sz="800"/>
            <a:t>月までの期間のうちから「任意で選択した月」（その月の１日から月末まで）の</a:t>
          </a:r>
          <a:r>
            <a:rPr kumimoji="1" lang="en-US" altLang="ja-JP" sz="800"/>
            <a:t>1</a:t>
          </a:r>
          <a:r>
            <a:rPr kumimoji="1" lang="ja-JP" altLang="en-US" sz="800"/>
            <a:t>日当たりの売上高</a:t>
          </a:r>
          <a:endParaRPr kumimoji="1" lang="en-US" altLang="ja-JP" sz="800"/>
        </a:p>
        <a:p>
          <a:pPr algn="l"/>
          <a:r>
            <a:rPr kumimoji="1" lang="ja-JP" altLang="en-US" sz="800"/>
            <a:t>●</a:t>
          </a:r>
          <a:r>
            <a:rPr kumimoji="1" lang="en-US" altLang="ja-JP" sz="800"/>
            <a:t>2020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2</a:t>
          </a:r>
          <a:r>
            <a:rPr kumimoji="1" lang="ja-JP" altLang="en-US" sz="800"/>
            <a:t>日から</a:t>
          </a:r>
          <a:r>
            <a:rPr kumimoji="1" lang="en-US" altLang="ja-JP" sz="800"/>
            <a:t>2021</a:t>
          </a:r>
          <a:r>
            <a:rPr kumimoji="1" lang="ja-JP" altLang="en-US" sz="800"/>
            <a:t>年</a:t>
          </a:r>
          <a:r>
            <a:rPr kumimoji="1" lang="en-US" altLang="ja-JP" sz="800"/>
            <a:t>1</a:t>
          </a:r>
          <a:r>
            <a:rPr kumimoji="1" lang="ja-JP" altLang="en-US" sz="800"/>
            <a:t>月</a:t>
          </a:r>
          <a:r>
            <a:rPr kumimoji="1" lang="en-US" altLang="ja-JP" sz="800"/>
            <a:t>1</a:t>
          </a:r>
          <a:r>
            <a:rPr kumimoji="1" lang="ja-JP" altLang="en-US" sz="800"/>
            <a:t>日までの間に開店の場合</a:t>
          </a:r>
          <a:endParaRPr kumimoji="1" lang="en-US" altLang="ja-JP" sz="800"/>
        </a:p>
        <a:p>
          <a:pPr algn="l"/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2020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lang="en-US" altLang="ja-JP" sz="800">
              <a:effectLst/>
            </a:rPr>
            <a:t>2019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2</a:t>
          </a:r>
          <a:r>
            <a:rPr lang="ja-JP" altLang="en-US" sz="800">
              <a:effectLst/>
            </a:rPr>
            <a:t>日から</a:t>
          </a:r>
          <a:r>
            <a:rPr lang="en-US" altLang="ja-JP" sz="800">
              <a:effectLst/>
            </a:rPr>
            <a:t>2020</a:t>
          </a:r>
          <a:r>
            <a:rPr lang="ja-JP" altLang="en-US" sz="800">
              <a:effectLst/>
            </a:rPr>
            <a:t>年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月</a:t>
          </a:r>
          <a:r>
            <a:rPr lang="en-US" altLang="ja-JP" sz="800">
              <a:effectLst/>
            </a:rPr>
            <a:t>1</a:t>
          </a:r>
          <a:r>
            <a:rPr lang="ja-JP" altLang="en-US" sz="800">
              <a:effectLst/>
            </a:rPr>
            <a:t>日までの間に開店の場合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2019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月から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月までの期間のうちから「任意で選択した月」（その月の１日から月末まで）の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日当たりの売上高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0</xdr:col>
      <xdr:colOff>0</xdr:colOff>
      <xdr:row>34</xdr:row>
      <xdr:rowOff>29633</xdr:rowOff>
    </xdr:from>
    <xdr:to>
      <xdr:col>21</xdr:col>
      <xdr:colOff>139701</xdr:colOff>
      <xdr:row>34</xdr:row>
      <xdr:rowOff>211666</xdr:rowOff>
    </xdr:to>
    <xdr:sp macro="" textlink="">
      <xdr:nvSpPr>
        <xdr:cNvPr id="8" name="正方形/長方形 7"/>
        <xdr:cNvSpPr/>
      </xdr:nvSpPr>
      <xdr:spPr>
        <a:xfrm>
          <a:off x="0" y="11812058"/>
          <a:ext cx="3940176" cy="18203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従来（通常）の営業終了時間について、該当する方にチェックをいれてください。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44303</xdr:colOff>
      <xdr:row>35</xdr:row>
      <xdr:rowOff>22151</xdr:rowOff>
    </xdr:from>
    <xdr:to>
      <xdr:col>35</xdr:col>
      <xdr:colOff>22153</xdr:colOff>
      <xdr:row>36</xdr:row>
      <xdr:rowOff>1</xdr:rowOff>
    </xdr:to>
    <xdr:sp macro="" textlink="">
      <xdr:nvSpPr>
        <xdr:cNvPr id="15" name="正方形/長方形 14"/>
        <xdr:cNvSpPr/>
      </xdr:nvSpPr>
      <xdr:spPr>
        <a:xfrm>
          <a:off x="879572" y="9437247"/>
          <a:ext cx="6572081" cy="16102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20</a:t>
          </a:r>
          <a:r>
            <a:rPr kumimoji="1" lang="ja-JP" altLang="en-US" sz="800">
              <a:solidFill>
                <a:sysClr val="windowText" lastClr="000000"/>
              </a:solidFill>
            </a:rPr>
            <a:t>時すぎ、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時まで（認証取得日以降の期間は協力支援金の対象外（</a:t>
          </a:r>
          <a:r>
            <a:rPr kumimoji="1" lang="en-US" altLang="ja-JP" sz="800">
              <a:solidFill>
                <a:sysClr val="windowText" lastClr="000000"/>
              </a:solidFill>
            </a:rPr>
            <a:t>【E】</a:t>
          </a:r>
          <a:r>
            <a:rPr kumimoji="1" lang="ja-JP" altLang="en-US" sz="800">
              <a:solidFill>
                <a:sysClr val="windowText" lastClr="000000"/>
              </a:solidFill>
            </a:rPr>
            <a:t>～</a:t>
          </a:r>
          <a:r>
            <a:rPr kumimoji="1" lang="en-US" altLang="ja-JP" sz="800">
              <a:solidFill>
                <a:sysClr val="windowText" lastClr="000000"/>
              </a:solidFill>
            </a:rPr>
            <a:t>【H】</a:t>
          </a:r>
          <a:r>
            <a:rPr kumimoji="1" lang="ja-JP" altLang="en-US" sz="800">
              <a:solidFill>
                <a:sysClr val="windowText" lastClr="000000"/>
              </a:solidFill>
            </a:rPr>
            <a:t>は０円）となります。）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55380</xdr:colOff>
      <xdr:row>37</xdr:row>
      <xdr:rowOff>11076</xdr:rowOff>
    </xdr:from>
    <xdr:to>
      <xdr:col>20</xdr:col>
      <xdr:colOff>110756</xdr:colOff>
      <xdr:row>38</xdr:row>
      <xdr:rowOff>0</xdr:rowOff>
    </xdr:to>
    <xdr:sp macro="" textlink="">
      <xdr:nvSpPr>
        <xdr:cNvPr id="16" name="正方形/長方形 15"/>
        <xdr:cNvSpPr/>
      </xdr:nvSpPr>
      <xdr:spPr>
        <a:xfrm>
          <a:off x="874973" y="9768663"/>
          <a:ext cx="3067934" cy="16613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800">
              <a:solidFill>
                <a:sysClr val="windowText" lastClr="000000"/>
              </a:solidFill>
            </a:rPr>
            <a:t>従来（通常）の営業終了時間が</a:t>
          </a:r>
          <a:r>
            <a:rPr kumimoji="1" lang="en-US" altLang="ja-JP" sz="800">
              <a:solidFill>
                <a:sysClr val="windowText" lastClr="000000"/>
              </a:solidFill>
            </a:rPr>
            <a:t>21</a:t>
          </a:r>
          <a:r>
            <a:rPr kumimoji="1" lang="ja-JP" altLang="en-US" sz="800">
              <a:solidFill>
                <a:sysClr val="windowText" lastClr="000000"/>
              </a:solidFill>
            </a:rPr>
            <a:t>時を超えている</a:t>
          </a:r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0"/>
  <sheetViews>
    <sheetView tabSelected="1" view="pageBreakPreview" zoomScale="115" zoomScaleNormal="100" zoomScaleSheetLayoutView="115" workbookViewId="0">
      <selection activeCell="M61" sqref="M61:R61"/>
    </sheetView>
  </sheetViews>
  <sheetFormatPr defaultColWidth="2.375" defaultRowHeight="18.75" x14ac:dyDescent="0.4"/>
  <cols>
    <col min="1" max="1" width="2.375" style="34"/>
    <col min="2" max="2" width="2.375" style="34" customWidth="1"/>
    <col min="3" max="3" width="3.75" style="34" bestFit="1" customWidth="1"/>
    <col min="4" max="10" width="2.375" style="34"/>
    <col min="11" max="11" width="2.375" style="34" customWidth="1"/>
    <col min="12" max="17" width="2.375" style="34"/>
    <col min="18" max="18" width="4.625" style="34" customWidth="1"/>
    <col min="19" max="21" width="2.375" style="34"/>
    <col min="22" max="22" width="4.125" style="34" customWidth="1"/>
    <col min="23" max="23" width="2.375" style="34" customWidth="1"/>
    <col min="24" max="24" width="3.375" style="34" customWidth="1"/>
    <col min="25" max="25" width="5.25" style="34" customWidth="1"/>
    <col min="26" max="26" width="4.75" style="34" customWidth="1"/>
    <col min="27" max="29" width="2.375" style="34"/>
    <col min="30" max="30" width="2.75" style="34" customWidth="1"/>
    <col min="31" max="31" width="3.25" style="34" customWidth="1"/>
    <col min="32" max="32" width="4.125" style="34" customWidth="1"/>
    <col min="33" max="33" width="2.375" style="34"/>
    <col min="34" max="34" width="1.375" style="34" customWidth="1"/>
    <col min="35" max="16384" width="2.375" style="34"/>
  </cols>
  <sheetData>
    <row r="1" spans="1:47" s="28" customFormat="1" ht="19.149999999999999" customHeight="1" x14ac:dyDescent="0.4">
      <c r="A1" s="98" t="s">
        <v>23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</row>
    <row r="2" spans="1:47" s="29" customFormat="1" ht="25.5" x14ac:dyDescent="0.4">
      <c r="A2" s="100" t="s">
        <v>22</v>
      </c>
      <c r="B2" s="101"/>
      <c r="C2" s="101"/>
      <c r="D2" s="101"/>
      <c r="E2" s="101"/>
      <c r="F2" s="101"/>
      <c r="G2" s="101"/>
      <c r="H2" s="101"/>
      <c r="I2" s="102"/>
      <c r="J2" s="102"/>
      <c r="K2" s="102"/>
      <c r="L2" s="103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</row>
    <row r="3" spans="1:47" s="32" customFormat="1" ht="72.75" customHeight="1" x14ac:dyDescent="0.4">
      <c r="A3" s="30"/>
      <c r="B3" s="110" t="s">
        <v>70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31"/>
      <c r="AI3" s="31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 x14ac:dyDescent="0.4">
      <c r="A4" s="105" t="s">
        <v>65</v>
      </c>
      <c r="B4" s="106"/>
      <c r="C4" s="106"/>
      <c r="D4" s="106"/>
      <c r="E4" s="106"/>
      <c r="F4" s="107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</row>
    <row r="5" spans="1:47" ht="16.5" customHeight="1" x14ac:dyDescent="0.4"/>
    <row r="6" spans="1:47" s="1" customFormat="1" ht="15.75" x14ac:dyDescent="0.4">
      <c r="B6" s="26" t="s">
        <v>51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35"/>
    </row>
    <row r="7" spans="1:47" s="1" customFormat="1" ht="16.5" thickBot="1" x14ac:dyDescent="0.45">
      <c r="B7" s="21"/>
      <c r="C7" s="21"/>
      <c r="D7" s="21"/>
      <c r="E7" s="21"/>
      <c r="F7" s="21"/>
      <c r="G7" s="21"/>
      <c r="H7" s="21"/>
      <c r="I7" s="21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1:47" s="1" customFormat="1" ht="16.5" thickBot="1" x14ac:dyDescent="0.45">
      <c r="B8" s="84"/>
      <c r="C8" s="85"/>
      <c r="D8" s="85"/>
      <c r="E8" s="86"/>
      <c r="F8" s="20" t="s">
        <v>18</v>
      </c>
      <c r="G8" s="87" t="s">
        <v>21</v>
      </c>
      <c r="H8" s="87"/>
      <c r="I8" s="19" t="s">
        <v>17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88" t="s">
        <v>37</v>
      </c>
      <c r="Z8" s="89"/>
      <c r="AA8" s="89"/>
      <c r="AB8" s="89"/>
      <c r="AC8" s="89"/>
      <c r="AD8" s="89"/>
      <c r="AE8" s="89"/>
      <c r="AF8" s="89"/>
    </row>
    <row r="9" spans="1:47" s="7" customFormat="1" ht="13.5" thickBot="1" x14ac:dyDescent="0.45">
      <c r="B9" s="6" t="s">
        <v>60</v>
      </c>
      <c r="C9" s="36"/>
      <c r="D9" s="36"/>
      <c r="E9" s="36"/>
      <c r="F9" s="36"/>
      <c r="G9" s="36"/>
      <c r="H9" s="36"/>
      <c r="I9" s="36"/>
      <c r="K9" s="7" t="s">
        <v>38</v>
      </c>
      <c r="O9" s="7" t="s">
        <v>16</v>
      </c>
      <c r="Y9" s="89"/>
      <c r="Z9" s="89"/>
      <c r="AA9" s="89"/>
      <c r="AB9" s="89"/>
      <c r="AC9" s="89"/>
      <c r="AD9" s="89"/>
      <c r="AE9" s="89"/>
      <c r="AF9" s="89"/>
    </row>
    <row r="10" spans="1:47" ht="19.5" thickBot="1" x14ac:dyDescent="0.45">
      <c r="B10" s="90"/>
      <c r="C10" s="91"/>
      <c r="D10" s="91"/>
      <c r="E10" s="91"/>
      <c r="F10" s="91"/>
      <c r="G10" s="92"/>
      <c r="H10" s="34" t="s">
        <v>1</v>
      </c>
      <c r="J10" s="34" t="s">
        <v>20</v>
      </c>
      <c r="K10" s="93" t="str">
        <f>IF(ISBLANK(B8),"",IF(B8=2020,60,59))</f>
        <v/>
      </c>
      <c r="L10" s="94"/>
      <c r="N10" s="34" t="s">
        <v>19</v>
      </c>
      <c r="O10" s="95" t="str">
        <f>IF(ISBLANK(B10),"",ROUNDUP(B10/K10,0))</f>
        <v/>
      </c>
      <c r="P10" s="96"/>
      <c r="Q10" s="96"/>
      <c r="R10" s="96"/>
      <c r="S10" s="96"/>
      <c r="T10" s="97"/>
      <c r="U10" s="34" t="s">
        <v>1</v>
      </c>
      <c r="Y10" s="89"/>
      <c r="Z10" s="89"/>
      <c r="AA10" s="89"/>
      <c r="AB10" s="89"/>
      <c r="AC10" s="89"/>
      <c r="AD10" s="89"/>
      <c r="AE10" s="89"/>
      <c r="AF10" s="89"/>
    </row>
    <row r="11" spans="1:47" s="7" customFormat="1" ht="12.75" x14ac:dyDescent="0.4">
      <c r="O11" s="7" t="s">
        <v>39</v>
      </c>
    </row>
    <row r="12" spans="1:47" ht="3.95" customHeight="1" x14ac:dyDescent="0.4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9"/>
    </row>
    <row r="13" spans="1:47" s="1" customFormat="1" ht="15.75" x14ac:dyDescent="0.4">
      <c r="B13" s="18"/>
      <c r="C13" s="17" t="s">
        <v>53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16"/>
    </row>
    <row r="14" spans="1:47" s="10" customFormat="1" ht="121.5" customHeight="1" x14ac:dyDescent="0.4">
      <c r="A14" s="11"/>
      <c r="B14" s="14"/>
      <c r="C14" s="1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2"/>
      <c r="AH14" s="11"/>
    </row>
    <row r="15" spans="1:47" s="10" customFormat="1" ht="6.75" customHeight="1" x14ac:dyDescent="0.4">
      <c r="A15" s="11"/>
      <c r="B15" s="14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2"/>
      <c r="AH15" s="13"/>
    </row>
    <row r="16" spans="1:47" s="10" customFormat="1" ht="36.75" customHeight="1" thickBot="1" x14ac:dyDescent="0.45">
      <c r="A16" s="11"/>
      <c r="B16" s="14"/>
      <c r="C16" s="111" t="s">
        <v>40</v>
      </c>
      <c r="D16" s="111"/>
      <c r="E16" s="111"/>
      <c r="F16" s="13"/>
      <c r="G16" s="13"/>
      <c r="H16" s="112" t="s">
        <v>41</v>
      </c>
      <c r="I16" s="112"/>
      <c r="J16" s="112"/>
      <c r="K16" s="112"/>
      <c r="L16" s="112"/>
      <c r="M16" s="112"/>
      <c r="N16" s="112"/>
      <c r="O16" s="112"/>
      <c r="P16" s="13"/>
      <c r="Q16" s="13"/>
      <c r="R16" s="13"/>
      <c r="S16" s="15"/>
      <c r="T16" s="13"/>
      <c r="U16" s="13"/>
      <c r="V16" s="13"/>
      <c r="W16" s="13"/>
      <c r="X16" s="13"/>
      <c r="Y16" s="13"/>
      <c r="Z16" s="13"/>
      <c r="AA16" s="112" t="s">
        <v>42</v>
      </c>
      <c r="AB16" s="112"/>
      <c r="AC16" s="112"/>
      <c r="AD16" s="112"/>
      <c r="AE16" s="112"/>
      <c r="AF16" s="112"/>
      <c r="AG16" s="126"/>
      <c r="AH16" s="13"/>
      <c r="AI16" s="13"/>
      <c r="AJ16" s="13"/>
      <c r="AK16" s="13"/>
      <c r="AL16" s="13"/>
      <c r="AM16" s="13"/>
      <c r="AN16" s="13"/>
      <c r="AO16" s="12"/>
      <c r="AP16" s="11"/>
      <c r="AQ16" s="11"/>
      <c r="AR16" s="11"/>
    </row>
    <row r="17" spans="1:47" s="10" customFormat="1" ht="21" customHeight="1" thickBot="1" x14ac:dyDescent="0.45">
      <c r="A17" s="11"/>
      <c r="B17" s="14"/>
      <c r="C17" s="84"/>
      <c r="D17" s="85"/>
      <c r="E17" s="86"/>
      <c r="F17" s="13"/>
      <c r="G17" s="13"/>
      <c r="H17" s="113"/>
      <c r="I17" s="114"/>
      <c r="J17" s="13" t="s">
        <v>18</v>
      </c>
      <c r="K17" s="127"/>
      <c r="L17" s="128"/>
      <c r="M17" s="13" t="s">
        <v>17</v>
      </c>
      <c r="N17" s="127"/>
      <c r="O17" s="128"/>
      <c r="P17" s="13" t="s">
        <v>32</v>
      </c>
      <c r="Q17" s="13" t="s">
        <v>43</v>
      </c>
      <c r="R17" s="129">
        <v>2022</v>
      </c>
      <c r="S17" s="129"/>
      <c r="T17" s="13" t="s">
        <v>18</v>
      </c>
      <c r="U17" s="130">
        <v>1</v>
      </c>
      <c r="V17" s="130"/>
      <c r="W17" s="13" t="s">
        <v>17</v>
      </c>
      <c r="X17" s="25">
        <v>26</v>
      </c>
      <c r="Y17" s="13" t="s">
        <v>32</v>
      </c>
      <c r="Z17" s="13"/>
      <c r="AA17" s="113"/>
      <c r="AB17" s="114"/>
      <c r="AC17" s="13" t="s">
        <v>18</v>
      </c>
      <c r="AD17" s="81"/>
      <c r="AE17" s="13" t="s">
        <v>17</v>
      </c>
      <c r="AF17" s="13"/>
      <c r="AG17" s="12"/>
      <c r="AH17" s="13"/>
      <c r="AI17" s="13"/>
      <c r="AJ17" s="13"/>
      <c r="AK17" s="13"/>
      <c r="AL17" s="12"/>
      <c r="AM17" s="13"/>
      <c r="AN17" s="13"/>
      <c r="AO17" s="13"/>
      <c r="AP17" s="13"/>
      <c r="AQ17" s="13"/>
      <c r="AR17" s="12"/>
      <c r="AS17" s="11"/>
      <c r="AT17" s="11"/>
      <c r="AU17" s="11"/>
    </row>
    <row r="18" spans="1:47" s="7" customFormat="1" ht="11.25" customHeight="1" x14ac:dyDescent="0.4">
      <c r="B18" s="9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8"/>
    </row>
    <row r="19" spans="1:47" s="7" customFormat="1" ht="13.5" thickBot="1" x14ac:dyDescent="0.45">
      <c r="B19" s="9"/>
      <c r="C19" s="4" t="s">
        <v>61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44</v>
      </c>
      <c r="O19" s="4"/>
      <c r="P19" s="4"/>
      <c r="Q19" s="4"/>
      <c r="R19" s="4"/>
      <c r="S19" s="4"/>
      <c r="T19" s="4"/>
      <c r="U19" s="4"/>
      <c r="V19" s="4"/>
      <c r="W19" s="4"/>
      <c r="X19" s="4"/>
      <c r="Y19" s="4" t="s">
        <v>16</v>
      </c>
      <c r="Z19" s="4"/>
      <c r="AA19" s="4"/>
      <c r="AB19" s="4"/>
      <c r="AC19" s="4"/>
      <c r="AD19" s="4"/>
      <c r="AE19" s="4"/>
      <c r="AF19" s="4"/>
      <c r="AG19" s="8"/>
    </row>
    <row r="20" spans="1:47" ht="27" customHeight="1" thickBot="1" x14ac:dyDescent="0.45">
      <c r="B20" s="40"/>
      <c r="C20" s="115"/>
      <c r="D20" s="116"/>
      <c r="E20" s="116"/>
      <c r="F20" s="116"/>
      <c r="G20" s="116"/>
      <c r="H20" s="117"/>
      <c r="I20" s="27" t="s">
        <v>1</v>
      </c>
      <c r="J20" s="118" t="s">
        <v>15</v>
      </c>
      <c r="K20" s="118"/>
      <c r="L20" s="118"/>
      <c r="M20" s="119"/>
      <c r="N20" s="120" t="str">
        <f>IF(C17="","",IF(C17="A1",DATE(R17,U17,X17)-DATE(H17,K17,N17)+1,TEXT(DATE(AA17,AD17+1,1)-1,"dd")))</f>
        <v/>
      </c>
      <c r="O20" s="121"/>
      <c r="P20" s="121"/>
      <c r="Q20" s="121"/>
      <c r="R20" s="121"/>
      <c r="S20" s="122"/>
      <c r="T20" s="27" t="s">
        <v>14</v>
      </c>
      <c r="U20" s="118" t="s">
        <v>13</v>
      </c>
      <c r="V20" s="118"/>
      <c r="W20" s="118"/>
      <c r="X20" s="41"/>
      <c r="Y20" s="123" t="str">
        <f>IF(ISBLANK(C20),"",IF(ISBLANK(N20),"",ROUNDUP(C20/N20,0)))</f>
        <v/>
      </c>
      <c r="Z20" s="124"/>
      <c r="AA20" s="124"/>
      <c r="AB20" s="124"/>
      <c r="AC20" s="124"/>
      <c r="AD20" s="125"/>
      <c r="AE20" s="42" t="s">
        <v>1</v>
      </c>
      <c r="AF20" s="27"/>
      <c r="AG20" s="43"/>
    </row>
    <row r="21" spans="1:47" s="7" customFormat="1" ht="13.5" customHeight="1" x14ac:dyDescent="0.4">
      <c r="B21" s="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10</v>
      </c>
      <c r="Z21" s="4"/>
      <c r="AA21" s="4"/>
      <c r="AB21" s="4"/>
      <c r="AC21" s="4"/>
      <c r="AD21" s="4"/>
      <c r="AE21" s="4"/>
      <c r="AF21" s="4"/>
      <c r="AG21" s="8"/>
    </row>
    <row r="22" spans="1:47" ht="7.5" customHeight="1" x14ac:dyDescent="0.4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6"/>
    </row>
    <row r="23" spans="1:47" s="47" customFormat="1" ht="12.75" customHeight="1" x14ac:dyDescent="0.4">
      <c r="AL23" s="47" t="str">
        <f>IF(AND(O10&lt;&gt;"",Y20&lt;&gt;""),MAX(O10,Y20),IF(O10&lt;&gt;"",O10,IF(Y20&lt;&gt;"",Y20,"")))</f>
        <v/>
      </c>
    </row>
    <row r="24" spans="1:47" s="7" customFormat="1" ht="12.75" x14ac:dyDescent="0.4"/>
    <row r="25" spans="1:47" s="1" customFormat="1" ht="15.75" x14ac:dyDescent="0.4">
      <c r="B25" s="1" t="s">
        <v>54</v>
      </c>
    </row>
    <row r="26" spans="1:47" s="7" customFormat="1" ht="13.5" thickBot="1" x14ac:dyDescent="0.45">
      <c r="B26" s="7" t="s">
        <v>55</v>
      </c>
      <c r="M26" s="7" t="s">
        <v>12</v>
      </c>
      <c r="X26" s="7" t="s">
        <v>8</v>
      </c>
    </row>
    <row r="27" spans="1:47" ht="19.5" thickBot="1" x14ac:dyDescent="0.45">
      <c r="B27" s="135"/>
      <c r="C27" s="136"/>
      <c r="D27" s="136"/>
      <c r="E27" s="136"/>
      <c r="F27" s="136"/>
      <c r="G27" s="137"/>
      <c r="H27" s="48" t="s">
        <v>1</v>
      </c>
      <c r="I27" s="138" t="s">
        <v>11</v>
      </c>
      <c r="J27" s="138"/>
      <c r="K27" s="138"/>
      <c r="L27" s="119"/>
      <c r="M27" s="139" t="str">
        <f>IF(ISBLANK(B27),"",B27/59)</f>
        <v/>
      </c>
      <c r="N27" s="140"/>
      <c r="O27" s="140"/>
      <c r="P27" s="140"/>
      <c r="Q27" s="140"/>
      <c r="R27" s="141"/>
      <c r="S27" s="34" t="s">
        <v>5</v>
      </c>
      <c r="X27" s="142" t="str">
        <f>IF(ISBLANK(B27),"",IF(AL23-M27&lt;=1,"対象外",AL23-M27))</f>
        <v/>
      </c>
      <c r="Y27" s="143"/>
      <c r="Z27" s="143"/>
      <c r="AA27" s="143"/>
      <c r="AB27" s="143"/>
      <c r="AC27" s="144"/>
      <c r="AD27" s="34" t="s">
        <v>1</v>
      </c>
    </row>
    <row r="28" spans="1:47" s="47" customFormat="1" x14ac:dyDescent="0.4">
      <c r="B28" s="49"/>
      <c r="C28" s="49"/>
      <c r="D28" s="49"/>
      <c r="E28" s="49"/>
      <c r="F28" s="49"/>
      <c r="G28" s="49"/>
      <c r="H28" s="50"/>
      <c r="I28" s="23"/>
      <c r="J28" s="23"/>
      <c r="K28" s="23"/>
      <c r="L28" s="24"/>
      <c r="M28" s="7" t="s">
        <v>10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 t="s">
        <v>9</v>
      </c>
      <c r="Y28" s="7"/>
      <c r="Z28" s="7"/>
      <c r="AA28" s="7"/>
      <c r="AB28" s="7"/>
      <c r="AC28" s="7"/>
    </row>
    <row r="29" spans="1:47" s="7" customFormat="1" ht="18" x14ac:dyDescent="0.4">
      <c r="B29" s="51" t="s">
        <v>45</v>
      </c>
    </row>
    <row r="30" spans="1:47" s="1" customFormat="1" ht="15.75" x14ac:dyDescent="0.4">
      <c r="D30" s="1" t="s">
        <v>56</v>
      </c>
      <c r="U30" s="52"/>
      <c r="V30" s="52"/>
      <c r="W30" s="53"/>
      <c r="X30" s="53"/>
      <c r="Y30" s="53"/>
      <c r="Z30" s="53"/>
      <c r="AA30" s="53"/>
      <c r="AB30" s="53"/>
    </row>
    <row r="31" spans="1:47" s="7" customFormat="1" ht="13.5" thickBot="1" x14ac:dyDescent="0.45">
      <c r="D31" s="7" t="s">
        <v>8</v>
      </c>
      <c r="N31" s="7" t="s">
        <v>50</v>
      </c>
      <c r="Q31" s="54"/>
      <c r="R31" s="6"/>
      <c r="S31" s="6"/>
      <c r="T31" s="6"/>
      <c r="U31" s="6"/>
      <c r="V31" s="6"/>
      <c r="W31" s="6"/>
      <c r="X31" s="6"/>
    </row>
    <row r="32" spans="1:47" ht="19.5" thickBot="1" x14ac:dyDescent="0.45">
      <c r="D32" s="139" t="str">
        <f>IF(ISBLANK(X27),"",IF(X27="対象外","対象外",X27))</f>
        <v/>
      </c>
      <c r="E32" s="140"/>
      <c r="F32" s="140"/>
      <c r="G32" s="140"/>
      <c r="H32" s="141"/>
      <c r="I32" s="34" t="s">
        <v>1</v>
      </c>
      <c r="J32" s="138" t="s">
        <v>29</v>
      </c>
      <c r="K32" s="138"/>
      <c r="L32" s="138"/>
      <c r="M32" s="119"/>
      <c r="N32" s="155" t="str">
        <f>IF(D32="","",IF(X27="対象外","対象外",D32*0.4))</f>
        <v/>
      </c>
      <c r="O32" s="156"/>
      <c r="P32" s="156"/>
      <c r="Q32" s="156"/>
      <c r="R32" s="156"/>
      <c r="S32" s="157"/>
      <c r="T32" s="34" t="s">
        <v>30</v>
      </c>
      <c r="U32" s="55"/>
      <c r="V32" s="55"/>
      <c r="W32" s="34" t="s">
        <v>27</v>
      </c>
      <c r="X32" s="56"/>
      <c r="Y32" s="160" t="str">
        <f>IF(N32="","",IF(X27="対象外","対象外",IF(200000&lt;N32,200000,ROUNDUP(N32,-3))))</f>
        <v/>
      </c>
      <c r="Z32" s="161"/>
      <c r="AA32" s="161"/>
      <c r="AB32" s="161"/>
      <c r="AC32" s="161"/>
      <c r="AD32" s="162"/>
      <c r="AE32" s="34" t="s">
        <v>1</v>
      </c>
    </row>
    <row r="33" spans="1:30" s="7" customFormat="1" ht="12.75" x14ac:dyDescent="0.4">
      <c r="X33" s="6"/>
      <c r="Y33" s="6" t="s">
        <v>4</v>
      </c>
    </row>
    <row r="34" spans="1:30" s="7" customFormat="1" ht="18" x14ac:dyDescent="0.4">
      <c r="B34" s="51" t="s">
        <v>46</v>
      </c>
    </row>
    <row r="35" spans="1:30" s="47" customFormat="1" ht="25.5" customHeight="1" thickBot="1" x14ac:dyDescent="0.45">
      <c r="A35" s="51"/>
      <c r="B35" s="51"/>
      <c r="C35" s="51"/>
      <c r="D35" s="51"/>
      <c r="E35" s="51"/>
      <c r="F35" s="51"/>
      <c r="G35" s="51"/>
      <c r="H35" s="51"/>
      <c r="I35" s="51"/>
      <c r="J35" s="51"/>
    </row>
    <row r="36" spans="1:30" s="47" customFormat="1" ht="14.25" customHeight="1" thickBot="1" x14ac:dyDescent="0.45">
      <c r="A36" s="51"/>
      <c r="B36" s="51"/>
      <c r="C36" s="51"/>
      <c r="D36" s="82"/>
      <c r="E36" s="51"/>
      <c r="F36" s="51"/>
      <c r="G36" s="51"/>
      <c r="H36" s="51"/>
      <c r="I36" s="51"/>
      <c r="J36" s="51"/>
    </row>
    <row r="37" spans="1:30" s="47" customFormat="1" ht="14.25" customHeight="1" thickBot="1" x14ac:dyDescent="0.45">
      <c r="A37" s="51"/>
      <c r="B37" s="51"/>
      <c r="C37" s="51"/>
      <c r="D37" s="79"/>
      <c r="E37" s="51"/>
      <c r="F37" s="51"/>
      <c r="G37" s="51"/>
      <c r="H37" s="51"/>
      <c r="I37" s="51"/>
      <c r="J37" s="51"/>
      <c r="U37" s="72"/>
    </row>
    <row r="38" spans="1:30" s="47" customFormat="1" ht="14.25" customHeight="1" thickBot="1" x14ac:dyDescent="0.45">
      <c r="A38" s="51"/>
      <c r="B38" s="51"/>
      <c r="C38" s="51"/>
      <c r="D38" s="83"/>
      <c r="E38" s="51"/>
      <c r="F38" s="51"/>
      <c r="G38" s="51"/>
      <c r="H38" s="51"/>
      <c r="I38" s="51"/>
      <c r="J38" s="51"/>
      <c r="U38" s="72"/>
    </row>
    <row r="39" spans="1:30" s="47" customFormat="1" ht="12" customHeight="1" x14ac:dyDescent="0.4">
      <c r="A39" s="51"/>
      <c r="B39" s="51"/>
      <c r="C39" s="51"/>
      <c r="D39" s="51"/>
      <c r="E39" s="51"/>
      <c r="F39" s="51"/>
      <c r="G39" s="51"/>
      <c r="H39" s="51"/>
      <c r="I39" s="51"/>
      <c r="J39" s="51"/>
    </row>
    <row r="40" spans="1:30" s="1" customFormat="1" ht="14.25" customHeight="1" x14ac:dyDescent="0.4">
      <c r="D40" s="1" t="s">
        <v>57</v>
      </c>
      <c r="U40" s="52"/>
      <c r="V40" s="52"/>
      <c r="W40" s="53"/>
      <c r="X40" s="53"/>
      <c r="Y40" s="53"/>
      <c r="Z40" s="53"/>
      <c r="AA40" s="53"/>
      <c r="AB40" s="53"/>
    </row>
    <row r="41" spans="1:30" s="7" customFormat="1" ht="13.5" thickBot="1" x14ac:dyDescent="0.45">
      <c r="D41" s="7" t="s">
        <v>8</v>
      </c>
      <c r="N41" s="7" t="s">
        <v>50</v>
      </c>
      <c r="Q41" s="54"/>
      <c r="R41" s="6"/>
      <c r="S41" s="6"/>
      <c r="T41" s="6"/>
      <c r="U41" s="6"/>
      <c r="V41" s="6"/>
      <c r="W41" s="6"/>
      <c r="X41" s="6" t="s">
        <v>7</v>
      </c>
    </row>
    <row r="42" spans="1:30" ht="19.5" thickBot="1" x14ac:dyDescent="0.45">
      <c r="D42" s="139" t="str">
        <f>IF(OR(X27="対象外",D36="○"),"対象外",IF(AND(D36="",D38=""),"",IF(ISBLANK(X27),"",X27)))</f>
        <v/>
      </c>
      <c r="E42" s="140"/>
      <c r="F42" s="140"/>
      <c r="G42" s="140"/>
      <c r="H42" s="141"/>
      <c r="I42" s="34" t="s">
        <v>1</v>
      </c>
      <c r="J42" s="138" t="s">
        <v>6</v>
      </c>
      <c r="K42" s="138"/>
      <c r="L42" s="138"/>
      <c r="M42" s="119"/>
      <c r="N42" s="155" t="str">
        <f>IF(D36&lt;&gt;"","対象外",IF(X27="対象外","対象外",IF(D42="","",D42*0.4)))</f>
        <v/>
      </c>
      <c r="O42" s="156"/>
      <c r="P42" s="156"/>
      <c r="Q42" s="156"/>
      <c r="R42" s="156"/>
      <c r="S42" s="157"/>
      <c r="T42" s="34" t="s">
        <v>5</v>
      </c>
      <c r="U42" s="55"/>
      <c r="V42" s="55"/>
      <c r="W42" s="55"/>
      <c r="X42" s="142" t="str">
        <f>IF(D36&lt;&gt;"","対象外",IF(N42="","",IF(X27="対象外","対象外",IF(200000&lt;N42,200000,ROUNDUP(N42,-3)))))</f>
        <v/>
      </c>
      <c r="Y42" s="143"/>
      <c r="Z42" s="143"/>
      <c r="AA42" s="143"/>
      <c r="AB42" s="143"/>
      <c r="AC42" s="144"/>
      <c r="AD42" s="34" t="s">
        <v>1</v>
      </c>
    </row>
    <row r="43" spans="1:30" s="7" customFormat="1" ht="12.75" x14ac:dyDescent="0.4">
      <c r="X43" s="6" t="s">
        <v>4</v>
      </c>
    </row>
    <row r="44" spans="1:30" s="1" customFormat="1" ht="15.75" x14ac:dyDescent="0.4">
      <c r="D44" s="1" t="s">
        <v>58</v>
      </c>
      <c r="U44" s="52"/>
      <c r="V44" s="52"/>
      <c r="W44" s="53"/>
      <c r="X44" s="53"/>
      <c r="Y44" s="53"/>
      <c r="Z44" s="53"/>
      <c r="AA44" s="53"/>
      <c r="AB44" s="53"/>
    </row>
    <row r="45" spans="1:30" s="7" customFormat="1" ht="13.5" thickBot="1" x14ac:dyDescent="0.45">
      <c r="D45" s="7" t="s">
        <v>24</v>
      </c>
      <c r="N45" s="7" t="s">
        <v>50</v>
      </c>
      <c r="Q45" s="54"/>
      <c r="R45" s="6"/>
      <c r="S45" s="6"/>
      <c r="T45" s="6"/>
      <c r="U45" s="6"/>
      <c r="V45" s="6"/>
      <c r="W45" s="6"/>
      <c r="X45" s="6" t="s">
        <v>25</v>
      </c>
    </row>
    <row r="46" spans="1:30" ht="19.5" thickBot="1" x14ac:dyDescent="0.45">
      <c r="D46" s="139" t="str">
        <f>IF(D36&lt;&gt;"","対象外",IF(X27="対象外","対象外",IF(D42="","",IF(187501&lt;=AL23,AL23,""))))</f>
        <v/>
      </c>
      <c r="E46" s="140"/>
      <c r="F46" s="140"/>
      <c r="G46" s="140"/>
      <c r="H46" s="141"/>
      <c r="I46" s="34" t="s">
        <v>1</v>
      </c>
      <c r="J46" s="138" t="s">
        <v>26</v>
      </c>
      <c r="K46" s="138"/>
      <c r="L46" s="138"/>
      <c r="M46" s="119"/>
      <c r="N46" s="155" t="str">
        <f>IF(D36&lt;&gt;"","対象外",IF(X27="対象外","対象外",IF(D46="","",D46*0.3)))</f>
        <v/>
      </c>
      <c r="O46" s="156"/>
      <c r="P46" s="156"/>
      <c r="Q46" s="156"/>
      <c r="R46" s="156"/>
      <c r="S46" s="157"/>
      <c r="T46" s="34" t="s">
        <v>5</v>
      </c>
      <c r="U46" s="55"/>
      <c r="V46" s="55"/>
      <c r="W46" s="55"/>
      <c r="X46" s="142" t="str">
        <f>IF(D36&lt;&gt;"","対象外",IF(X27="対象外","対象外",IF(N46="","",ROUNDUP(N46,-3))))</f>
        <v/>
      </c>
      <c r="Y46" s="143"/>
      <c r="Z46" s="143"/>
      <c r="AA46" s="143"/>
      <c r="AB46" s="143"/>
      <c r="AC46" s="144"/>
      <c r="AD46" s="34" t="s">
        <v>1</v>
      </c>
    </row>
    <row r="47" spans="1:30" s="7" customFormat="1" ht="12.75" x14ac:dyDescent="0.4">
      <c r="X47" s="6" t="s">
        <v>4</v>
      </c>
    </row>
    <row r="48" spans="1:30" s="7" customFormat="1" ht="8.25" customHeight="1" thickBot="1" x14ac:dyDescent="0.45">
      <c r="X48" s="6"/>
    </row>
    <row r="49" spans="2:38" ht="19.5" thickBot="1" x14ac:dyDescent="0.45">
      <c r="B49" s="34" t="s">
        <v>52</v>
      </c>
      <c r="W49" s="34" t="s">
        <v>28</v>
      </c>
      <c r="X49" s="56"/>
      <c r="Y49" s="152" t="str">
        <f>IF(D36&lt;&gt;"","対象外",IF(X27="対象外","対象外",IF(AL50="","",IF(AL50&gt;200000,200000,AL50))))</f>
        <v/>
      </c>
      <c r="Z49" s="153"/>
      <c r="AA49" s="153"/>
      <c r="AB49" s="153"/>
      <c r="AC49" s="153"/>
      <c r="AD49" s="154"/>
      <c r="AE49" s="34" t="s">
        <v>1</v>
      </c>
    </row>
    <row r="50" spans="2:38" ht="19.5" thickBot="1" x14ac:dyDescent="0.45">
      <c r="AA50" s="57"/>
      <c r="AB50" s="57"/>
      <c r="AL50" s="34" t="str">
        <f>IF(X42="","",IF(X42&lt;X46,X42,X46))</f>
        <v/>
      </c>
    </row>
    <row r="51" spans="2:38" ht="3.95" customHeight="1" thickTop="1" x14ac:dyDescent="0.4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60"/>
    </row>
    <row r="52" spans="2:38" s="1" customFormat="1" ht="15.75" customHeight="1" x14ac:dyDescent="0.4">
      <c r="B52" s="5"/>
      <c r="C52" s="3" t="s">
        <v>47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4"/>
      <c r="Z52" s="3"/>
      <c r="AA52" s="3"/>
      <c r="AB52" s="3"/>
      <c r="AC52" s="3"/>
      <c r="AD52" s="3"/>
      <c r="AE52" s="3"/>
      <c r="AF52" s="2"/>
    </row>
    <row r="53" spans="2:38" s="1" customFormat="1" ht="16.5" thickBot="1" x14ac:dyDescent="0.45">
      <c r="B53" s="5"/>
      <c r="C53" s="3" t="s">
        <v>48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4"/>
      <c r="Z53" s="3"/>
      <c r="AA53" s="3"/>
      <c r="AB53" s="3"/>
      <c r="AC53" s="3"/>
      <c r="AD53" s="3"/>
      <c r="AE53" s="3"/>
      <c r="AF53" s="2"/>
    </row>
    <row r="54" spans="2:38" s="1" customFormat="1" ht="23.25" customHeight="1" thickBot="1" x14ac:dyDescent="0.45">
      <c r="B54" s="5"/>
      <c r="C54" s="145" t="str">
        <f>IF(OR(O10&lt;&gt;"",Y20&lt;&gt;""),2022,"")</f>
        <v/>
      </c>
      <c r="D54" s="146"/>
      <c r="E54" s="146"/>
      <c r="F54" s="147"/>
      <c r="G54" s="3" t="s">
        <v>18</v>
      </c>
      <c r="H54" s="148"/>
      <c r="I54" s="149"/>
      <c r="J54" s="3" t="s">
        <v>17</v>
      </c>
      <c r="K54" s="148"/>
      <c r="L54" s="149"/>
      <c r="M54" s="3" t="s">
        <v>32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4"/>
      <c r="Z54" s="3"/>
      <c r="AA54" s="3"/>
      <c r="AB54" s="3"/>
      <c r="AC54" s="3"/>
      <c r="AD54" s="3"/>
      <c r="AE54" s="3"/>
      <c r="AF54" s="2"/>
    </row>
    <row r="55" spans="2:38" s="1" customFormat="1" ht="15.75" x14ac:dyDescent="0.4">
      <c r="B55" s="5"/>
      <c r="C55" s="3" t="s">
        <v>67</v>
      </c>
      <c r="D55" s="3"/>
      <c r="E55" s="3"/>
      <c r="F55" s="3"/>
      <c r="G55" s="3"/>
      <c r="H55" s="3"/>
      <c r="I55" s="3"/>
      <c r="J55" s="3"/>
      <c r="K55" s="3"/>
      <c r="L55" s="3"/>
      <c r="M55" s="150" t="s">
        <v>49</v>
      </c>
      <c r="N55" s="150"/>
      <c r="O55" s="150"/>
      <c r="P55" s="150"/>
      <c r="Q55" s="150"/>
      <c r="R55" s="150"/>
      <c r="S55" s="3"/>
      <c r="T55" s="3"/>
      <c r="U55" s="3"/>
      <c r="V55" s="3"/>
      <c r="W55" s="3"/>
      <c r="X55" s="3"/>
      <c r="Y55" s="4"/>
      <c r="Z55" s="3"/>
      <c r="AA55" s="3"/>
      <c r="AB55" s="3"/>
      <c r="AC55" s="3"/>
      <c r="AD55" s="3"/>
      <c r="AE55" s="3"/>
      <c r="AF55" s="2"/>
    </row>
    <row r="56" spans="2:38" s="7" customFormat="1" ht="15.75" customHeight="1" thickBot="1" x14ac:dyDescent="0.45">
      <c r="B56" s="61"/>
      <c r="C56" s="4" t="s">
        <v>59</v>
      </c>
      <c r="D56" s="4"/>
      <c r="E56" s="4"/>
      <c r="F56" s="4"/>
      <c r="G56" s="4"/>
      <c r="H56" s="4"/>
      <c r="I56" s="4"/>
      <c r="J56" s="4"/>
      <c r="K56" s="4"/>
      <c r="L56" s="4"/>
      <c r="M56" s="151"/>
      <c r="N56" s="151"/>
      <c r="O56" s="151"/>
      <c r="P56" s="151"/>
      <c r="Q56" s="151"/>
      <c r="R56" s="151"/>
      <c r="S56" s="4"/>
      <c r="T56" s="4"/>
      <c r="U56" s="4"/>
      <c r="V56" s="4" t="s">
        <v>63</v>
      </c>
      <c r="W56" s="62"/>
      <c r="X56" s="62"/>
      <c r="Y56" s="4"/>
      <c r="Z56" s="62"/>
      <c r="AA56" s="62"/>
      <c r="AB56" s="62"/>
      <c r="AC56" s="62"/>
      <c r="AD56" s="62"/>
      <c r="AE56" s="4"/>
      <c r="AF56" s="63"/>
    </row>
    <row r="57" spans="2:38" ht="22.15" customHeight="1" thickBot="1" x14ac:dyDescent="0.45">
      <c r="B57" s="64"/>
      <c r="C57" s="95" t="str">
        <f>IF(ISBLANK(Y32),"",Y32)</f>
        <v/>
      </c>
      <c r="D57" s="96"/>
      <c r="E57" s="96"/>
      <c r="F57" s="96"/>
      <c r="G57" s="96"/>
      <c r="H57" s="97"/>
      <c r="I57" s="27" t="s">
        <v>3</v>
      </c>
      <c r="J57" s="27"/>
      <c r="K57" s="27"/>
      <c r="L57" s="27"/>
      <c r="M57" s="163"/>
      <c r="N57" s="164"/>
      <c r="O57" s="164"/>
      <c r="P57" s="164"/>
      <c r="Q57" s="164"/>
      <c r="R57" s="165"/>
      <c r="S57" s="27" t="s">
        <v>2</v>
      </c>
      <c r="T57" s="27"/>
      <c r="U57" s="27"/>
      <c r="V57" s="65"/>
      <c r="W57" s="134" t="str">
        <f>IF(C57="","",IF(X27="対象外","対象外",C57*M57))</f>
        <v/>
      </c>
      <c r="X57" s="134"/>
      <c r="Y57" s="134"/>
      <c r="Z57" s="134"/>
      <c r="AA57" s="134"/>
      <c r="AB57" s="134"/>
      <c r="AC57" s="134"/>
      <c r="AD57" s="66"/>
      <c r="AE57" s="27" t="s">
        <v>1</v>
      </c>
      <c r="AF57" s="67"/>
    </row>
    <row r="58" spans="2:38" ht="8.25" customHeight="1" x14ac:dyDescent="0.4">
      <c r="B58" s="64"/>
      <c r="C58" s="68"/>
      <c r="D58" s="68"/>
      <c r="E58" s="68"/>
      <c r="F58" s="68"/>
      <c r="G58" s="68"/>
      <c r="H58" s="68"/>
      <c r="I58" s="27"/>
      <c r="J58" s="27"/>
      <c r="K58" s="27"/>
      <c r="L58" s="27"/>
      <c r="M58" s="69"/>
      <c r="N58" s="69"/>
      <c r="O58" s="69"/>
      <c r="P58" s="69"/>
      <c r="Q58" s="69"/>
      <c r="R58" s="69"/>
      <c r="S58" s="27"/>
      <c r="T58" s="27"/>
      <c r="U58" s="27"/>
      <c r="V58" s="62"/>
      <c r="W58" s="62"/>
      <c r="X58" s="62"/>
      <c r="Y58" s="62"/>
      <c r="Z58" s="62"/>
      <c r="AA58" s="62"/>
      <c r="AB58" s="62"/>
      <c r="AC58" s="62"/>
      <c r="AD58" s="62"/>
      <c r="AE58" s="27"/>
      <c r="AF58" s="67"/>
    </row>
    <row r="59" spans="2:38" ht="16.5" customHeight="1" x14ac:dyDescent="0.4">
      <c r="B59" s="64"/>
      <c r="C59" s="70" t="s">
        <v>68</v>
      </c>
      <c r="D59" s="68"/>
      <c r="E59" s="68"/>
      <c r="F59" s="68"/>
      <c r="G59" s="68"/>
      <c r="H59" s="68"/>
      <c r="I59" s="27"/>
      <c r="J59" s="27"/>
      <c r="K59" s="27"/>
      <c r="L59" s="27"/>
      <c r="M59" s="150" t="s">
        <v>66</v>
      </c>
      <c r="N59" s="150"/>
      <c r="O59" s="150"/>
      <c r="P59" s="150"/>
      <c r="Q59" s="150"/>
      <c r="R59" s="150"/>
      <c r="S59" s="27"/>
      <c r="T59" s="27"/>
      <c r="U59" s="27"/>
      <c r="V59" s="62"/>
      <c r="W59" s="62"/>
      <c r="X59" s="62"/>
      <c r="Y59" s="62"/>
      <c r="Z59" s="62"/>
      <c r="AA59" s="62"/>
      <c r="AB59" s="62"/>
      <c r="AC59" s="62"/>
      <c r="AD59" s="62"/>
      <c r="AE59" s="27"/>
      <c r="AF59" s="67"/>
    </row>
    <row r="60" spans="2:38" s="7" customFormat="1" ht="15" customHeight="1" thickBot="1" x14ac:dyDescent="0.45">
      <c r="B60" s="61"/>
      <c r="C60" s="4" t="s">
        <v>31</v>
      </c>
      <c r="D60" s="4"/>
      <c r="E60" s="4"/>
      <c r="F60" s="4"/>
      <c r="G60" s="4"/>
      <c r="H60" s="4"/>
      <c r="I60" s="4"/>
      <c r="J60" s="4"/>
      <c r="K60" s="4"/>
      <c r="L60" s="4"/>
      <c r="M60" s="151"/>
      <c r="N60" s="151"/>
      <c r="O60" s="151"/>
      <c r="P60" s="151"/>
      <c r="Q60" s="151"/>
      <c r="R60" s="151"/>
      <c r="S60" s="4"/>
      <c r="T60" s="4"/>
      <c r="U60" s="4"/>
      <c r="V60" s="71" t="s">
        <v>64</v>
      </c>
      <c r="W60" s="62"/>
      <c r="X60" s="62"/>
      <c r="Y60" s="4"/>
      <c r="Z60" s="62"/>
      <c r="AA60" s="62"/>
      <c r="AB60" s="62"/>
      <c r="AC60" s="62"/>
      <c r="AD60" s="62"/>
      <c r="AE60" s="4"/>
      <c r="AF60" s="63"/>
    </row>
    <row r="61" spans="2:38" ht="22.15" customHeight="1" thickBot="1" x14ac:dyDescent="0.45">
      <c r="B61" s="64"/>
      <c r="C61" s="95" t="str">
        <f>IF(ISBLANK(Y49),"",Y49)</f>
        <v/>
      </c>
      <c r="D61" s="96"/>
      <c r="E61" s="96"/>
      <c r="F61" s="96"/>
      <c r="G61" s="96"/>
      <c r="H61" s="97"/>
      <c r="I61" s="27" t="s">
        <v>3</v>
      </c>
      <c r="J61" s="27"/>
      <c r="K61" s="27"/>
      <c r="L61" s="27"/>
      <c r="M61" s="131" t="str">
        <f>IF(X27="対象外","対象外",IF(AND(D36="",D38=""),"",IF(AND(D36&lt;&gt;"",D38=""),"対象外",M71-DATE(C54,H54,K54)+1)))</f>
        <v/>
      </c>
      <c r="N61" s="132"/>
      <c r="O61" s="132"/>
      <c r="P61" s="132"/>
      <c r="Q61" s="132"/>
      <c r="R61" s="133"/>
      <c r="S61" s="27" t="s">
        <v>2</v>
      </c>
      <c r="T61" s="27"/>
      <c r="U61" s="27"/>
      <c r="V61" s="65"/>
      <c r="W61" s="134" t="str">
        <f>IF(X27="対象外","対象外",IF(AND(D36="",D38=""),"",IF(AND(D36&lt;&gt;"",D38=""),"対象外",IF(ISBLANK(M61),"",C61*M61))))</f>
        <v/>
      </c>
      <c r="X61" s="134"/>
      <c r="Y61" s="134"/>
      <c r="Z61" s="134"/>
      <c r="AA61" s="134"/>
      <c r="AB61" s="134"/>
      <c r="AC61" s="134"/>
      <c r="AD61" s="66"/>
      <c r="AE61" s="27" t="s">
        <v>1</v>
      </c>
      <c r="AF61" s="67"/>
    </row>
    <row r="62" spans="2:38" ht="10.5" customHeight="1" x14ac:dyDescent="0.4">
      <c r="B62" s="64"/>
      <c r="C62" s="68"/>
      <c r="D62" s="68"/>
      <c r="E62" s="68"/>
      <c r="F62" s="68"/>
      <c r="G62" s="68"/>
      <c r="H62" s="68"/>
      <c r="I62" s="72"/>
      <c r="J62" s="72"/>
      <c r="K62" s="72"/>
      <c r="L62" s="72"/>
      <c r="M62" s="69"/>
      <c r="N62" s="69"/>
      <c r="O62" s="69"/>
      <c r="P62" s="69"/>
      <c r="Q62" s="69"/>
      <c r="R62" s="69"/>
      <c r="S62" s="72"/>
      <c r="T62" s="27"/>
      <c r="U62" s="27"/>
      <c r="V62" s="73"/>
      <c r="W62" s="74"/>
      <c r="X62" s="74"/>
      <c r="Y62" s="74"/>
      <c r="Z62" s="74"/>
      <c r="AA62" s="74"/>
      <c r="AB62" s="74"/>
      <c r="AC62" s="74"/>
      <c r="AD62" s="62"/>
      <c r="AE62" s="27"/>
      <c r="AF62" s="67"/>
    </row>
    <row r="63" spans="2:38" ht="17.25" customHeight="1" thickBot="1" x14ac:dyDescent="0.45">
      <c r="B63" s="64"/>
      <c r="C63" s="68"/>
      <c r="D63" s="68"/>
      <c r="E63" s="68"/>
      <c r="F63" s="68"/>
      <c r="G63" s="68"/>
      <c r="H63" s="68"/>
      <c r="I63" s="27"/>
      <c r="J63" s="27"/>
      <c r="K63" s="27"/>
      <c r="L63" s="27"/>
      <c r="M63" s="69"/>
      <c r="N63" s="69"/>
      <c r="O63" s="69"/>
      <c r="P63" s="69"/>
      <c r="Q63" s="69"/>
      <c r="R63" s="69"/>
      <c r="S63" s="27"/>
      <c r="T63" s="27"/>
      <c r="U63" s="27"/>
      <c r="V63" s="4" t="s">
        <v>62</v>
      </c>
      <c r="W63" s="74"/>
      <c r="X63" s="74"/>
      <c r="Y63" s="4"/>
      <c r="Z63" s="74"/>
      <c r="AA63" s="74"/>
      <c r="AB63" s="74"/>
      <c r="AC63" s="74"/>
      <c r="AD63" s="62"/>
      <c r="AE63" s="27"/>
      <c r="AF63" s="67"/>
    </row>
    <row r="64" spans="2:38" ht="22.9" customHeight="1" thickBot="1" x14ac:dyDescent="0.45">
      <c r="B64" s="64"/>
      <c r="C64" s="158"/>
      <c r="D64" s="158"/>
      <c r="E64" s="158"/>
      <c r="F64" s="158"/>
      <c r="G64" s="158"/>
      <c r="H64" s="158"/>
      <c r="I64" s="72"/>
      <c r="J64" s="72"/>
      <c r="K64" s="72"/>
      <c r="L64" s="72"/>
      <c r="M64" s="159"/>
      <c r="N64" s="159"/>
      <c r="O64" s="159"/>
      <c r="P64" s="159"/>
      <c r="Q64" s="159"/>
      <c r="R64" s="159"/>
      <c r="S64" s="27"/>
      <c r="T64" s="27"/>
      <c r="U64" s="27"/>
      <c r="V64" s="75"/>
      <c r="W64" s="134" t="str">
        <f>IF(X27="対象外","対象外",IF(AND(D36="",D38=""),"",IF(AND(D36&lt;&gt;"",D38=""),W57,IF(ISBLANK(M61),"",W57+W61))))</f>
        <v/>
      </c>
      <c r="X64" s="134"/>
      <c r="Y64" s="134"/>
      <c r="Z64" s="134"/>
      <c r="AA64" s="134"/>
      <c r="AB64" s="134"/>
      <c r="AC64" s="134"/>
      <c r="AD64" s="66"/>
      <c r="AE64" s="27" t="s">
        <v>1</v>
      </c>
      <c r="AF64" s="67"/>
    </row>
    <row r="65" spans="1:32" ht="12" customHeight="1" thickBot="1" x14ac:dyDescent="0.45"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8"/>
    </row>
    <row r="66" spans="1:32" ht="19.5" thickTop="1" x14ac:dyDescent="0.4">
      <c r="C66" s="27"/>
      <c r="D66" s="27"/>
      <c r="E66" s="27"/>
      <c r="F66" s="27"/>
      <c r="G66" s="27"/>
      <c r="H66" s="27"/>
      <c r="M66" s="27"/>
      <c r="N66" s="27"/>
      <c r="O66" s="27"/>
      <c r="P66" s="27"/>
      <c r="Q66" s="27"/>
      <c r="R66" s="27"/>
      <c r="Y66" s="27"/>
      <c r="Z66" s="27"/>
      <c r="AA66" s="27"/>
      <c r="AB66" s="27"/>
      <c r="AC66" s="27"/>
      <c r="AD66" s="27"/>
    </row>
    <row r="68" spans="1:32" x14ac:dyDescent="0.4">
      <c r="G68" s="34" t="s">
        <v>69</v>
      </c>
    </row>
    <row r="69" spans="1:32" x14ac:dyDescent="0.4">
      <c r="A69" s="34" t="s">
        <v>33</v>
      </c>
      <c r="B69" s="34">
        <v>2019</v>
      </c>
      <c r="J69" s="34" t="s">
        <v>71</v>
      </c>
    </row>
    <row r="70" spans="1:32" x14ac:dyDescent="0.4">
      <c r="A70" s="34" t="s">
        <v>34</v>
      </c>
      <c r="B70" s="34">
        <v>2020</v>
      </c>
      <c r="C70" s="34">
        <v>3</v>
      </c>
      <c r="J70" s="34" t="s">
        <v>72</v>
      </c>
      <c r="M70" s="80">
        <v>44588</v>
      </c>
    </row>
    <row r="71" spans="1:32" x14ac:dyDescent="0.4">
      <c r="A71" s="34" t="s">
        <v>35</v>
      </c>
      <c r="B71" s="34">
        <v>2021</v>
      </c>
      <c r="C71" s="34">
        <v>4</v>
      </c>
      <c r="J71" s="34" t="s">
        <v>73</v>
      </c>
      <c r="M71" s="80">
        <v>44612</v>
      </c>
    </row>
    <row r="72" spans="1:32" x14ac:dyDescent="0.4">
      <c r="A72" s="34" t="s">
        <v>36</v>
      </c>
      <c r="C72" s="34">
        <v>5</v>
      </c>
    </row>
    <row r="73" spans="1:32" x14ac:dyDescent="0.4">
      <c r="B73" s="34">
        <v>2021</v>
      </c>
      <c r="C73" s="34">
        <v>6</v>
      </c>
    </row>
    <row r="74" spans="1:32" x14ac:dyDescent="0.4">
      <c r="B74" s="34">
        <v>2022</v>
      </c>
      <c r="C74" s="34">
        <v>7</v>
      </c>
    </row>
    <row r="75" spans="1:32" x14ac:dyDescent="0.4">
      <c r="C75" s="34">
        <v>8</v>
      </c>
    </row>
    <row r="76" spans="1:32" x14ac:dyDescent="0.4">
      <c r="C76" s="34">
        <v>9</v>
      </c>
    </row>
    <row r="77" spans="1:32" x14ac:dyDescent="0.4">
      <c r="C77" s="34">
        <v>10</v>
      </c>
    </row>
    <row r="78" spans="1:32" x14ac:dyDescent="0.4">
      <c r="C78" s="34">
        <v>11</v>
      </c>
    </row>
    <row r="79" spans="1:32" x14ac:dyDescent="0.4">
      <c r="C79" s="34">
        <v>12</v>
      </c>
    </row>
    <row r="80" spans="1:32" x14ac:dyDescent="0.4">
      <c r="C80" s="34" t="s">
        <v>0</v>
      </c>
    </row>
  </sheetData>
  <sheetProtection password="E79D" sheet="1" objects="1" scenarios="1"/>
  <mergeCells count="59">
    <mergeCell ref="C64:H64"/>
    <mergeCell ref="M64:R64"/>
    <mergeCell ref="W64:AC64"/>
    <mergeCell ref="D32:H32"/>
    <mergeCell ref="J32:M32"/>
    <mergeCell ref="N32:S32"/>
    <mergeCell ref="Y32:AD32"/>
    <mergeCell ref="X42:AC42"/>
    <mergeCell ref="D46:H46"/>
    <mergeCell ref="J46:M46"/>
    <mergeCell ref="C57:H57"/>
    <mergeCell ref="M57:R57"/>
    <mergeCell ref="W57:AC57"/>
    <mergeCell ref="M59:R60"/>
    <mergeCell ref="C61:H61"/>
    <mergeCell ref="N46:S46"/>
    <mergeCell ref="M61:R61"/>
    <mergeCell ref="W61:AC61"/>
    <mergeCell ref="B27:G27"/>
    <mergeCell ref="I27:L27"/>
    <mergeCell ref="M27:R27"/>
    <mergeCell ref="X27:AC27"/>
    <mergeCell ref="C54:F54"/>
    <mergeCell ref="H54:I54"/>
    <mergeCell ref="K54:L54"/>
    <mergeCell ref="M55:R56"/>
    <mergeCell ref="X46:AC46"/>
    <mergeCell ref="Y49:AD49"/>
    <mergeCell ref="D42:H42"/>
    <mergeCell ref="J42:M42"/>
    <mergeCell ref="N42:S42"/>
    <mergeCell ref="C17:E17"/>
    <mergeCell ref="C16:E16"/>
    <mergeCell ref="H16:O16"/>
    <mergeCell ref="AA17:AB17"/>
    <mergeCell ref="C20:H20"/>
    <mergeCell ref="J20:M20"/>
    <mergeCell ref="N20:S20"/>
    <mergeCell ref="U20:W20"/>
    <mergeCell ref="Y20:AD20"/>
    <mergeCell ref="AA16:AG16"/>
    <mergeCell ref="H17:I17"/>
    <mergeCell ref="K17:L17"/>
    <mergeCell ref="N17:O17"/>
    <mergeCell ref="R17:S17"/>
    <mergeCell ref="U17:V17"/>
    <mergeCell ref="A1:AH1"/>
    <mergeCell ref="A2:L2"/>
    <mergeCell ref="AJ2:AT2"/>
    <mergeCell ref="A4:E4"/>
    <mergeCell ref="F4:X4"/>
    <mergeCell ref="M2:AE2"/>
    <mergeCell ref="B3:AG3"/>
    <mergeCell ref="B8:E8"/>
    <mergeCell ref="G8:H8"/>
    <mergeCell ref="Y8:AF10"/>
    <mergeCell ref="B10:G10"/>
    <mergeCell ref="K10:L10"/>
    <mergeCell ref="O10:T10"/>
  </mergeCells>
  <phoneticPr fontId="3"/>
  <dataValidations count="7">
    <dataValidation showInputMessage="1" showErrorMessage="1" sqref="U17"/>
    <dataValidation type="list" allowBlank="1" showInputMessage="1" showErrorMessage="1" sqref="B8:E8 AA17:AB17">
      <formula1>$B$69:$B$72</formula1>
    </dataValidation>
    <dataValidation type="list" allowBlank="1" showInputMessage="1" showErrorMessage="1" sqref="C17:E17">
      <formula1>$A$69:$A$73</formula1>
    </dataValidation>
    <dataValidation type="list" allowBlank="1" showInputMessage="1" showErrorMessage="1" sqref="U37:U38 D36 D38">
      <formula1>$G$68:$G$69</formula1>
    </dataValidation>
    <dataValidation type="list" allowBlank="1" showInputMessage="1" showErrorMessage="1" sqref="H17:I17">
      <formula1>$B$73:$B$75</formula1>
    </dataValidation>
    <dataValidation type="whole" allowBlank="1" showInputMessage="1" showErrorMessage="1" sqref="K17:L17 AD17">
      <formula1>1</formula1>
      <formula2>12</formula2>
    </dataValidation>
    <dataValidation type="whole" allowBlank="1" showInputMessage="1" showErrorMessage="1" sqref="N17:O17">
      <formula1>1</formula1>
      <formula2>31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大企業Ｃ</vt:lpstr>
      <vt:lpstr>大企業Ｃ!Print_Area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齊藤＿遼</dc:creator>
  <cp:lastModifiedBy>日向寺＿秦之介</cp:lastModifiedBy>
  <cp:lastPrinted>2022-02-14T12:54:42Z</cp:lastPrinted>
  <dcterms:created xsi:type="dcterms:W3CDTF">2022-02-03T13:40:30Z</dcterms:created>
  <dcterms:modified xsi:type="dcterms:W3CDTF">2022-02-21T08:53:34Z</dcterms:modified>
</cp:coreProperties>
</file>