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22から\"/>
    </mc:Choice>
  </mc:AlternateContent>
  <bookViews>
    <workbookView xWindow="0" yWindow="0" windowWidth="20490" windowHeight="7530"/>
  </bookViews>
  <sheets>
    <sheet name="大企業Ａ" sheetId="1" r:id="rId1"/>
  </sheets>
  <definedNames>
    <definedName name="_xlnm._FilterDatabase" localSheetId="0" hidden="1">大企業Ａ!$H$16:$Y$17</definedName>
    <definedName name="_xlnm.Print_Area" localSheetId="0">大企業Ａ!$A$1:$AI$48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N20" i="1" l="1"/>
  <c r="O10" i="1" l="1"/>
  <c r="AJ23" i="1" s="1"/>
  <c r="Q27" i="1" s="1"/>
  <c r="Y27" i="1" s="1"/>
  <c r="D33" i="1" s="1"/>
  <c r="D37" i="1" s="1"/>
  <c r="N37" i="1" l="1"/>
  <c r="X37" i="1" s="1"/>
  <c r="N33" i="1"/>
  <c r="X33" i="1" l="1"/>
  <c r="Y41" i="1" s="1"/>
  <c r="AJ41" i="1" l="1"/>
  <c r="Z40" i="1"/>
  <c r="C46" i="1" s="1"/>
  <c r="V46" i="1" l="1"/>
  <c r="W46" i="1"/>
</calcChain>
</file>

<file path=xl/sharedStrings.xml><?xml version="1.0" encoding="utf-8"?>
<sst xmlns="http://schemas.openxmlformats.org/spreadsheetml/2006/main" count="82" uniqueCount="59">
  <si>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</si>
  <si>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</si>
  <si>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</si>
  <si>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</si>
  <si>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</si>
  <si>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</si>
  <si>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</si>
  <si>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</si>
  <si>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</si>
  <si>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</si>
  <si>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</si>
  <si>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</si>
  <si>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</si>
  <si>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</si>
  <si>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</si>
  <si>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</si>
  <si>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</si>
  <si>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</si>
  <si>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</si>
  <si>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</si>
  <si>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</si>
  <si>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</si>
  <si>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</si>
  <si>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</si>
  <si>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大企業</t>
    <rPh sb="0" eb="3">
      <t>ダイキギョウ</t>
    </rPh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</si>
  <si>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</si>
  <si>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</si>
  <si>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</si>
  <si>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</si>
  <si>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</si>
  <si>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小数点以下切り上げ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</si>
  <si>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</si>
  <si>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</si>
  <si>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</si>
  <si>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</si>
  <si>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</si>
  <si>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</si>
  <si>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</si>
  <si>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</si>
  <si>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</si>
  <si>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</si>
  <si>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</si>
  <si>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</si>
  <si>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</si>
  <si>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</si>
  <si>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</si>
  <si>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</si>
  <si>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日＝</t>
    <rPh sb="0" eb="1">
      <t>ニチ</t>
    </rPh>
    <phoneticPr fontId="4"/>
  </si>
  <si>
    <r>
      <rPr>
        <u/>
        <sz val="16"/>
        <color theme="1"/>
        <rFont val="HG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</si>
  <si>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</si>
  <si>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</si>
  <si>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☆2019年3月2日以降に営業を始めた施設（店舗）は次の計算式により、1日当たりの売上高①を計算することも可能です。</t>
    <phoneticPr fontId="5"/>
  </si>
  <si>
    <t>３月</t>
    <rPh sb="1" eb="2">
      <t>ツキ</t>
    </rPh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</si>
  <si>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5"/>
  </si>
  <si>
    <t>暦日数</t>
    <rPh sb="0" eb="1">
      <t>コヨミ</t>
    </rPh>
    <rPh sb="1" eb="3">
      <t>ニッスウ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</si>
  <si>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</si>
  <si>
    <t>2019年、2020年又は2021年の3月の1日当たりの飲食業の売上高（消費税及び地方消費税を除く）を計算してください。</t>
    <phoneticPr fontId="5"/>
  </si>
  <si>
    <t>2022年の3月の売上高</t>
    <rPh sb="11" eb="12">
      <t>ダカ</t>
    </rPh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</si>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</sst>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11"/>
      <color theme="0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color theme="1"/>
      <name val="HG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17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6" borderId="22" xfId="2" applyFont="1" applyFill="1" applyBorder="1">
      <alignment vertical="center"/>
    </xf>
    <xf numFmtId="0" fontId="10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6" borderId="24" xfId="2" applyFont="1" applyFill="1" applyBorder="1">
      <alignment vertical="center"/>
    </xf>
    <xf numFmtId="0" fontId="10" fillId="0" borderId="20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7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17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18" xfId="2" applyFont="1" applyFill="1" applyBorder="1" applyProtection="1">
      <alignment vertical="center"/>
    </xf>
    <xf numFmtId="0" fontId="17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17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vertical="center"/>
      <protection locked="0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Fill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 applyProtection="1">
      <alignment horizontal="center" vertical="center"/>
      <protection locked="0"/>
    </xf>
    <xf numFmtId="176" fontId="16" fillId="2" borderId="3" xfId="2" applyNumberFormat="1" applyFont="1" applyFill="1" applyBorder="1" applyAlignment="1" applyProtection="1">
      <alignment horizontal="center" vertical="center"/>
      <protection locked="0"/>
    </xf>
    <xf numFmtId="176" fontId="16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16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5" borderId="4" xfId="2" applyFont="1" applyFill="1" applyBorder="1" applyAlignment="1" applyProtection="1">
      <alignment horizontal="center" vertical="center"/>
      <protection locked="0"/>
    </xf>
    <xf numFmtId="0" fontId="10" fillId="5" borderId="3" xfId="2" applyFont="1" applyFill="1" applyBorder="1" applyAlignment="1" applyProtection="1">
      <alignment horizontal="center" vertical="center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8" fillId="8" borderId="13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19" fillId="8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7" fillId="3" borderId="17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6276818" y="233108"/>
          <a:ext cx="1788667" cy="272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11</xdr:col>
      <xdr:colOff>124722</xdr:colOff>
      <xdr:row>42</xdr:row>
      <xdr:rowOff>146678</xdr:rowOff>
    </xdr:from>
    <xdr:to>
      <xdr:col>18</xdr:col>
      <xdr:colOff>38953</xdr:colOff>
      <xdr:row>44</xdr:row>
      <xdr:rowOff>122314</xdr:rowOff>
    </xdr:to>
    <xdr:sp macro="" textlink="">
      <xdr:nvSpPr>
        <xdr:cNvPr id="7" name="正方形/長方形 6"/>
        <xdr:cNvSpPr/>
      </xdr:nvSpPr>
      <xdr:spPr>
        <a:xfrm>
          <a:off x="2236787" y="9655113"/>
          <a:ext cx="1189753" cy="373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66261</xdr:colOff>
      <xdr:row>13</xdr:row>
      <xdr:rowOff>57979</xdr:rowOff>
    </xdr:from>
    <xdr:to>
      <xdr:col>32</xdr:col>
      <xdr:colOff>255471</xdr:colOff>
      <xdr:row>14</xdr:row>
      <xdr:rowOff>43946</xdr:rowOff>
    </xdr:to>
    <xdr:sp macro="" textlink="">
      <xdr:nvSpPr>
        <xdr:cNvPr id="6" name="正方形/長方形 5"/>
        <xdr:cNvSpPr/>
      </xdr:nvSpPr>
      <xdr:spPr>
        <a:xfrm>
          <a:off x="430696" y="2824370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35</xdr:col>
      <xdr:colOff>179294</xdr:colOff>
      <xdr:row>2</xdr:row>
      <xdr:rowOff>313764</xdr:rowOff>
    </xdr:from>
    <xdr:to>
      <xdr:col>41</xdr:col>
      <xdr:colOff>64343</xdr:colOff>
      <xdr:row>7</xdr:row>
      <xdr:rowOff>151458</xdr:rowOff>
    </xdr:to>
    <xdr:sp macro="" textlink="">
      <xdr:nvSpPr>
        <xdr:cNvPr id="5" name="角丸四角形 4"/>
        <xdr:cNvSpPr/>
      </xdr:nvSpPr>
      <xdr:spPr>
        <a:xfrm>
          <a:off x="7395882" y="818029"/>
          <a:ext cx="2215873" cy="105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abSelected="1" view="pageBreakPreview" topLeftCell="A10" zoomScale="85" zoomScaleNormal="100" zoomScaleSheetLayoutView="85" workbookViewId="0">
      <selection activeCell="AJ4" sqref="AJ4"/>
    </sheetView>
  </sheetViews>
  <sheetFormatPr defaultColWidth="2.375" defaultRowHeight="18.75"/>
  <cols>
    <col min="1" max="1" width="2.375" style="1"/>
    <col min="2" max="2" width="2.375" style="1" customWidth="1"/>
    <col min="3" max="3" width="3.75" style="1" bestFit="1" customWidth="1"/>
    <col min="4" max="22" width="2.375" style="1"/>
    <col min="23" max="23" width="2.375" style="1" customWidth="1"/>
    <col min="24" max="24" width="3.5" style="1" bestFit="1" customWidth="1"/>
    <col min="25" max="25" width="5.25" style="1" customWidth="1"/>
    <col min="26" max="26" width="4.75" style="1" customWidth="1"/>
    <col min="27" max="29" width="2.375" style="1"/>
    <col min="30" max="30" width="3.25" style="1" bestFit="1" customWidth="1"/>
    <col min="31" max="31" width="2.375" style="1"/>
    <col min="32" max="32" width="3.625" style="1" customWidth="1"/>
    <col min="33" max="33" width="4.5" style="1" customWidth="1"/>
    <col min="34" max="35" width="2.375" style="1"/>
    <col min="36" max="36" width="9.5" style="1" bestFit="1" customWidth="1"/>
    <col min="37" max="37" width="2.375" style="1"/>
    <col min="38" max="40" width="5.5" style="1" bestFit="1" customWidth="1"/>
    <col min="41" max="16384" width="2.375" style="1"/>
  </cols>
  <sheetData>
    <row r="1" spans="1:48" s="39" customFormat="1" ht="19.149999999999999" customHeight="1">
      <c r="A1" s="131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48" s="38" customFormat="1" ht="21" customHeight="1">
      <c r="A2" s="133" t="s">
        <v>24</v>
      </c>
      <c r="B2" s="134"/>
      <c r="C2" s="134"/>
      <c r="D2" s="134"/>
      <c r="E2" s="134"/>
      <c r="F2" s="134"/>
      <c r="G2" s="134"/>
      <c r="H2" s="134"/>
      <c r="I2" s="135"/>
      <c r="J2" s="135"/>
      <c r="K2" s="135"/>
      <c r="L2" s="136"/>
      <c r="M2" s="4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8" s="38" customFormat="1" ht="27.75" customHeight="1">
      <c r="B3" s="46" t="s">
        <v>48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16" t="s">
        <v>44</v>
      </c>
      <c r="B4" s="117"/>
      <c r="C4" s="117"/>
      <c r="D4" s="117"/>
      <c r="E4" s="117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48" ht="17.25" customHeight="1"/>
    <row r="6" spans="1:48" s="20" customFormat="1" ht="15.75">
      <c r="B6" s="52" t="s">
        <v>56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</row>
    <row r="7" spans="1:48" s="20" customFormat="1" ht="16.5" thickBot="1">
      <c r="B7" s="53"/>
      <c r="C7" s="53"/>
      <c r="D7" s="53"/>
      <c r="E7" s="53"/>
      <c r="F7" s="53"/>
      <c r="G7" s="53"/>
      <c r="H7" s="53"/>
      <c r="I7" s="5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48" s="20" customFormat="1" ht="16.5" thickBot="1">
      <c r="B8" s="127"/>
      <c r="C8" s="128"/>
      <c r="D8" s="128"/>
      <c r="E8" s="129"/>
      <c r="F8" s="54" t="s">
        <v>20</v>
      </c>
      <c r="G8" s="130" t="s">
        <v>52</v>
      </c>
      <c r="H8" s="13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25"/>
      <c r="Z8" s="126"/>
      <c r="AA8" s="126"/>
      <c r="AB8" s="126"/>
      <c r="AC8" s="126"/>
      <c r="AD8" s="126"/>
      <c r="AE8" s="126"/>
      <c r="AF8" s="126"/>
      <c r="AG8" s="126"/>
    </row>
    <row r="9" spans="1:48" s="9" customFormat="1" ht="13.5" thickBot="1">
      <c r="B9" s="18" t="s">
        <v>43</v>
      </c>
      <c r="C9" s="55"/>
      <c r="D9" s="55"/>
      <c r="E9" s="55"/>
      <c r="F9" s="55"/>
      <c r="G9" s="55"/>
      <c r="H9" s="55"/>
      <c r="I9" s="55"/>
      <c r="K9" s="9" t="s">
        <v>54</v>
      </c>
      <c r="O9" s="9" t="s">
        <v>18</v>
      </c>
      <c r="Y9" s="126"/>
      <c r="Z9" s="126"/>
      <c r="AA9" s="126"/>
      <c r="AB9" s="126"/>
      <c r="AC9" s="126"/>
      <c r="AD9" s="126"/>
      <c r="AE9" s="126"/>
      <c r="AF9" s="126"/>
      <c r="AG9" s="126"/>
    </row>
    <row r="10" spans="1:48" ht="19.5" thickBot="1">
      <c r="B10" s="120"/>
      <c r="C10" s="121"/>
      <c r="D10" s="121"/>
      <c r="E10" s="121"/>
      <c r="F10" s="121"/>
      <c r="G10" s="122"/>
      <c r="H10" s="1" t="s">
        <v>23</v>
      </c>
      <c r="J10" s="1" t="s">
        <v>22</v>
      </c>
      <c r="K10" s="123">
        <v>31</v>
      </c>
      <c r="L10" s="124"/>
      <c r="N10" s="1" t="s">
        <v>21</v>
      </c>
      <c r="O10" s="75" t="str">
        <f>IF(ISBLANK(B10),"",ROUNDUP(B10/K10,0))</f>
        <v/>
      </c>
      <c r="P10" s="76"/>
      <c r="Q10" s="76"/>
      <c r="R10" s="76"/>
      <c r="S10" s="76"/>
      <c r="T10" s="77"/>
      <c r="U10" s="1" t="s">
        <v>1</v>
      </c>
      <c r="Y10" s="126"/>
      <c r="Z10" s="126"/>
      <c r="AA10" s="126"/>
      <c r="AB10" s="126"/>
      <c r="AC10" s="126"/>
      <c r="AD10" s="126"/>
      <c r="AE10" s="126"/>
      <c r="AF10" s="126"/>
      <c r="AG10" s="126"/>
    </row>
    <row r="11" spans="1:48" s="9" customFormat="1" ht="12.75">
      <c r="O11" s="9" t="s">
        <v>30</v>
      </c>
    </row>
    <row r="12" spans="1:48" ht="3.95" customHeight="1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2"/>
    </row>
    <row r="13" spans="1:48" s="20" customFormat="1" ht="15.75">
      <c r="B13" s="56"/>
      <c r="C13" s="57" t="s">
        <v>51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22.2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5.25" customHeight="1" thickBot="1">
      <c r="A16" s="60"/>
      <c r="B16" s="61"/>
      <c r="C16" s="137" t="s">
        <v>31</v>
      </c>
      <c r="D16" s="137"/>
      <c r="E16" s="137"/>
      <c r="F16" s="63"/>
      <c r="G16" s="63"/>
      <c r="H16" s="138" t="s">
        <v>32</v>
      </c>
      <c r="I16" s="138"/>
      <c r="J16" s="138"/>
      <c r="K16" s="138"/>
      <c r="L16" s="138"/>
      <c r="M16" s="138"/>
      <c r="N16" s="138"/>
      <c r="O16" s="138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38" t="s">
        <v>33</v>
      </c>
      <c r="AB16" s="138"/>
      <c r="AC16" s="138"/>
      <c r="AD16" s="138"/>
      <c r="AE16" s="138"/>
      <c r="AF16" s="138"/>
      <c r="AG16" s="138"/>
      <c r="AH16" s="139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3.25" customHeight="1" thickBot="1">
      <c r="A17" s="60"/>
      <c r="B17" s="61"/>
      <c r="C17" s="127"/>
      <c r="D17" s="128"/>
      <c r="E17" s="129"/>
      <c r="F17" s="63"/>
      <c r="G17" s="63"/>
      <c r="H17" s="140"/>
      <c r="I17" s="141"/>
      <c r="J17" s="63" t="s">
        <v>20</v>
      </c>
      <c r="K17" s="142"/>
      <c r="L17" s="143"/>
      <c r="M17" s="63" t="s">
        <v>19</v>
      </c>
      <c r="N17" s="142"/>
      <c r="O17" s="143"/>
      <c r="P17" s="63" t="s">
        <v>25</v>
      </c>
      <c r="Q17" s="63" t="s">
        <v>34</v>
      </c>
      <c r="R17" s="144">
        <v>2022</v>
      </c>
      <c r="S17" s="144"/>
      <c r="T17" s="63" t="s">
        <v>20</v>
      </c>
      <c r="U17" s="145">
        <v>3</v>
      </c>
      <c r="V17" s="145"/>
      <c r="W17" s="63" t="s">
        <v>19</v>
      </c>
      <c r="X17" s="70">
        <v>6</v>
      </c>
      <c r="Y17" s="63" t="s">
        <v>25</v>
      </c>
      <c r="Z17" s="63"/>
      <c r="AA17" s="140"/>
      <c r="AB17" s="141"/>
      <c r="AC17" s="63" t="s">
        <v>20</v>
      </c>
      <c r="AD17" s="71"/>
      <c r="AE17" s="63" t="s">
        <v>19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9" customFormat="1" ht="11.2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7"/>
    </row>
    <row r="19" spans="1:48" s="9" customFormat="1" ht="13.5" thickBot="1">
      <c r="B19" s="28"/>
      <c r="C19" s="11" t="s">
        <v>42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35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18</v>
      </c>
      <c r="Z19" s="11"/>
      <c r="AA19" s="11"/>
      <c r="AB19" s="11"/>
      <c r="AC19" s="11"/>
      <c r="AD19" s="11"/>
      <c r="AE19" s="11"/>
      <c r="AF19" s="11"/>
      <c r="AG19" s="11"/>
      <c r="AH19" s="27"/>
    </row>
    <row r="20" spans="1:48" ht="27" customHeight="1" thickBot="1">
      <c r="B20" s="31"/>
      <c r="C20" s="105"/>
      <c r="D20" s="106"/>
      <c r="E20" s="106"/>
      <c r="F20" s="106"/>
      <c r="G20" s="106"/>
      <c r="H20" s="107"/>
      <c r="I20" s="2" t="s">
        <v>1</v>
      </c>
      <c r="J20" s="108" t="s">
        <v>17</v>
      </c>
      <c r="K20" s="108"/>
      <c r="L20" s="108"/>
      <c r="M20" s="86"/>
      <c r="N20" s="109" t="str">
        <f>IF(C17="","",IF(C17="A1",DATE(R17,U17,X17)-DATE(H17,K17,N17)+1,TEXT(DATE(AA17,AD17+1,1)-1,"dd")))</f>
        <v/>
      </c>
      <c r="O20" s="110"/>
      <c r="P20" s="110"/>
      <c r="Q20" s="110"/>
      <c r="R20" s="110"/>
      <c r="S20" s="111"/>
      <c r="T20" s="2" t="s">
        <v>16</v>
      </c>
      <c r="U20" s="108" t="s">
        <v>15</v>
      </c>
      <c r="V20" s="108"/>
      <c r="W20" s="108"/>
      <c r="X20" s="50"/>
      <c r="Y20" s="112" t="str">
        <f>IF(ISBLANK(C20),"",IF(ISBLANK(N20),"",ROUNDUP(C20/N20,0)))</f>
        <v/>
      </c>
      <c r="Z20" s="113"/>
      <c r="AA20" s="113"/>
      <c r="AB20" s="113"/>
      <c r="AC20" s="113"/>
      <c r="AD20" s="114"/>
      <c r="AE20" s="30" t="s">
        <v>1</v>
      </c>
      <c r="AF20" s="2"/>
      <c r="AG20" s="2"/>
      <c r="AH20" s="29"/>
    </row>
    <row r="21" spans="1:48" s="9" customFormat="1" ht="13.5" customHeight="1"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13</v>
      </c>
      <c r="Z21" s="11"/>
      <c r="AA21" s="11"/>
      <c r="AB21" s="11"/>
      <c r="AC21" s="11"/>
      <c r="AD21" s="11"/>
      <c r="AE21" s="11"/>
      <c r="AF21" s="11"/>
      <c r="AG21" s="11"/>
      <c r="AH21" s="27"/>
    </row>
    <row r="22" spans="1:48" ht="7.5" customHeight="1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4"/>
    </row>
    <row r="23" spans="1:48" s="66" customFormat="1" ht="12.75" customHeight="1">
      <c r="AJ23" s="74" t="str">
        <f>IF(AND(O10&lt;&gt;"",Y20&lt;&gt;""),MAX(O10,Y20),IF(O10&lt;&gt;"",O10,IF(Y20&lt;&gt;"",Y20,"")))</f>
        <v/>
      </c>
    </row>
    <row r="24" spans="1:48" s="66" customFormat="1" ht="15" customHeight="1"/>
    <row r="25" spans="1:48" s="20" customFormat="1" ht="15.75">
      <c r="B25" s="20" t="s">
        <v>58</v>
      </c>
    </row>
    <row r="26" spans="1:48" s="9" customFormat="1" ht="13.5" thickBot="1">
      <c r="B26" s="9" t="s">
        <v>57</v>
      </c>
      <c r="J26" s="9" t="s">
        <v>50</v>
      </c>
      <c r="Q26" s="9" t="s">
        <v>14</v>
      </c>
      <c r="Y26" s="9" t="s">
        <v>11</v>
      </c>
    </row>
    <row r="27" spans="1:48" ht="19.5" thickBot="1">
      <c r="B27" s="98"/>
      <c r="C27" s="99"/>
      <c r="D27" s="99"/>
      <c r="E27" s="99"/>
      <c r="F27" s="99"/>
      <c r="G27" s="100"/>
      <c r="H27" s="23" t="s">
        <v>1</v>
      </c>
      <c r="I27" s="47" t="s">
        <v>49</v>
      </c>
      <c r="J27" s="101"/>
      <c r="K27" s="102"/>
      <c r="L27" s="102"/>
      <c r="M27" s="102"/>
      <c r="N27" s="103"/>
      <c r="O27" s="104" t="s">
        <v>47</v>
      </c>
      <c r="P27" s="86"/>
      <c r="Q27" s="82" t="str">
        <f>IF(AJ23&lt;&gt;"",IF(ISBLANK(B27),"",ROUNDUP(B27/J27,0)),"")</f>
        <v/>
      </c>
      <c r="R27" s="83"/>
      <c r="S27" s="83"/>
      <c r="T27" s="83"/>
      <c r="U27" s="83"/>
      <c r="V27" s="84"/>
      <c r="W27" s="1" t="s">
        <v>5</v>
      </c>
      <c r="Y27" s="90" t="str">
        <f>IF(AJ23&lt;&gt;"",IF(Q27="","",AJ23-Q27),"")</f>
        <v/>
      </c>
      <c r="Z27" s="91"/>
      <c r="AA27" s="91"/>
      <c r="AB27" s="91"/>
      <c r="AC27" s="91"/>
      <c r="AD27" s="92"/>
      <c r="AE27" s="1" t="s">
        <v>1</v>
      </c>
    </row>
    <row r="28" spans="1:48" s="9" customFormat="1" ht="17.25" customHeight="1">
      <c r="Q28" s="9" t="s">
        <v>30</v>
      </c>
      <c r="Y28" s="9" t="s">
        <v>12</v>
      </c>
    </row>
    <row r="29" spans="1:48" s="9" customFormat="1" ht="17.25" customHeight="1">
      <c r="J29" s="18" t="s">
        <v>55</v>
      </c>
    </row>
    <row r="30" spans="1:48" s="9" customFormat="1" ht="8.25" customHeight="1"/>
    <row r="31" spans="1:48" s="20" customFormat="1" ht="15.75">
      <c r="D31" s="20" t="s">
        <v>45</v>
      </c>
      <c r="U31" s="22"/>
      <c r="V31" s="22"/>
      <c r="W31" s="21"/>
      <c r="X31" s="21"/>
      <c r="Y31" s="21"/>
      <c r="Z31" s="21"/>
      <c r="AA31" s="21"/>
      <c r="AB31" s="21"/>
    </row>
    <row r="32" spans="1:48" s="9" customFormat="1" ht="13.5" thickBot="1">
      <c r="D32" s="9" t="s">
        <v>11</v>
      </c>
      <c r="N32" s="9" t="s">
        <v>39</v>
      </c>
      <c r="Q32" s="19"/>
      <c r="R32" s="18"/>
      <c r="S32" s="18"/>
      <c r="T32" s="18"/>
      <c r="U32" s="18"/>
      <c r="V32" s="18"/>
      <c r="W32" s="18"/>
      <c r="X32" s="18" t="s">
        <v>10</v>
      </c>
    </row>
    <row r="33" spans="2:36" ht="19.5" thickBot="1">
      <c r="D33" s="82" t="str">
        <f>IF(ISBLANK(Y27),"",Y27)</f>
        <v/>
      </c>
      <c r="E33" s="83"/>
      <c r="F33" s="83"/>
      <c r="G33" s="83"/>
      <c r="H33" s="84"/>
      <c r="I33" s="1" t="s">
        <v>1</v>
      </c>
      <c r="J33" s="85" t="s">
        <v>9</v>
      </c>
      <c r="K33" s="85"/>
      <c r="L33" s="85"/>
      <c r="M33" s="86"/>
      <c r="N33" s="87" t="str">
        <f>IF(D33="","",IF(Y27="対象外","対象外",D33*0.4))</f>
        <v/>
      </c>
      <c r="O33" s="88"/>
      <c r="P33" s="88"/>
      <c r="Q33" s="88"/>
      <c r="R33" s="88"/>
      <c r="S33" s="89"/>
      <c r="T33" s="1" t="s">
        <v>5</v>
      </c>
      <c r="U33" s="17"/>
      <c r="V33" s="17"/>
      <c r="W33" s="17"/>
      <c r="X33" s="90" t="str">
        <f>IF(N33="","",IF(Y27="対象外","対象外",IF(200000&lt;N33,200000,ROUNDUP(N33,-3))))</f>
        <v/>
      </c>
      <c r="Y33" s="91"/>
      <c r="Z33" s="91"/>
      <c r="AA33" s="91"/>
      <c r="AB33" s="91"/>
      <c r="AC33" s="92"/>
      <c r="AD33" s="1" t="s">
        <v>1</v>
      </c>
    </row>
    <row r="34" spans="2:36" s="9" customFormat="1" ht="12.75">
      <c r="X34" s="18" t="s">
        <v>4</v>
      </c>
    </row>
    <row r="35" spans="2:36" s="20" customFormat="1" ht="15.75">
      <c r="D35" s="20" t="s">
        <v>46</v>
      </c>
      <c r="U35" s="22"/>
      <c r="V35" s="22"/>
      <c r="W35" s="21"/>
      <c r="X35" s="21"/>
      <c r="Y35" s="21"/>
      <c r="Z35" s="21"/>
      <c r="AA35" s="21"/>
      <c r="AB35" s="21"/>
    </row>
    <row r="36" spans="2:36" s="9" customFormat="1" ht="13.5" thickBot="1">
      <c r="D36" s="9" t="s">
        <v>8</v>
      </c>
      <c r="N36" s="9" t="s">
        <v>39</v>
      </c>
      <c r="Q36" s="19"/>
      <c r="R36" s="18"/>
      <c r="S36" s="18"/>
      <c r="T36" s="18"/>
      <c r="U36" s="18"/>
      <c r="V36" s="18"/>
      <c r="W36" s="18"/>
      <c r="X36" s="18" t="s">
        <v>7</v>
      </c>
    </row>
    <row r="37" spans="2:36" ht="19.5" thickBot="1">
      <c r="D37" s="82" t="str">
        <f>IF(D33="","",IF(Y27="対象外","対象外",AJ23))</f>
        <v/>
      </c>
      <c r="E37" s="83"/>
      <c r="F37" s="83"/>
      <c r="G37" s="83"/>
      <c r="H37" s="84"/>
      <c r="I37" s="1" t="s">
        <v>1</v>
      </c>
      <c r="J37" s="85" t="s">
        <v>6</v>
      </c>
      <c r="K37" s="85"/>
      <c r="L37" s="85"/>
      <c r="M37" s="86"/>
      <c r="N37" s="87" t="str">
        <f>IF(D37="","",IF(Y27="対象外","対象外",D37*0.3))</f>
        <v/>
      </c>
      <c r="O37" s="88"/>
      <c r="P37" s="88"/>
      <c r="Q37" s="88"/>
      <c r="R37" s="88"/>
      <c r="S37" s="89"/>
      <c r="T37" s="1" t="s">
        <v>5</v>
      </c>
      <c r="U37" s="17"/>
      <c r="V37" s="17"/>
      <c r="W37" s="17"/>
      <c r="X37" s="90" t="str">
        <f>IF(N37="","",IF(Y27="対象外","対象外",ROUNDUP(N37,-3)))</f>
        <v/>
      </c>
      <c r="Y37" s="91"/>
      <c r="Z37" s="91"/>
      <c r="AA37" s="91"/>
      <c r="AB37" s="91"/>
      <c r="AC37" s="92"/>
      <c r="AD37" s="1" t="s">
        <v>1</v>
      </c>
    </row>
    <row r="38" spans="2:36" s="9" customFormat="1" ht="12.75">
      <c r="X38" s="18" t="s">
        <v>4</v>
      </c>
    </row>
    <row r="39" spans="2:36" s="9" customFormat="1" ht="13.5" thickBot="1">
      <c r="X39" s="18"/>
    </row>
    <row r="40" spans="2:36" ht="19.5" thickBot="1">
      <c r="B40" s="1" t="s">
        <v>38</v>
      </c>
      <c r="Y40" s="16" t="s">
        <v>40</v>
      </c>
      <c r="Z40" s="95" t="str">
        <f>IF(AJ41="","",IF(Y27="対象外","対象外",IF(AJ41&gt;200000,200000,AJ41)))</f>
        <v/>
      </c>
      <c r="AA40" s="96"/>
      <c r="AB40" s="96"/>
      <c r="AC40" s="96"/>
      <c r="AD40" s="96"/>
      <c r="AE40" s="97"/>
      <c r="AF40" s="1" t="s">
        <v>1</v>
      </c>
    </row>
    <row r="41" spans="2:36" ht="19.5" thickBot="1">
      <c r="Y41" s="72" t="str">
        <f>IF(X33="","",IF(X33&lt;X37,X33,X37))</f>
        <v/>
      </c>
      <c r="AA41" s="67"/>
      <c r="AB41" s="67"/>
      <c r="AJ41" s="73" t="str">
        <f>IF(X33="","",IF(X33&lt;X37,X33,X37))</f>
        <v/>
      </c>
    </row>
    <row r="42" spans="2:36" ht="3.95" customHeight="1" thickTop="1"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/>
    </row>
    <row r="43" spans="2:36" s="20" customFormat="1" ht="15.75">
      <c r="B43" s="68"/>
      <c r="C43" s="58" t="s">
        <v>36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11"/>
      <c r="Z43" s="58"/>
      <c r="AA43" s="58"/>
      <c r="AB43" s="58"/>
      <c r="AC43" s="58"/>
      <c r="AD43" s="58"/>
      <c r="AE43" s="58"/>
      <c r="AF43" s="69"/>
    </row>
    <row r="44" spans="2:36" s="20" customFormat="1" ht="15.75"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93"/>
      <c r="N44" s="93"/>
      <c r="O44" s="93"/>
      <c r="P44" s="93"/>
      <c r="Q44" s="93"/>
      <c r="R44" s="93"/>
      <c r="S44" s="58"/>
      <c r="T44" s="58"/>
      <c r="U44" s="58"/>
      <c r="V44" s="58"/>
      <c r="W44" s="58"/>
      <c r="X44" s="58"/>
      <c r="Y44" s="11"/>
      <c r="Z44" s="58"/>
      <c r="AA44" s="58"/>
      <c r="AB44" s="58"/>
      <c r="AC44" s="58"/>
      <c r="AD44" s="58"/>
      <c r="AE44" s="58"/>
      <c r="AF44" s="69"/>
    </row>
    <row r="45" spans="2:36" s="9" customFormat="1" ht="11.25" customHeight="1" thickBot="1">
      <c r="B45" s="12"/>
      <c r="C45" s="11" t="s">
        <v>41</v>
      </c>
      <c r="D45" s="11"/>
      <c r="E45" s="11"/>
      <c r="F45" s="11"/>
      <c r="G45" s="11"/>
      <c r="H45" s="11"/>
      <c r="I45" s="11"/>
      <c r="J45" s="11"/>
      <c r="K45" s="11"/>
      <c r="L45" s="11"/>
      <c r="M45" s="94"/>
      <c r="N45" s="94"/>
      <c r="O45" s="94"/>
      <c r="P45" s="94"/>
      <c r="Q45" s="94"/>
      <c r="R45" s="94"/>
      <c r="S45" s="11"/>
      <c r="T45" s="11"/>
      <c r="U45" s="11"/>
      <c r="V45" s="11" t="s">
        <v>37</v>
      </c>
      <c r="W45" s="6"/>
      <c r="X45" s="6"/>
      <c r="Y45" s="11"/>
      <c r="Z45" s="6"/>
      <c r="AA45" s="6"/>
      <c r="AB45" s="6"/>
      <c r="AC45" s="6"/>
      <c r="AD45" s="6"/>
      <c r="AE45" s="11"/>
      <c r="AF45" s="10"/>
    </row>
    <row r="46" spans="2:36" ht="22.15" customHeight="1" thickBot="1">
      <c r="B46" s="4"/>
      <c r="C46" s="75" t="str">
        <f>IF(ISBLANK(Z40),"",Z40)</f>
        <v/>
      </c>
      <c r="D46" s="76"/>
      <c r="E46" s="76"/>
      <c r="F46" s="76"/>
      <c r="G46" s="76"/>
      <c r="H46" s="77"/>
      <c r="I46" s="2" t="s">
        <v>3</v>
      </c>
      <c r="J46" s="2"/>
      <c r="K46" s="2"/>
      <c r="L46" s="2"/>
      <c r="M46" s="78">
        <v>15</v>
      </c>
      <c r="N46" s="79"/>
      <c r="O46" s="79"/>
      <c r="P46" s="79"/>
      <c r="Q46" s="79"/>
      <c r="R46" s="80"/>
      <c r="S46" s="2" t="s">
        <v>2</v>
      </c>
      <c r="T46" s="2"/>
      <c r="U46" s="2"/>
      <c r="V46" s="8" t="str">
        <f>IF(C46&lt;&gt;"",IF(ISBLANK(M46),"",C46*M46),"")</f>
        <v/>
      </c>
      <c r="W46" s="81" t="str">
        <f>IF(Y27="対象外","対象外",IF(C46="","",C46*M46))</f>
        <v/>
      </c>
      <c r="X46" s="81"/>
      <c r="Y46" s="81"/>
      <c r="Z46" s="81"/>
      <c r="AA46" s="81"/>
      <c r="AB46" s="81"/>
      <c r="AC46" s="81"/>
      <c r="AD46" s="7"/>
      <c r="AE46" s="2" t="s">
        <v>1</v>
      </c>
      <c r="AF46" s="5"/>
    </row>
    <row r="47" spans="2:36" ht="9" customHeight="1" thickBot="1">
      <c r="B47" s="3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1"/>
      <c r="T47" s="41"/>
      <c r="U47" s="41"/>
      <c r="V47" s="43"/>
      <c r="W47" s="43"/>
      <c r="X47" s="43"/>
      <c r="Y47" s="43"/>
      <c r="Z47" s="43"/>
      <c r="AA47" s="43"/>
      <c r="AB47" s="43"/>
      <c r="AC47" s="43"/>
      <c r="AD47" s="43"/>
      <c r="AE47" s="41"/>
      <c r="AF47" s="44"/>
    </row>
    <row r="48" spans="2:36" ht="18.75" customHeight="1" thickTop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0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Y49" s="2"/>
      <c r="Z49" s="2"/>
      <c r="AA49" s="2"/>
      <c r="AB49" s="2"/>
      <c r="AC49" s="2"/>
      <c r="AD49" s="2"/>
    </row>
    <row r="52" spans="1:30">
      <c r="A52" s="1" t="s">
        <v>26</v>
      </c>
      <c r="B52" s="1">
        <v>2019</v>
      </c>
    </row>
    <row r="53" spans="1:30">
      <c r="A53" s="1" t="s">
        <v>27</v>
      </c>
      <c r="B53" s="1">
        <v>2020</v>
      </c>
      <c r="C53" s="1">
        <v>3</v>
      </c>
    </row>
    <row r="54" spans="1:30">
      <c r="A54" s="1" t="s">
        <v>28</v>
      </c>
      <c r="B54" s="1">
        <v>2021</v>
      </c>
      <c r="C54" s="1">
        <v>4</v>
      </c>
    </row>
    <row r="55" spans="1:30">
      <c r="A55" s="1" t="s">
        <v>29</v>
      </c>
      <c r="B55" s="1">
        <v>2022</v>
      </c>
      <c r="C55" s="1">
        <v>5</v>
      </c>
    </row>
    <row r="56" spans="1:30">
      <c r="B56" s="1">
        <v>2021</v>
      </c>
      <c r="C56" s="1">
        <v>6</v>
      </c>
    </row>
    <row r="57" spans="1:30">
      <c r="B57" s="1">
        <v>2022</v>
      </c>
      <c r="C57" s="1">
        <v>7</v>
      </c>
    </row>
    <row r="58" spans="1:30">
      <c r="C58" s="1">
        <v>8</v>
      </c>
    </row>
    <row r="59" spans="1:30">
      <c r="C59" s="1">
        <v>9</v>
      </c>
    </row>
    <row r="60" spans="1:30">
      <c r="C60" s="1">
        <v>10</v>
      </c>
    </row>
    <row r="61" spans="1:30">
      <c r="C61" s="1">
        <v>11</v>
      </c>
    </row>
    <row r="62" spans="1:30">
      <c r="C62" s="1">
        <v>12</v>
      </c>
    </row>
    <row r="63" spans="1:30">
      <c r="C63" s="1" t="s">
        <v>0</v>
      </c>
    </row>
  </sheetData>
  <mergeCells count="44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C20:H20"/>
    <mergeCell ref="J20:M20"/>
    <mergeCell ref="N20:S20"/>
    <mergeCell ref="U20:W20"/>
    <mergeCell ref="Y20:AD20"/>
    <mergeCell ref="B27:G27"/>
    <mergeCell ref="J27:N27"/>
    <mergeCell ref="O27:P27"/>
    <mergeCell ref="Q27:V27"/>
    <mergeCell ref="Y27:AD27"/>
    <mergeCell ref="C46:H46"/>
    <mergeCell ref="M46:R46"/>
    <mergeCell ref="W46:AC46"/>
    <mergeCell ref="D33:H33"/>
    <mergeCell ref="J33:M33"/>
    <mergeCell ref="N33:S33"/>
    <mergeCell ref="X33:AC33"/>
    <mergeCell ref="D37:H37"/>
    <mergeCell ref="J37:M37"/>
    <mergeCell ref="N37:S37"/>
    <mergeCell ref="X37:AC37"/>
    <mergeCell ref="M44:R45"/>
    <mergeCell ref="Z40:AE40"/>
  </mergeCells>
  <phoneticPr fontId="4"/>
  <dataValidations count="7">
    <dataValidation type="list" allowBlank="1" showInputMessage="1" showErrorMessage="1" sqref="AA17:AB17">
      <formula1>$B$52:$B$55</formula1>
    </dataValidation>
    <dataValidation showInputMessage="1" showErrorMessage="1" sqref="U17"/>
    <dataValidation type="list" allowBlank="1" showInputMessage="1" showErrorMessage="1" sqref="C17:E17">
      <formula1>$A$52:$A$56</formula1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K17:L17">
      <formula1>1</formula1>
      <formula2>12</formula2>
    </dataValidation>
    <dataValidation type="list" allowBlank="1" showInputMessage="1" showErrorMessage="1" sqref="H17:I17">
      <formula1>$B$56:$B$58</formula1>
    </dataValidation>
    <dataValidation type="list" allowBlank="1" showInputMessage="1" showErrorMessage="1" sqref="B8:E8">
      <formula1>$B$52:$B$54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2022-03-07T01:45:56Z</cp:lastPrinted>
  <dcterms:created xsi:type="dcterms:W3CDTF">2022-02-03T13:40:07Z</dcterms:created>
  <dcterms:modified xsi:type="dcterms:W3CDTF">2022-03-18T04:19:38Z</dcterms:modified>
</cp:coreProperties>
</file>