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20.0.26\(産業港湾部)商業労政課\2商業ライン\9_感染防止対策協力支援金\申請書・誓約書・申請要項\R3.9.13から\"/>
    </mc:Choice>
  </mc:AlternateContent>
  <bookViews>
    <workbookView xWindow="0" yWindow="0" windowWidth="19035" windowHeight="9480"/>
  </bookViews>
  <sheets>
    <sheet name="中小企業" sheetId="1" r:id="rId1"/>
  </sheets>
  <definedNames>
    <definedName name="_xlnm.Print_Area" localSheetId="0">中小企業!$A$1:$AH$43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9" i="1" l="1"/>
  <c r="Y15" i="1" l="1"/>
  <c r="B18" i="1" l="1"/>
  <c r="D23" i="1" l="1"/>
  <c r="O23" i="1" s="1"/>
  <c r="AA23" i="1" s="1"/>
  <c r="AA19" i="1"/>
  <c r="O29" i="1" s="1"/>
  <c r="Z29" i="1" l="1"/>
  <c r="F36" i="1" l="1"/>
  <c r="P36" i="1" s="1"/>
  <c r="AA32" i="1"/>
  <c r="Z36" i="1" l="1"/>
  <c r="C42" i="1" l="1"/>
  <c r="V41" i="1" l="1"/>
</calcChain>
</file>

<file path=xl/sharedStrings.xml><?xml version="1.0" encoding="utf-8"?>
<sst xmlns="http://schemas.openxmlformats.org/spreadsheetml/2006/main" count="67" uniqueCount="50">
  <si>
    <t>円</t>
    <rPh sb="0" eb="1">
      <t>エン</t>
    </rPh>
    <phoneticPr fontId="3"/>
  </si>
  <si>
    <t>【B】</t>
    <phoneticPr fontId="3"/>
  </si>
  <si>
    <t>【A】</t>
    <phoneticPr fontId="3"/>
  </si>
  <si>
    <t>【C】</t>
    <phoneticPr fontId="3"/>
  </si>
  <si>
    <t>1日当たりの売上高…①</t>
    <rPh sb="1" eb="2">
      <t>ニチ</t>
    </rPh>
    <rPh sb="2" eb="3">
      <t>ア</t>
    </rPh>
    <rPh sb="6" eb="9">
      <t>ウリアゲダカ</t>
    </rPh>
    <phoneticPr fontId="3"/>
  </si>
  <si>
    <t>1日当たりの売上高…②</t>
    <rPh sb="1" eb="2">
      <t>ニチ</t>
    </rPh>
    <rPh sb="2" eb="3">
      <t>ア</t>
    </rPh>
    <rPh sb="6" eb="9">
      <t>ウリアゲダカ</t>
    </rPh>
    <phoneticPr fontId="3"/>
  </si>
  <si>
    <t>円　⇒</t>
    <rPh sb="0" eb="1">
      <t>エン</t>
    </rPh>
    <phoneticPr fontId="3"/>
  </si>
  <si>
    <t>1日当たりの支援金額　⇒</t>
    <rPh sb="1" eb="2">
      <t>ニチ</t>
    </rPh>
    <rPh sb="2" eb="3">
      <t>ア</t>
    </rPh>
    <rPh sb="6" eb="10">
      <t>シエンキンガク</t>
    </rPh>
    <phoneticPr fontId="3"/>
  </si>
  <si>
    <t>日　＝</t>
    <rPh sb="0" eb="1">
      <t>ニチ</t>
    </rPh>
    <phoneticPr fontId="3"/>
  </si>
  <si>
    <t>円　×</t>
    <rPh sb="0" eb="1">
      <t>エン</t>
    </rPh>
    <phoneticPr fontId="3"/>
  </si>
  <si>
    <t>当該期間の支給金額</t>
    <rPh sb="0" eb="2">
      <t>トウガイ</t>
    </rPh>
    <rPh sb="2" eb="4">
      <t>キカン</t>
    </rPh>
    <rPh sb="5" eb="9">
      <t>シキュウキンガク</t>
    </rPh>
    <phoneticPr fontId="3"/>
  </si>
  <si>
    <t>※小数点以下切り上げ</t>
    <phoneticPr fontId="3"/>
  </si>
  <si>
    <t>支援金額…④</t>
    <rPh sb="0" eb="4">
      <t>シエンキンガク</t>
    </rPh>
    <phoneticPr fontId="3"/>
  </si>
  <si>
    <t>売上高合計額</t>
    <rPh sb="0" eb="3">
      <t>ウリアゲダカ</t>
    </rPh>
    <rPh sb="3" eb="6">
      <t>ゴウケイガク</t>
    </rPh>
    <phoneticPr fontId="3"/>
  </si>
  <si>
    <t>÷</t>
    <phoneticPr fontId="3"/>
  </si>
  <si>
    <t>日</t>
    <rPh sb="0" eb="1">
      <t>ニチ</t>
    </rPh>
    <phoneticPr fontId="3"/>
  </si>
  <si>
    <t>＝</t>
    <phoneticPr fontId="3"/>
  </si>
  <si>
    <t>×０．４＝</t>
  </si>
  <si>
    <t>店舗名</t>
    <rPh sb="0" eb="3">
      <t>テンポメイ</t>
    </rPh>
    <phoneticPr fontId="3"/>
  </si>
  <si>
    <t>●250,001円以上の場合</t>
    <rPh sb="8" eb="9">
      <t>エン</t>
    </rPh>
    <rPh sb="9" eb="11">
      <t>イジョウ</t>
    </rPh>
    <rPh sb="12" eb="14">
      <t>バアイ</t>
    </rPh>
    <phoneticPr fontId="3"/>
  </si>
  <si>
    <r>
      <t>1日当たりの</t>
    </r>
    <r>
      <rPr>
        <sz val="9"/>
        <color rgb="FFFF0000"/>
        <rFont val="游ゴシック"/>
        <family val="3"/>
        <charset val="128"/>
      </rPr>
      <t>減少額③</t>
    </r>
    <r>
      <rPr>
        <sz val="9"/>
        <color theme="1"/>
        <rFont val="游ゴシック"/>
        <family val="3"/>
        <charset val="128"/>
      </rPr>
      <t>に0.4をかけて1日当たりの支援金額を算出</t>
    </r>
    <rPh sb="1" eb="2">
      <t>ニチ</t>
    </rPh>
    <rPh sb="2" eb="3">
      <t>ア</t>
    </rPh>
    <rPh sb="6" eb="9">
      <t>ゲンショウガク</t>
    </rPh>
    <rPh sb="19" eb="20">
      <t>ニチ</t>
    </rPh>
    <rPh sb="20" eb="21">
      <t>ア</t>
    </rPh>
    <rPh sb="24" eb="28">
      <t>シエンキンガク</t>
    </rPh>
    <rPh sb="29" eb="31">
      <t>サンシュツ</t>
    </rPh>
    <phoneticPr fontId="3"/>
  </si>
  <si>
    <t>円</t>
    <rPh sb="0" eb="1">
      <t>エン</t>
    </rPh>
    <phoneticPr fontId="3"/>
  </si>
  <si>
    <t>※千円未満は切り上げ</t>
    <rPh sb="1" eb="5">
      <t>センエンミマン</t>
    </rPh>
    <phoneticPr fontId="3"/>
  </si>
  <si>
    <t>1日当たりの減少額…③</t>
    <rPh sb="1" eb="2">
      <t>ニチ</t>
    </rPh>
    <rPh sb="2" eb="3">
      <t>ア</t>
    </rPh>
    <rPh sb="6" eb="9">
      <t>ゲンショウガク</t>
    </rPh>
    <phoneticPr fontId="3"/>
  </si>
  <si>
    <t>中小企業・個人事業者</t>
    <rPh sb="0" eb="4">
      <t>チュウショウキギョウ</t>
    </rPh>
    <rPh sb="5" eb="10">
      <t>コジンジギョウシャ</t>
    </rPh>
    <phoneticPr fontId="3"/>
  </si>
  <si>
    <r>
      <t>■「中小企業」、「個人事業者」　</t>
    </r>
    <r>
      <rPr>
        <sz val="9"/>
        <color rgb="FFFF0000"/>
        <rFont val="游ゴシック"/>
        <family val="3"/>
        <charset val="128"/>
      </rPr>
      <t>※「大企業」の場合は「大企業」用シートを使用してください。</t>
    </r>
    <rPh sb="2" eb="6">
      <t>チュウショウキギョウ</t>
    </rPh>
    <rPh sb="9" eb="11">
      <t>コジン</t>
    </rPh>
    <rPh sb="11" eb="14">
      <t>ジギョウシャ</t>
    </rPh>
    <phoneticPr fontId="3"/>
  </si>
  <si>
    <t>※③＝①－②</t>
    <phoneticPr fontId="3"/>
  </si>
  <si>
    <t>【A】～【D】の該当金額</t>
    <rPh sb="8" eb="10">
      <t>ガイトウ</t>
    </rPh>
    <rPh sb="10" eb="12">
      <t>キンガク</t>
    </rPh>
    <phoneticPr fontId="3"/>
  </si>
  <si>
    <t>●100,000円以下の場合…１日当たりの支援金額【A】40,000円（定額）</t>
    <rPh sb="8" eb="9">
      <t>エン</t>
    </rPh>
    <rPh sb="9" eb="11">
      <t>イカ</t>
    </rPh>
    <rPh sb="12" eb="14">
      <t>バアイ</t>
    </rPh>
    <rPh sb="16" eb="17">
      <t>ニチ</t>
    </rPh>
    <rPh sb="17" eb="18">
      <t>ア</t>
    </rPh>
    <rPh sb="21" eb="24">
      <t>シエンキン</t>
    </rPh>
    <rPh sb="24" eb="25">
      <t>ガク</t>
    </rPh>
    <rPh sb="34" eb="35">
      <t>エン</t>
    </rPh>
    <rPh sb="36" eb="38">
      <t>テイガク</t>
    </rPh>
    <phoneticPr fontId="3"/>
  </si>
  <si>
    <t>1日当たりの売上高に0.4をかけて1日当たりの支援金額【B】を算出</t>
    <rPh sb="1" eb="2">
      <t>ニチ</t>
    </rPh>
    <rPh sb="2" eb="3">
      <t>ア</t>
    </rPh>
    <rPh sb="6" eb="9">
      <t>ウリアゲダカ</t>
    </rPh>
    <rPh sb="18" eb="19">
      <t>ニチ</t>
    </rPh>
    <rPh sb="19" eb="20">
      <t>ア</t>
    </rPh>
    <rPh sb="23" eb="27">
      <t>シエンキンガク</t>
    </rPh>
    <rPh sb="31" eb="33">
      <t>サンシュツ</t>
    </rPh>
    <phoneticPr fontId="3"/>
  </si>
  <si>
    <t>×０．４＝</t>
    <phoneticPr fontId="3"/>
  </si>
  <si>
    <t>◆減少額が250,000円以下の場合…１日当たりの支援金額【C】100,000円（定額）</t>
    <rPh sb="1" eb="4">
      <t>ゲンショウガク</t>
    </rPh>
    <rPh sb="12" eb="13">
      <t>エン</t>
    </rPh>
    <rPh sb="13" eb="15">
      <t>イカ</t>
    </rPh>
    <rPh sb="16" eb="18">
      <t>バアイ</t>
    </rPh>
    <phoneticPr fontId="3"/>
  </si>
  <si>
    <t>◆減少額が250,001円以上の場合</t>
    <rPh sb="1" eb="4">
      <t>ゲンショウガク</t>
    </rPh>
    <rPh sb="13" eb="15">
      <t>イジョウ</t>
    </rPh>
    <rPh sb="16" eb="18">
      <t>バアイ</t>
    </rPh>
    <phoneticPr fontId="3"/>
  </si>
  <si>
    <r>
      <rPr>
        <sz val="8"/>
        <rFont val="游ゴシック"/>
        <family val="3"/>
        <charset val="128"/>
      </rPr>
      <t>1日当たりの</t>
    </r>
    <r>
      <rPr>
        <sz val="8"/>
        <color theme="1"/>
        <rFont val="游ゴシック"/>
        <family val="3"/>
        <charset val="128"/>
      </rPr>
      <t>減少額…③</t>
    </r>
    <rPh sb="1" eb="2">
      <t>ニチ</t>
    </rPh>
    <rPh sb="2" eb="3">
      <t>ア</t>
    </rPh>
    <rPh sb="6" eb="9">
      <t>ゲンショウガク</t>
    </rPh>
    <phoneticPr fontId="3"/>
  </si>
  <si>
    <t>円　⇒【D】</t>
    <rPh sb="0" eb="1">
      <t>エン</t>
    </rPh>
    <phoneticPr fontId="3"/>
  </si>
  <si>
    <t>支給金額算出</t>
    <rPh sb="0" eb="2">
      <t>シキュウ</t>
    </rPh>
    <rPh sb="2" eb="4">
      <t>キンガク</t>
    </rPh>
    <rPh sb="4" eb="6">
      <t>サンシュツ</t>
    </rPh>
    <phoneticPr fontId="3"/>
  </si>
  <si>
    <t>●100,001円以上、250,000円以下の場合</t>
    <rPh sb="8" eb="9">
      <t>エン</t>
    </rPh>
    <rPh sb="9" eb="11">
      <t>イジョウ</t>
    </rPh>
    <rPh sb="19" eb="20">
      <t>エン</t>
    </rPh>
    <rPh sb="20" eb="22">
      <t>イカ</t>
    </rPh>
    <rPh sb="23" eb="25">
      <t>バアイ</t>
    </rPh>
    <phoneticPr fontId="3"/>
  </si>
  <si>
    <t>緊急事態措置協力支援金（飲食店等）【８月～９月分】申請書【支給金額の計算手順】</t>
    <rPh sb="22" eb="23">
      <t>ガツ</t>
    </rPh>
    <rPh sb="29" eb="31">
      <t>シキュウ</t>
    </rPh>
    <rPh sb="31" eb="33">
      <t>キンガク</t>
    </rPh>
    <rPh sb="34" eb="36">
      <t>ケイサン</t>
    </rPh>
    <rPh sb="36" eb="38">
      <t>テジュン</t>
    </rPh>
    <phoneticPr fontId="3"/>
  </si>
  <si>
    <t>「中小企業」、「個人事業者」、「大企業」の中から、業態を選択してください。</t>
    <rPh sb="1" eb="5">
      <t>チュウショウキギョウ</t>
    </rPh>
    <rPh sb="8" eb="13">
      <t>コジンジギョウシャ</t>
    </rPh>
    <rPh sb="16" eb="19">
      <t>ダイキギョウ</t>
    </rPh>
    <rPh sb="21" eb="22">
      <t>ナカ</t>
    </rPh>
    <rPh sb="25" eb="27">
      <t>ギョウタイ</t>
    </rPh>
    <rPh sb="28" eb="30">
      <t>センタク</t>
    </rPh>
    <phoneticPr fontId="3"/>
  </si>
  <si>
    <t>円　÷　６１　＝</t>
    <rPh sb="0" eb="1">
      <t>エン</t>
    </rPh>
    <phoneticPr fontId="3"/>
  </si>
  <si>
    <t>☆2020年8月2日以降に営業を始めた方は次の計算式により、1日当たりの売上高①を算出してください。</t>
    <phoneticPr fontId="3"/>
  </si>
  <si>
    <t>2021年の8月と9月の1日当たりの飲食業の売上高を計算してください。</t>
    <rPh sb="4" eb="5">
      <t>ネン</t>
    </rPh>
    <rPh sb="7" eb="8">
      <t>ガツ</t>
    </rPh>
    <rPh sb="10" eb="11">
      <t>ガツ</t>
    </rPh>
    <rPh sb="13" eb="14">
      <t>ニチ</t>
    </rPh>
    <rPh sb="14" eb="15">
      <t>ア</t>
    </rPh>
    <rPh sb="18" eb="21">
      <t>インショクギョウ</t>
    </rPh>
    <rPh sb="22" eb="25">
      <t>ウリアゲダカ</t>
    </rPh>
    <rPh sb="26" eb="28">
      <t>ケイサン</t>
    </rPh>
    <phoneticPr fontId="3"/>
  </si>
  <si>
    <t>2021年の8月と9月の売上高</t>
    <rPh sb="14" eb="15">
      <t>ダカ</t>
    </rPh>
    <phoneticPr fontId="3"/>
  </si>
  <si>
    <t>÷ ６１ ＝</t>
    <phoneticPr fontId="3"/>
  </si>
  <si>
    <t>協力日数</t>
    <rPh sb="0" eb="2">
      <t>キョウリョク</t>
    </rPh>
    <rPh sb="2" eb="4">
      <t>ニッスウ</t>
    </rPh>
    <phoneticPr fontId="3"/>
  </si>
  <si>
    <t>（17日、16日、15日又は14日）</t>
    <phoneticPr fontId="3"/>
  </si>
  <si>
    <t>歴日数</t>
    <rPh sb="0" eb="1">
      <t>レキ</t>
    </rPh>
    <rPh sb="1" eb="3">
      <t>ニッスウ</t>
    </rPh>
    <phoneticPr fontId="3"/>
  </si>
  <si>
    <t>2019年又は2020年の8月と9月の売上</t>
    <phoneticPr fontId="3"/>
  </si>
  <si>
    <t>2019年又は2020年の8月と9月の1日当たりの飲食業の売上高（消費税及び地方消費税を除く）はいくらですか？</t>
    <rPh sb="4" eb="5">
      <t>ネン</t>
    </rPh>
    <rPh sb="5" eb="6">
      <t>マタ</t>
    </rPh>
    <rPh sb="11" eb="12">
      <t>ネン</t>
    </rPh>
    <rPh sb="14" eb="15">
      <t>ガツ</t>
    </rPh>
    <rPh sb="17" eb="18">
      <t>ガツ</t>
    </rPh>
    <rPh sb="20" eb="21">
      <t>ニチ</t>
    </rPh>
    <rPh sb="21" eb="22">
      <t>ア</t>
    </rPh>
    <rPh sb="25" eb="28">
      <t>インショクギョウ</t>
    </rPh>
    <rPh sb="29" eb="32">
      <t>ウリアゲダカ</t>
    </rPh>
    <rPh sb="33" eb="36">
      <t>ショウヒゼイ</t>
    </rPh>
    <rPh sb="36" eb="37">
      <t>オヨ</t>
    </rPh>
    <rPh sb="38" eb="40">
      <t>チホウ</t>
    </rPh>
    <rPh sb="40" eb="43">
      <t>ショウヒゼイ</t>
    </rPh>
    <rPh sb="44" eb="45">
      <t>ノゾ</t>
    </rPh>
    <phoneticPr fontId="3"/>
  </si>
  <si>
    <t>2019年又は2020年の8月と9月の1日当たりの売上高と比較して、2021年の8月と9月の1日当たりの売上高の減少額が250,000円以下ですか？</t>
    <rPh sb="41" eb="42">
      <t>ガツ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</si>
</sst>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#,##0_);[Red]\(#,##0\)"/>
    <numFmt numFmtId="178" formatCode="#,##0.0_ "/>
  </numFmts>
  <fonts count="20" x14ac:knownFonts="1">
    <font>
      <sz val="9"/>
      <color theme="1"/>
      <name val="Meiryo UI"/>
      <family val="2"/>
      <charset val="128"/>
    </font>
    <font>
      <sz val="9"/>
      <color theme="1"/>
      <name val="游ゴシック"/>
      <family val="3"/>
      <charset val="128"/>
    </font>
    <font>
      <sz val="11"/>
      <color theme="1"/>
      <name val="游ゴシック"/>
      <family val="3"/>
      <charset val="128"/>
    </font>
    <font>
      <sz val="6"/>
      <name val="Meiryo UI"/>
      <family val="2"/>
      <charset val="128"/>
    </font>
    <font>
      <sz val="9"/>
      <color rgb="FFFF0000"/>
      <name val="游ゴシック"/>
      <family val="3"/>
      <charset val="128"/>
    </font>
    <font>
      <sz val="11"/>
      <color rgb="FFFF0000"/>
      <name val="游ゴシック"/>
      <family val="3"/>
      <charset val="128"/>
    </font>
    <font>
      <sz val="11"/>
      <color theme="0"/>
      <name val="游ゴシック"/>
      <family val="3"/>
      <charset val="128"/>
    </font>
    <font>
      <sz val="8"/>
      <color theme="1"/>
      <name val="游ゴシック"/>
      <family val="3"/>
      <charset val="128"/>
    </font>
    <font>
      <sz val="8"/>
      <color rgb="FFFF0000"/>
      <name val="游ゴシック"/>
      <family val="3"/>
      <charset val="128"/>
    </font>
    <font>
      <sz val="8"/>
      <name val="游ゴシック"/>
      <family val="3"/>
      <charset val="128"/>
    </font>
    <font>
      <b/>
      <sz val="16"/>
      <color theme="1"/>
      <name val="游ゴシック"/>
      <family val="3"/>
      <charset val="128"/>
    </font>
    <font>
      <sz val="16"/>
      <color theme="1"/>
      <name val="Meiryo UI"/>
      <family val="2"/>
      <charset val="128"/>
    </font>
    <font>
      <sz val="9"/>
      <color rgb="FF00B0F0"/>
      <name val="游ゴシック"/>
      <family val="3"/>
      <charset val="128"/>
    </font>
    <font>
      <sz val="11"/>
      <color rgb="FF00B0F0"/>
      <name val="游ゴシック"/>
      <family val="3"/>
      <charset val="128"/>
    </font>
    <font>
      <sz val="9"/>
      <name val="游ゴシック"/>
      <family val="3"/>
      <charset val="128"/>
    </font>
    <font>
      <sz val="11"/>
      <name val="游ゴシック"/>
      <family val="3"/>
      <charset val="128"/>
    </font>
    <font>
      <sz val="16"/>
      <color theme="1"/>
      <name val="游ゴシック"/>
      <family val="3"/>
      <charset val="128"/>
    </font>
    <font>
      <b/>
      <sz val="16"/>
      <color theme="0"/>
      <name val="游ゴシック"/>
      <family val="3"/>
      <charset val="128"/>
    </font>
    <font>
      <b/>
      <sz val="16"/>
      <color theme="0"/>
      <name val="Meiryo UI"/>
      <family val="2"/>
      <charset val="128"/>
    </font>
    <font>
      <b/>
      <sz val="9"/>
      <name val="游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1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Border="1" applyAlignment="1">
      <alignment vertical="center"/>
    </xf>
    <xf numFmtId="0" fontId="2" fillId="0" borderId="0" xfId="0" applyFont="1" applyBorder="1">
      <alignment vertical="center"/>
    </xf>
    <xf numFmtId="0" fontId="2" fillId="0" borderId="13" xfId="0" applyFont="1" applyBorder="1">
      <alignment vertical="center"/>
    </xf>
    <xf numFmtId="0" fontId="2" fillId="0" borderId="14" xfId="0" applyFont="1" applyBorder="1">
      <alignment vertical="center"/>
    </xf>
    <xf numFmtId="0" fontId="2" fillId="0" borderId="15" xfId="0" applyFont="1" applyBorder="1">
      <alignment vertical="center"/>
    </xf>
    <xf numFmtId="0" fontId="2" fillId="0" borderId="16" xfId="0" applyFont="1" applyBorder="1">
      <alignment vertical="center"/>
    </xf>
    <xf numFmtId="0" fontId="2" fillId="0" borderId="17" xfId="0" applyFont="1" applyBorder="1">
      <alignment vertical="center"/>
    </xf>
    <xf numFmtId="0" fontId="1" fillId="0" borderId="16" xfId="0" applyFont="1" applyBorder="1">
      <alignment vertical="center"/>
    </xf>
    <xf numFmtId="0" fontId="1" fillId="0" borderId="0" xfId="0" applyFont="1" applyBorder="1">
      <alignment vertical="center"/>
    </xf>
    <xf numFmtId="0" fontId="1" fillId="0" borderId="17" xfId="0" applyFont="1" applyBorder="1">
      <alignment vertical="center"/>
    </xf>
    <xf numFmtId="0" fontId="2" fillId="0" borderId="18" xfId="0" applyFont="1" applyBorder="1">
      <alignment vertical="center"/>
    </xf>
    <xf numFmtId="0" fontId="2" fillId="0" borderId="19" xfId="0" applyFont="1" applyBorder="1">
      <alignment vertical="center"/>
    </xf>
    <xf numFmtId="0" fontId="2" fillId="0" borderId="20" xfId="0" applyFont="1" applyBorder="1">
      <alignment vertical="center"/>
    </xf>
    <xf numFmtId="0" fontId="5" fillId="0" borderId="8" xfId="0" applyFont="1" applyBorder="1">
      <alignment vertical="center"/>
    </xf>
    <xf numFmtId="0" fontId="1" fillId="0" borderId="21" xfId="0" applyFont="1" applyBorder="1">
      <alignment vertical="center"/>
    </xf>
    <xf numFmtId="0" fontId="4" fillId="0" borderId="0" xfId="0" applyFont="1" applyBorder="1">
      <alignment vertical="center"/>
    </xf>
    <xf numFmtId="0" fontId="1" fillId="0" borderId="22" xfId="0" applyFont="1" applyBorder="1">
      <alignment vertical="center"/>
    </xf>
    <xf numFmtId="0" fontId="2" fillId="0" borderId="21" xfId="0" applyFont="1" applyBorder="1">
      <alignment vertical="center"/>
    </xf>
    <xf numFmtId="0" fontId="2" fillId="0" borderId="22" xfId="0" applyFont="1" applyBorder="1">
      <alignment vertical="center"/>
    </xf>
    <xf numFmtId="0" fontId="5" fillId="0" borderId="11" xfId="0" applyFont="1" applyBorder="1">
      <alignment vertical="center"/>
    </xf>
    <xf numFmtId="0" fontId="6" fillId="0" borderId="0" xfId="0" applyFont="1" applyFill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24" xfId="0" applyFont="1" applyBorder="1" applyAlignment="1">
      <alignment vertical="center"/>
    </xf>
    <xf numFmtId="0" fontId="1" fillId="4" borderId="4" xfId="0" applyFont="1" applyFill="1" applyBorder="1">
      <alignment vertical="center"/>
    </xf>
    <xf numFmtId="0" fontId="1" fillId="4" borderId="5" xfId="0" applyFont="1" applyFill="1" applyBorder="1">
      <alignment vertical="center"/>
    </xf>
    <xf numFmtId="0" fontId="1" fillId="4" borderId="6" xfId="0" applyFont="1" applyFill="1" applyBorder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7" fillId="0" borderId="21" xfId="0" applyFont="1" applyBorder="1">
      <alignment vertical="center"/>
    </xf>
    <xf numFmtId="0" fontId="7" fillId="0" borderId="0" xfId="0" applyFont="1" applyBorder="1">
      <alignment vertical="center"/>
    </xf>
    <xf numFmtId="0" fontId="7" fillId="0" borderId="22" xfId="0" applyFont="1" applyBorder="1">
      <alignment vertical="center"/>
    </xf>
    <xf numFmtId="0" fontId="8" fillId="0" borderId="0" xfId="0" applyFont="1" applyBorder="1">
      <alignment vertical="center"/>
    </xf>
    <xf numFmtId="0" fontId="7" fillId="0" borderId="0" xfId="0" applyFont="1" applyAlignment="1">
      <alignment horizontal="right" vertical="center"/>
    </xf>
    <xf numFmtId="0" fontId="7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vertical="top"/>
    </xf>
    <xf numFmtId="0" fontId="9" fillId="0" borderId="0" xfId="0" applyFont="1" applyBorder="1" applyAlignment="1">
      <alignment vertical="center"/>
    </xf>
    <xf numFmtId="0" fontId="7" fillId="0" borderId="16" xfId="0" applyFont="1" applyBorder="1">
      <alignment vertical="center"/>
    </xf>
    <xf numFmtId="0" fontId="7" fillId="0" borderId="17" xfId="0" applyFont="1" applyBorder="1">
      <alignment vertical="center"/>
    </xf>
    <xf numFmtId="176" fontId="2" fillId="0" borderId="0" xfId="0" applyNumberFormat="1" applyFont="1" applyBorder="1" applyAlignment="1">
      <alignment horizontal="center" vertical="center"/>
    </xf>
    <xf numFmtId="0" fontId="13" fillId="0" borderId="0" xfId="0" applyFont="1">
      <alignment vertical="center"/>
    </xf>
    <xf numFmtId="0" fontId="12" fillId="0" borderId="0" xfId="0" applyFont="1" applyBorder="1" applyAlignment="1">
      <alignment vertical="top"/>
    </xf>
    <xf numFmtId="0" fontId="14" fillId="4" borderId="4" xfId="0" applyFont="1" applyFill="1" applyBorder="1">
      <alignment vertical="center"/>
    </xf>
    <xf numFmtId="0" fontId="15" fillId="0" borderId="0" xfId="0" applyFont="1">
      <alignment vertical="center"/>
    </xf>
    <xf numFmtId="0" fontId="9" fillId="0" borderId="0" xfId="0" applyFont="1">
      <alignment vertical="center"/>
    </xf>
    <xf numFmtId="0" fontId="16" fillId="0" borderId="0" xfId="0" applyFont="1">
      <alignment vertical="center"/>
    </xf>
    <xf numFmtId="0" fontId="14" fillId="0" borderId="0" xfId="0" applyFont="1" applyFill="1">
      <alignment vertical="center"/>
    </xf>
    <xf numFmtId="0" fontId="14" fillId="0" borderId="0" xfId="0" applyFont="1">
      <alignment vertical="center"/>
    </xf>
    <xf numFmtId="0" fontId="19" fillId="0" borderId="0" xfId="0" applyFont="1" applyBorder="1">
      <alignment vertical="center"/>
    </xf>
    <xf numFmtId="0" fontId="14" fillId="0" borderId="0" xfId="0" applyFont="1" applyBorder="1">
      <alignment vertical="center"/>
    </xf>
    <xf numFmtId="0" fontId="16" fillId="0" borderId="0" xfId="0" applyFont="1" applyBorder="1" applyAlignment="1">
      <alignment vertical="center"/>
    </xf>
    <xf numFmtId="0" fontId="2" fillId="7" borderId="0" xfId="0" applyFont="1" applyFill="1">
      <alignment vertical="center"/>
    </xf>
    <xf numFmtId="0" fontId="7" fillId="7" borderId="0" xfId="0" applyFont="1" applyFill="1" applyBorder="1" applyProtection="1">
      <alignment vertical="center"/>
    </xf>
    <xf numFmtId="176" fontId="2" fillId="2" borderId="1" xfId="0" applyNumberFormat="1" applyFont="1" applyFill="1" applyBorder="1" applyAlignment="1" applyProtection="1">
      <alignment horizontal="center" vertical="center"/>
      <protection locked="0"/>
    </xf>
    <xf numFmtId="176" fontId="2" fillId="2" borderId="2" xfId="0" applyNumberFormat="1" applyFont="1" applyFill="1" applyBorder="1" applyAlignment="1" applyProtection="1">
      <alignment horizontal="center" vertical="center"/>
      <protection locked="0"/>
    </xf>
    <xf numFmtId="176" fontId="2" fillId="2" borderId="3" xfId="0" applyNumberFormat="1" applyFont="1" applyFill="1" applyBorder="1" applyAlignment="1" applyProtection="1">
      <alignment horizontal="center" vertical="center"/>
      <protection locked="0"/>
    </xf>
    <xf numFmtId="176" fontId="2" fillId="0" borderId="1" xfId="0" applyNumberFormat="1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/>
    </xf>
    <xf numFmtId="176" fontId="2" fillId="0" borderId="3" xfId="0" applyNumberFormat="1" applyFont="1" applyFill="1" applyBorder="1" applyAlignment="1">
      <alignment horizontal="center" vertical="center"/>
    </xf>
    <xf numFmtId="176" fontId="10" fillId="0" borderId="27" xfId="0" applyNumberFormat="1" applyFont="1" applyBorder="1" applyAlignment="1">
      <alignment horizontal="center" vertical="center"/>
    </xf>
    <xf numFmtId="0" fontId="11" fillId="0" borderId="28" xfId="0" applyFont="1" applyBorder="1" applyAlignment="1">
      <alignment vertical="center"/>
    </xf>
    <xf numFmtId="0" fontId="11" fillId="0" borderId="29" xfId="0" applyFont="1" applyBorder="1" applyAlignment="1">
      <alignment vertical="center"/>
    </xf>
    <xf numFmtId="0" fontId="11" fillId="0" borderId="30" xfId="0" applyFont="1" applyBorder="1" applyAlignment="1">
      <alignment vertical="center"/>
    </xf>
    <xf numFmtId="0" fontId="11" fillId="0" borderId="26" xfId="0" applyFont="1" applyBorder="1" applyAlignment="1">
      <alignment vertical="center"/>
    </xf>
    <xf numFmtId="0" fontId="11" fillId="0" borderId="31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176" fontId="2" fillId="0" borderId="3" xfId="0" applyNumberFormat="1" applyFont="1" applyBorder="1" applyAlignment="1">
      <alignment horizontal="center" vertical="center"/>
    </xf>
    <xf numFmtId="3" fontId="2" fillId="3" borderId="1" xfId="0" applyNumberFormat="1" applyFont="1" applyFill="1" applyBorder="1" applyAlignment="1">
      <alignment horizontal="center" vertical="center"/>
    </xf>
    <xf numFmtId="3" fontId="2" fillId="3" borderId="2" xfId="0" applyNumberFormat="1" applyFont="1" applyFill="1" applyBorder="1" applyAlignment="1">
      <alignment horizontal="center" vertical="center"/>
    </xf>
    <xf numFmtId="3" fontId="2" fillId="3" borderId="3" xfId="0" applyNumberFormat="1" applyFont="1" applyFill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177" fontId="2" fillId="0" borderId="1" xfId="0" applyNumberFormat="1" applyFont="1" applyBorder="1" applyAlignment="1">
      <alignment horizontal="center" vertical="center"/>
    </xf>
    <xf numFmtId="177" fontId="2" fillId="0" borderId="2" xfId="0" applyNumberFormat="1" applyFont="1" applyBorder="1" applyAlignment="1">
      <alignment horizontal="center" vertical="center"/>
    </xf>
    <xf numFmtId="177" fontId="2" fillId="0" borderId="3" xfId="0" applyNumberFormat="1" applyFont="1" applyBorder="1" applyAlignment="1">
      <alignment horizontal="center" vertical="center"/>
    </xf>
    <xf numFmtId="178" fontId="2" fillId="0" borderId="1" xfId="0" applyNumberFormat="1" applyFont="1" applyBorder="1" applyAlignment="1">
      <alignment horizontal="center" vertical="center"/>
    </xf>
    <xf numFmtId="178" fontId="2" fillId="0" borderId="2" xfId="0" applyNumberFormat="1" applyFont="1" applyBorder="1" applyAlignment="1">
      <alignment horizontal="center" vertical="center"/>
    </xf>
    <xf numFmtId="178" fontId="2" fillId="0" borderId="3" xfId="0" applyNumberFormat="1" applyFont="1" applyBorder="1" applyAlignment="1">
      <alignment horizontal="center" vertical="center"/>
    </xf>
    <xf numFmtId="177" fontId="2" fillId="3" borderId="1" xfId="0" applyNumberFormat="1" applyFont="1" applyFill="1" applyBorder="1" applyAlignment="1">
      <alignment horizontal="center" vertical="center"/>
    </xf>
    <xf numFmtId="177" fontId="2" fillId="3" borderId="2" xfId="0" applyNumberFormat="1" applyFont="1" applyFill="1" applyBorder="1" applyAlignment="1">
      <alignment horizontal="center" vertical="center"/>
    </xf>
    <xf numFmtId="177" fontId="2" fillId="3" borderId="3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7" borderId="0" xfId="0" applyFont="1" applyFill="1" applyAlignment="1">
      <alignment horizontal="left" vertical="center"/>
    </xf>
    <xf numFmtId="0" fontId="0" fillId="0" borderId="0" xfId="0" applyAlignment="1">
      <alignment horizontal="left" vertical="center"/>
    </xf>
    <xf numFmtId="0" fontId="9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14" fillId="4" borderId="7" xfId="0" applyFont="1" applyFill="1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17" fillId="6" borderId="24" xfId="0" applyFont="1" applyFill="1" applyBorder="1" applyAlignment="1">
      <alignment horizontal="center" vertical="center"/>
    </xf>
    <xf numFmtId="0" fontId="17" fillId="6" borderId="0" xfId="0" applyFont="1" applyFill="1" applyBorder="1" applyAlignment="1">
      <alignment horizontal="center" vertical="center"/>
    </xf>
    <xf numFmtId="0" fontId="18" fillId="6" borderId="0" xfId="0" applyFont="1" applyFill="1" applyBorder="1" applyAlignment="1">
      <alignment vertical="center"/>
    </xf>
    <xf numFmtId="0" fontId="2" fillId="2" borderId="25" xfId="0" applyFont="1" applyFill="1" applyBorder="1" applyAlignment="1">
      <alignment horizontal="center" vertical="center"/>
    </xf>
    <xf numFmtId="0" fontId="2" fillId="5" borderId="25" xfId="0" applyFont="1" applyFill="1" applyBorder="1" applyAlignment="1">
      <alignment horizontal="center" vertical="center"/>
    </xf>
    <xf numFmtId="0" fontId="0" fillId="0" borderId="25" xfId="0" applyBorder="1" applyAlignment="1">
      <alignment vertical="center"/>
    </xf>
    <xf numFmtId="0" fontId="15" fillId="0" borderId="0" xfId="0" applyFont="1" applyAlignment="1">
      <alignment horizontal="center" vertical="center"/>
    </xf>
    <xf numFmtId="0" fontId="15" fillId="0" borderId="23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88347</xdr:colOff>
      <xdr:row>32</xdr:row>
      <xdr:rowOff>53423</xdr:rowOff>
    </xdr:from>
    <xdr:to>
      <xdr:col>33</xdr:col>
      <xdr:colOff>59773</xdr:colOff>
      <xdr:row>33</xdr:row>
      <xdr:rowOff>196298</xdr:rowOff>
    </xdr:to>
    <xdr:sp macro="" textlink="">
      <xdr:nvSpPr>
        <xdr:cNvPr id="4" name="四角形吹き出し 3"/>
        <xdr:cNvSpPr/>
      </xdr:nvSpPr>
      <xdr:spPr>
        <a:xfrm>
          <a:off x="4279347" y="6132858"/>
          <a:ext cx="1884709" cy="457614"/>
        </a:xfrm>
        <a:prstGeom prst="wedgeRectCallout">
          <a:avLst>
            <a:gd name="adj1" fmla="val 12144"/>
            <a:gd name="adj2" fmla="val 85563"/>
          </a:avLst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>
              <a:solidFill>
                <a:sysClr val="windowText" lastClr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左記の数字が</a:t>
          </a:r>
          <a:r>
            <a:rPr kumimoji="1" lang="en-US" altLang="ja-JP" sz="800">
              <a:solidFill>
                <a:sysClr val="windowText" lastClr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200,000</a:t>
          </a:r>
          <a:r>
            <a:rPr kumimoji="1" lang="ja-JP" altLang="en-US" sz="800">
              <a:solidFill>
                <a:sysClr val="windowText" lastClr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円を超える場合は、</a:t>
          </a:r>
          <a:r>
            <a:rPr kumimoji="1" lang="en-US" altLang="ja-JP" sz="800">
              <a:solidFill>
                <a:sysClr val="windowText" lastClr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200,000</a:t>
          </a:r>
          <a:r>
            <a:rPr kumimoji="1" lang="ja-JP" altLang="en-US" sz="800">
              <a:solidFill>
                <a:sysClr val="windowText" lastClr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円と記載</a:t>
          </a:r>
        </a:p>
      </xdr:txBody>
    </xdr:sp>
    <xdr:clientData/>
  </xdr:twoCellAnchor>
  <xdr:twoCellAnchor>
    <xdr:from>
      <xdr:col>6</xdr:col>
      <xdr:colOff>82057</xdr:colOff>
      <xdr:row>43</xdr:row>
      <xdr:rowOff>171450</xdr:rowOff>
    </xdr:from>
    <xdr:to>
      <xdr:col>27</xdr:col>
      <xdr:colOff>129427</xdr:colOff>
      <xdr:row>45</xdr:row>
      <xdr:rowOff>45332</xdr:rowOff>
    </xdr:to>
    <xdr:sp macro="" textlink="">
      <xdr:nvSpPr>
        <xdr:cNvPr id="8" name="角丸四角形 7"/>
        <xdr:cNvSpPr/>
      </xdr:nvSpPr>
      <xdr:spPr>
        <a:xfrm>
          <a:off x="1167907" y="8277225"/>
          <a:ext cx="3943095" cy="359657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050">
              <a:latin typeface="ＭＳ ゴシック" panose="020B0609070205080204" pitchFamily="49" charset="-128"/>
              <a:ea typeface="ＭＳ ゴシック" panose="020B0609070205080204" pitchFamily="49" charset="-128"/>
            </a:rPr>
            <a:t>黄色のセル以外は自動入力となっています。</a:t>
          </a:r>
        </a:p>
      </xdr:txBody>
    </xdr:sp>
    <xdr:clientData/>
  </xdr:twoCellAnchor>
  <xdr:twoCellAnchor>
    <xdr:from>
      <xdr:col>2</xdr:col>
      <xdr:colOff>28575</xdr:colOff>
      <xdr:row>45</xdr:row>
      <xdr:rowOff>97506</xdr:rowOff>
    </xdr:from>
    <xdr:to>
      <xdr:col>32</xdr:col>
      <xdr:colOff>76200</xdr:colOff>
      <xdr:row>48</xdr:row>
      <xdr:rowOff>155069</xdr:rowOff>
    </xdr:to>
    <xdr:sp macro="" textlink="">
      <xdr:nvSpPr>
        <xdr:cNvPr id="9" name="テキスト ボックス 8"/>
        <xdr:cNvSpPr txBox="1"/>
      </xdr:nvSpPr>
      <xdr:spPr>
        <a:xfrm>
          <a:off x="390525" y="8689056"/>
          <a:ext cx="5572125" cy="77193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100"/>
            <a:t>↑</a:t>
          </a:r>
          <a:endParaRPr kumimoji="1" lang="en-US" altLang="ja-JP" sz="1100"/>
        </a:p>
        <a:p>
          <a:pPr algn="l"/>
          <a:r>
            <a:rPr kumimoji="1" lang="ja-JP" altLang="en-US" sz="1100"/>
            <a:t>●上記「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黄色のセル以外は自動入力となっています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。</a:t>
          </a:r>
          <a:r>
            <a:rPr kumimoji="1" lang="ja-JP" altLang="en-US" sz="1100"/>
            <a:t>」は紙で印刷する場合は不要</a:t>
          </a:r>
          <a:endParaRPr kumimoji="1" lang="en-US" altLang="ja-JP" sz="1100"/>
        </a:p>
        <a:p>
          <a:pPr algn="l"/>
          <a:r>
            <a:rPr kumimoji="1" lang="ja-JP" altLang="en-US" sz="1100"/>
            <a:t>●エクセルの様式をアップする場合は、下部に追加</a:t>
          </a:r>
        </a:p>
      </xdr:txBody>
    </xdr:sp>
    <xdr:clientData/>
  </xdr:twoCellAnchor>
  <xdr:twoCellAnchor>
    <xdr:from>
      <xdr:col>30</xdr:col>
      <xdr:colOff>2241</xdr:colOff>
      <xdr:row>0</xdr:row>
      <xdr:rowOff>6723</xdr:rowOff>
    </xdr:from>
    <xdr:to>
      <xdr:col>35</xdr:col>
      <xdr:colOff>87966</xdr:colOff>
      <xdr:row>0</xdr:row>
      <xdr:rowOff>263898</xdr:rowOff>
    </xdr:to>
    <xdr:sp macro="" textlink="">
      <xdr:nvSpPr>
        <xdr:cNvPr id="10" name="正方形/長方形 9"/>
        <xdr:cNvSpPr/>
      </xdr:nvSpPr>
      <xdr:spPr>
        <a:xfrm>
          <a:off x="5526741" y="6723"/>
          <a:ext cx="990600" cy="2571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＜様式</a:t>
          </a:r>
          <a:r>
            <a:rPr kumimoji="1" lang="en-US" altLang="ja-JP" sz="900">
              <a:solidFill>
                <a:sysClr val="windowText" lastClr="000000"/>
              </a:solidFill>
            </a:rPr>
            <a:t>1-3</a:t>
          </a:r>
          <a:r>
            <a:rPr kumimoji="1" lang="ja-JP" altLang="en-US" sz="900">
              <a:solidFill>
                <a:sysClr val="windowText" lastClr="000000"/>
              </a:solidFill>
            </a:rPr>
            <a:t>＞</a:t>
          </a:r>
        </a:p>
      </xdr:txBody>
    </xdr:sp>
    <xdr:clientData/>
  </xdr:twoCellAnchor>
  <xdr:twoCellAnchor editAs="oneCell">
    <xdr:from>
      <xdr:col>2</xdr:col>
      <xdr:colOff>123825</xdr:colOff>
      <xdr:row>12</xdr:row>
      <xdr:rowOff>9525</xdr:rowOff>
    </xdr:from>
    <xdr:to>
      <xdr:col>23</xdr:col>
      <xdr:colOff>133680</xdr:colOff>
      <xdr:row>13</xdr:row>
      <xdr:rowOff>7310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5775" y="2438400"/>
          <a:ext cx="3810330" cy="816935"/>
        </a:xfrm>
        <a:prstGeom prst="rect">
          <a:avLst/>
        </a:prstGeom>
      </xdr:spPr>
    </xdr:pic>
    <xdr:clientData/>
  </xdr:twoCellAnchor>
  <xdr:twoCellAnchor>
    <xdr:from>
      <xdr:col>28</xdr:col>
      <xdr:colOff>0</xdr:colOff>
      <xdr:row>1</xdr:row>
      <xdr:rowOff>9525</xdr:rowOff>
    </xdr:from>
    <xdr:to>
      <xdr:col>33</xdr:col>
      <xdr:colOff>57149</xdr:colOff>
      <xdr:row>1</xdr:row>
      <xdr:rowOff>240846</xdr:rowOff>
    </xdr:to>
    <xdr:sp macro="" textlink="">
      <xdr:nvSpPr>
        <xdr:cNvPr id="7" name="正方形/長方形 6"/>
        <xdr:cNvSpPr/>
      </xdr:nvSpPr>
      <xdr:spPr>
        <a:xfrm>
          <a:off x="5162550" y="295275"/>
          <a:ext cx="962024" cy="231321"/>
        </a:xfrm>
        <a:prstGeom prst="rect">
          <a:avLst/>
        </a:prstGeom>
        <a:ln>
          <a:solidFill>
            <a:schemeClr val="tx1"/>
          </a:solidFill>
          <a:prstDash val="sysDot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sz="800" kern="100">
              <a:effectLst/>
              <a:latin typeface="ＭＳ 明朝" panose="02020609040205080304" pitchFamily="17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特定措置区域用</a:t>
          </a:r>
          <a:endParaRPr lang="ja-JP" sz="1200" kern="100">
            <a:effectLst/>
            <a:latin typeface="ＭＳ 明朝" panose="02020609040205080304" pitchFamily="17" charset="-128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35</xdr:col>
      <xdr:colOff>0</xdr:colOff>
      <xdr:row>2</xdr:row>
      <xdr:rowOff>0</xdr:rowOff>
    </xdr:from>
    <xdr:to>
      <xdr:col>56</xdr:col>
      <xdr:colOff>142620</xdr:colOff>
      <xdr:row>5</xdr:row>
      <xdr:rowOff>123825</xdr:rowOff>
    </xdr:to>
    <xdr:sp macro="" textlink="">
      <xdr:nvSpPr>
        <xdr:cNvPr id="11" name="角丸四角形 10"/>
        <xdr:cNvSpPr/>
      </xdr:nvSpPr>
      <xdr:spPr>
        <a:xfrm>
          <a:off x="6429375" y="609600"/>
          <a:ext cx="3943095" cy="657225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200" b="1">
              <a:solidFill>
                <a:schemeClr val="bg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黄色のセルを入力ください。</a:t>
          </a:r>
          <a:endParaRPr kumimoji="1" lang="en-US" altLang="ja-JP" sz="1200" b="1">
            <a:solidFill>
              <a:schemeClr val="bg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ctr"/>
          <a:r>
            <a:rPr kumimoji="1" lang="ja-JP" altLang="en-US" sz="1200" b="1">
              <a:solidFill>
                <a:schemeClr val="bg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黄色のセル以外は自動計算となっています。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44"/>
  <sheetViews>
    <sheetView tabSelected="1" view="pageBreakPreview" zoomScaleNormal="100" zoomScaleSheetLayoutView="100" workbookViewId="0">
      <selection activeCell="AJ3" sqref="AJ3"/>
    </sheetView>
  </sheetViews>
  <sheetFormatPr defaultColWidth="2.7109375" defaultRowHeight="18.75" x14ac:dyDescent="0.2"/>
  <cols>
    <col min="1" max="24" width="2.7109375" style="2"/>
    <col min="25" max="25" width="4.140625" style="2" customWidth="1"/>
    <col min="26" max="26" width="2.7109375" style="2" customWidth="1"/>
    <col min="27" max="16384" width="2.7109375" style="2"/>
  </cols>
  <sheetData>
    <row r="1" spans="1:35" s="64" customFormat="1" ht="22.5" customHeight="1" x14ac:dyDescent="0.2">
      <c r="A1" s="99" t="s">
        <v>37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0"/>
      <c r="Y1" s="100"/>
      <c r="Z1" s="100"/>
      <c r="AA1" s="100"/>
      <c r="AB1" s="100"/>
      <c r="AC1" s="100"/>
      <c r="AD1" s="100"/>
      <c r="AE1" s="100"/>
      <c r="AF1" s="100"/>
      <c r="AG1" s="100"/>
      <c r="AH1" s="100"/>
      <c r="AI1" s="100"/>
    </row>
    <row r="2" spans="1:35" s="58" customFormat="1" ht="25.5" x14ac:dyDescent="0.2">
      <c r="A2" s="109" t="s">
        <v>24</v>
      </c>
      <c r="B2" s="110"/>
      <c r="C2" s="110"/>
      <c r="D2" s="110"/>
      <c r="E2" s="110"/>
      <c r="F2" s="110"/>
      <c r="G2" s="110"/>
      <c r="H2" s="110"/>
      <c r="I2" s="111"/>
      <c r="J2" s="111"/>
      <c r="K2" s="111"/>
      <c r="L2" s="102"/>
      <c r="AA2" s="63"/>
      <c r="AB2" s="63"/>
      <c r="AC2" s="63"/>
      <c r="AD2" s="63"/>
      <c r="AE2" s="63"/>
      <c r="AF2" s="63"/>
      <c r="AG2" s="63"/>
      <c r="AH2" s="63"/>
    </row>
    <row r="3" spans="1:35" x14ac:dyDescent="0.2">
      <c r="A3" s="113" t="s">
        <v>18</v>
      </c>
      <c r="B3" s="114"/>
      <c r="C3" s="114"/>
      <c r="D3" s="114"/>
      <c r="E3" s="114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12"/>
      <c r="S3" s="112"/>
      <c r="T3" s="112"/>
      <c r="U3" s="112"/>
      <c r="V3" s="112"/>
      <c r="W3" s="112"/>
      <c r="X3" s="112"/>
    </row>
    <row r="4" spans="1:35" ht="8.1" customHeight="1" x14ac:dyDescent="0.2"/>
    <row r="5" spans="1:35" s="1" customFormat="1" ht="15.75" x14ac:dyDescent="0.2">
      <c r="A5" s="36" t="s">
        <v>38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  <c r="AA5" s="37"/>
      <c r="AB5" s="37"/>
      <c r="AC5" s="37"/>
      <c r="AD5" s="37"/>
      <c r="AE5" s="37"/>
      <c r="AF5" s="37"/>
      <c r="AG5" s="38"/>
    </row>
    <row r="6" spans="1:35" s="59" customFormat="1" ht="15.75" x14ac:dyDescent="0.2">
      <c r="A6" s="59" t="s">
        <v>25</v>
      </c>
    </row>
    <row r="7" spans="1:35" s="1" customFormat="1" ht="15.75" x14ac:dyDescent="0.2">
      <c r="B7" s="55" t="s">
        <v>48</v>
      </c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  <c r="AA7" s="37"/>
      <c r="AB7" s="37"/>
      <c r="AC7" s="37"/>
      <c r="AD7" s="37"/>
      <c r="AE7" s="37"/>
      <c r="AF7" s="37"/>
      <c r="AG7" s="38"/>
    </row>
    <row r="8" spans="1:35" s="39" customFormat="1" ht="13.5" thickBot="1" x14ac:dyDescent="0.25">
      <c r="A8" s="39" t="s">
        <v>47</v>
      </c>
      <c r="B8" s="57"/>
      <c r="O8" s="39" t="s">
        <v>4</v>
      </c>
    </row>
    <row r="9" spans="1:35" ht="19.5" thickBot="1" x14ac:dyDescent="0.25">
      <c r="B9" s="79"/>
      <c r="C9" s="80"/>
      <c r="D9" s="80"/>
      <c r="E9" s="80"/>
      <c r="F9" s="80"/>
      <c r="G9" s="81"/>
      <c r="H9" s="56" t="s">
        <v>39</v>
      </c>
      <c r="O9" s="82" t="str">
        <f>IF(ISBLANK(B9),"",ROUNDUP(B9/61,0))</f>
        <v/>
      </c>
      <c r="P9" s="83"/>
      <c r="Q9" s="83"/>
      <c r="R9" s="83"/>
      <c r="S9" s="83"/>
      <c r="T9" s="84"/>
      <c r="U9" s="2" t="s">
        <v>0</v>
      </c>
    </row>
    <row r="10" spans="1:35" s="39" customFormat="1" ht="12.75" x14ac:dyDescent="0.2">
      <c r="O10" s="40" t="s">
        <v>11</v>
      </c>
    </row>
    <row r="11" spans="1:35" ht="3.95" customHeight="1" x14ac:dyDescent="0.2">
      <c r="B11" s="4"/>
      <c r="C11" s="5"/>
      <c r="D11" s="5"/>
      <c r="E11" s="5"/>
      <c r="F11" s="5"/>
      <c r="G11" s="5"/>
      <c r="H11" s="5"/>
      <c r="I11" s="5"/>
      <c r="J11" s="5"/>
      <c r="K11" s="5"/>
      <c r="L11" s="5"/>
      <c r="M11" s="26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6"/>
    </row>
    <row r="12" spans="1:35" s="1" customFormat="1" ht="15.75" x14ac:dyDescent="0.2">
      <c r="B12" s="27"/>
      <c r="C12" s="61" t="s">
        <v>40</v>
      </c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8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9"/>
    </row>
    <row r="13" spans="1:35" s="39" customFormat="1" ht="64.5" customHeight="1" x14ac:dyDescent="0.2">
      <c r="B13" s="41"/>
      <c r="C13" s="101"/>
      <c r="D13" s="102"/>
      <c r="E13" s="102"/>
      <c r="F13" s="102"/>
      <c r="G13" s="102"/>
      <c r="H13" s="102"/>
      <c r="I13" s="102"/>
      <c r="J13" s="102"/>
      <c r="K13" s="102"/>
      <c r="L13" s="102"/>
      <c r="M13" s="102"/>
      <c r="N13" s="102"/>
      <c r="O13" s="102"/>
      <c r="P13" s="102"/>
      <c r="Q13" s="102"/>
      <c r="R13" s="102"/>
      <c r="S13" s="102"/>
      <c r="T13" s="102"/>
      <c r="U13" s="102"/>
      <c r="V13" s="102"/>
      <c r="W13" s="102"/>
      <c r="X13" s="102"/>
      <c r="Y13" s="102"/>
      <c r="Z13" s="102"/>
      <c r="AA13" s="102"/>
      <c r="AB13" s="102"/>
      <c r="AC13" s="102"/>
      <c r="AD13" s="102"/>
      <c r="AE13" s="102"/>
      <c r="AF13" s="43"/>
    </row>
    <row r="14" spans="1:35" s="39" customFormat="1" ht="13.5" thickBot="1" x14ac:dyDescent="0.25">
      <c r="B14" s="41"/>
      <c r="C14" s="42" t="s">
        <v>13</v>
      </c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2" t="s">
        <v>46</v>
      </c>
      <c r="O14" s="42"/>
      <c r="P14" s="42"/>
      <c r="Q14" s="42"/>
      <c r="R14" s="42"/>
      <c r="S14" s="42"/>
      <c r="T14" s="42"/>
      <c r="U14" s="42"/>
      <c r="V14" s="42"/>
      <c r="W14" s="42"/>
      <c r="X14" s="42"/>
      <c r="Y14" s="42" t="s">
        <v>4</v>
      </c>
      <c r="Z14" s="42"/>
      <c r="AA14" s="42"/>
      <c r="AB14" s="42"/>
      <c r="AC14" s="42"/>
      <c r="AD14" s="42"/>
      <c r="AE14" s="42"/>
      <c r="AF14" s="43"/>
    </row>
    <row r="15" spans="1:35" ht="19.5" thickBot="1" x14ac:dyDescent="0.25">
      <c r="B15" s="30"/>
      <c r="C15" s="79"/>
      <c r="D15" s="80"/>
      <c r="E15" s="80"/>
      <c r="F15" s="80"/>
      <c r="G15" s="80"/>
      <c r="H15" s="81"/>
      <c r="I15" s="14" t="s">
        <v>0</v>
      </c>
      <c r="J15" s="78" t="s">
        <v>14</v>
      </c>
      <c r="K15" s="78"/>
      <c r="L15" s="78"/>
      <c r="M15" s="88"/>
      <c r="N15" s="79"/>
      <c r="O15" s="80"/>
      <c r="P15" s="80"/>
      <c r="Q15" s="80"/>
      <c r="R15" s="80"/>
      <c r="S15" s="81"/>
      <c r="T15" s="14" t="s">
        <v>15</v>
      </c>
      <c r="U15" s="78" t="s">
        <v>16</v>
      </c>
      <c r="V15" s="78"/>
      <c r="W15" s="78"/>
      <c r="X15" s="34"/>
      <c r="Y15" s="82" t="str">
        <f>IF(ISBLANK(C15),"",IF(ISBLANK(N15),"",ROUNDUP(C15/N15,0)))</f>
        <v/>
      </c>
      <c r="Z15" s="83"/>
      <c r="AA15" s="83"/>
      <c r="AB15" s="83"/>
      <c r="AC15" s="83"/>
      <c r="AD15" s="84"/>
      <c r="AE15" s="52" t="s">
        <v>21</v>
      </c>
      <c r="AF15" s="31"/>
    </row>
    <row r="16" spans="1:35" s="39" customFormat="1" ht="12.75" x14ac:dyDescent="0.2">
      <c r="B16" s="41"/>
      <c r="C16" s="42"/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/>
      <c r="V16" s="42"/>
      <c r="W16" s="42"/>
      <c r="X16" s="42"/>
      <c r="Y16" s="44" t="s">
        <v>11</v>
      </c>
      <c r="Z16" s="42"/>
      <c r="AA16" s="42"/>
      <c r="AB16" s="42"/>
      <c r="AC16" s="42"/>
      <c r="AD16" s="42"/>
      <c r="AE16" s="42"/>
      <c r="AF16" s="43"/>
    </row>
    <row r="17" spans="2:33" ht="3.95" customHeight="1" x14ac:dyDescent="0.2">
      <c r="B17" s="7"/>
      <c r="C17" s="8"/>
      <c r="D17" s="8"/>
      <c r="E17" s="8"/>
      <c r="F17" s="8"/>
      <c r="G17" s="8"/>
      <c r="H17" s="8"/>
      <c r="I17" s="8"/>
      <c r="J17" s="8"/>
      <c r="K17" s="8"/>
      <c r="L17" s="8"/>
      <c r="M17" s="32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9"/>
    </row>
    <row r="18" spans="2:33" s="33" customFormat="1" ht="8.1" customHeight="1" thickBot="1" x14ac:dyDescent="0.25">
      <c r="B18" s="33" t="str">
        <f>IF(O9&lt;&gt;"",O9,IF(Y15&lt;&gt;"",Y15,""))</f>
        <v/>
      </c>
    </row>
    <row r="19" spans="2:33" ht="19.5" thickBot="1" x14ac:dyDescent="0.25">
      <c r="B19" s="56" t="s">
        <v>28</v>
      </c>
      <c r="Z19" s="3" t="s">
        <v>2</v>
      </c>
      <c r="AA19" s="85" t="str">
        <f>IF(B18="","",IF(B18&lt;=100000,40000,""))</f>
        <v/>
      </c>
      <c r="AB19" s="86"/>
      <c r="AC19" s="86"/>
      <c r="AD19" s="86"/>
      <c r="AE19" s="86"/>
      <c r="AF19" s="87"/>
      <c r="AG19" s="2" t="s">
        <v>0</v>
      </c>
    </row>
    <row r="20" spans="2:33" x14ac:dyDescent="0.2">
      <c r="B20" s="56" t="s">
        <v>36</v>
      </c>
    </row>
    <row r="21" spans="2:33" s="1" customFormat="1" ht="15.75" x14ac:dyDescent="0.2">
      <c r="D21" s="1" t="s">
        <v>29</v>
      </c>
      <c r="V21" s="12"/>
      <c r="W21" s="13"/>
      <c r="X21" s="13"/>
      <c r="Y21" s="13"/>
      <c r="Z21" s="13"/>
      <c r="AA21" s="13"/>
      <c r="AB21" s="13"/>
      <c r="AC21" s="13"/>
      <c r="AD21" s="13"/>
      <c r="AE21" s="13"/>
    </row>
    <row r="22" spans="2:33" s="39" customFormat="1" ht="13.5" thickBot="1" x14ac:dyDescent="0.25">
      <c r="D22" s="39" t="s">
        <v>4</v>
      </c>
      <c r="O22" s="39" t="s">
        <v>7</v>
      </c>
      <c r="R22" s="45"/>
      <c r="S22" s="46"/>
      <c r="T22" s="46"/>
      <c r="U22" s="46"/>
      <c r="V22" s="46"/>
      <c r="W22" s="46"/>
      <c r="X22" s="46"/>
      <c r="Y22" s="46"/>
      <c r="Z22" s="46"/>
      <c r="AA22" s="47"/>
      <c r="AB22" s="47"/>
    </row>
    <row r="23" spans="2:33" ht="19.5" thickBot="1" x14ac:dyDescent="0.25">
      <c r="D23" s="89" t="str">
        <f>IF(B18="","",IF(100001&lt;=B18,IF(B18&lt;=250000,B18,""),""))</f>
        <v/>
      </c>
      <c r="E23" s="90"/>
      <c r="F23" s="90"/>
      <c r="G23" s="90"/>
      <c r="H23" s="90"/>
      <c r="I23" s="91"/>
      <c r="J23" s="35" t="s">
        <v>0</v>
      </c>
      <c r="K23" s="98" t="s">
        <v>30</v>
      </c>
      <c r="L23" s="98"/>
      <c r="M23" s="98"/>
      <c r="N23" s="88"/>
      <c r="O23" s="92" t="str">
        <f>IF(B18="","",IF(D23&lt;&gt;"",D23*0.4,""))</f>
        <v/>
      </c>
      <c r="P23" s="93"/>
      <c r="Q23" s="93"/>
      <c r="R23" s="93"/>
      <c r="S23" s="93"/>
      <c r="T23" s="94"/>
      <c r="U23" s="2" t="s">
        <v>6</v>
      </c>
      <c r="V23" s="10"/>
      <c r="W23" s="10"/>
      <c r="X23" s="10"/>
      <c r="Y23" s="10"/>
      <c r="Z23" s="11" t="s">
        <v>1</v>
      </c>
      <c r="AA23" s="95" t="str">
        <f>IF(B18="","",IF(O23&lt;&gt;"",ROUNDUP(O23,-3),""))</f>
        <v/>
      </c>
      <c r="AB23" s="96"/>
      <c r="AC23" s="96"/>
      <c r="AD23" s="96"/>
      <c r="AE23" s="96"/>
      <c r="AF23" s="97"/>
      <c r="AG23" s="2" t="s">
        <v>0</v>
      </c>
    </row>
    <row r="24" spans="2:33" x14ac:dyDescent="0.2">
      <c r="B24" s="2" t="s">
        <v>19</v>
      </c>
      <c r="AA24" s="48" t="s">
        <v>22</v>
      </c>
      <c r="AB24" s="48"/>
    </row>
    <row r="25" spans="2:33" s="1" customFormat="1" ht="15.75" x14ac:dyDescent="0.2">
      <c r="D25" s="103" t="s">
        <v>49</v>
      </c>
      <c r="E25" s="104"/>
      <c r="F25" s="104"/>
      <c r="G25" s="104"/>
      <c r="H25" s="104"/>
      <c r="I25" s="104"/>
      <c r="J25" s="104"/>
      <c r="K25" s="104"/>
      <c r="L25" s="104"/>
      <c r="M25" s="104"/>
      <c r="N25" s="104"/>
      <c r="O25" s="104"/>
      <c r="P25" s="104"/>
      <c r="Q25" s="104"/>
      <c r="R25" s="104"/>
      <c r="S25" s="104"/>
      <c r="T25" s="104"/>
      <c r="U25" s="104"/>
      <c r="V25" s="104"/>
      <c r="W25" s="104"/>
      <c r="X25" s="104"/>
      <c r="Y25" s="104"/>
      <c r="Z25" s="104"/>
      <c r="AA25" s="104"/>
      <c r="AB25" s="104"/>
      <c r="AC25" s="104"/>
      <c r="AD25" s="104"/>
      <c r="AE25" s="104"/>
      <c r="AF25" s="105"/>
    </row>
    <row r="26" spans="2:33" s="1" customFormat="1" ht="15.75" x14ac:dyDescent="0.2">
      <c r="D26" s="106"/>
      <c r="E26" s="107"/>
      <c r="F26" s="107"/>
      <c r="G26" s="107"/>
      <c r="H26" s="107"/>
      <c r="I26" s="107"/>
      <c r="J26" s="107"/>
      <c r="K26" s="107"/>
      <c r="L26" s="107"/>
      <c r="M26" s="107"/>
      <c r="N26" s="107"/>
      <c r="O26" s="107"/>
      <c r="P26" s="107"/>
      <c r="Q26" s="107"/>
      <c r="R26" s="107"/>
      <c r="S26" s="107"/>
      <c r="T26" s="107"/>
      <c r="U26" s="107"/>
      <c r="V26" s="107"/>
      <c r="W26" s="107"/>
      <c r="X26" s="107"/>
      <c r="Y26" s="107"/>
      <c r="Z26" s="107"/>
      <c r="AA26" s="107"/>
      <c r="AB26" s="107"/>
      <c r="AC26" s="107"/>
      <c r="AD26" s="107"/>
      <c r="AE26" s="107"/>
      <c r="AF26" s="108"/>
    </row>
    <row r="27" spans="2:33" s="1" customFormat="1" ht="15.75" x14ac:dyDescent="0.2">
      <c r="D27" s="60" t="s">
        <v>41</v>
      </c>
    </row>
    <row r="28" spans="2:33" s="39" customFormat="1" ht="13.5" thickBot="1" x14ac:dyDescent="0.25">
      <c r="D28" s="57" t="s">
        <v>42</v>
      </c>
      <c r="O28" s="39" t="s">
        <v>5</v>
      </c>
      <c r="Z28" s="57" t="s">
        <v>23</v>
      </c>
    </row>
    <row r="29" spans="2:33" ht="19.5" thickBot="1" x14ac:dyDescent="0.25">
      <c r="D29" s="79"/>
      <c r="E29" s="80"/>
      <c r="F29" s="80"/>
      <c r="G29" s="80"/>
      <c r="H29" s="80"/>
      <c r="I29" s="81"/>
      <c r="J29" s="35" t="s">
        <v>0</v>
      </c>
      <c r="K29" s="115" t="s">
        <v>43</v>
      </c>
      <c r="L29" s="115"/>
      <c r="M29" s="115"/>
      <c r="N29" s="116"/>
      <c r="O29" s="82" t="str">
        <f>IF(B18&lt;&gt;"",IF(AA19="",IF(AA23="",IF(ISBLANK(D29),"",ROUNDUP(D29/61,0)),""),""),"")</f>
        <v/>
      </c>
      <c r="P29" s="83"/>
      <c r="Q29" s="83"/>
      <c r="R29" s="83"/>
      <c r="S29" s="83"/>
      <c r="T29" s="84"/>
      <c r="U29" s="2" t="s">
        <v>6</v>
      </c>
      <c r="Z29" s="89" t="str">
        <f>IF(AA19="",IF(AA23="",IF(O29="","",B18-O29),""),"")</f>
        <v/>
      </c>
      <c r="AA29" s="90"/>
      <c r="AB29" s="90"/>
      <c r="AC29" s="90"/>
      <c r="AD29" s="90"/>
      <c r="AE29" s="91"/>
      <c r="AF29" s="2" t="s">
        <v>0</v>
      </c>
    </row>
    <row r="30" spans="2:33" s="39" customFormat="1" ht="12.75" x14ac:dyDescent="0.2">
      <c r="O30" s="40" t="s">
        <v>11</v>
      </c>
      <c r="Z30" s="40" t="s">
        <v>26</v>
      </c>
    </row>
    <row r="31" spans="2:33" ht="19.5" thickBot="1" x14ac:dyDescent="0.25">
      <c r="D31" s="56" t="s">
        <v>31</v>
      </c>
      <c r="Y31" s="39"/>
      <c r="Z31" s="39"/>
      <c r="AA31" s="39"/>
      <c r="AB31" s="39"/>
      <c r="AC31" s="39"/>
      <c r="AD31" s="39"/>
      <c r="AE31" s="39"/>
      <c r="AF31" s="39"/>
      <c r="AG31" s="39"/>
    </row>
    <row r="32" spans="2:33" ht="19.5" thickBot="1" x14ac:dyDescent="0.25">
      <c r="Z32" s="3" t="s">
        <v>3</v>
      </c>
      <c r="AA32" s="85" t="str">
        <f>IF(Z29="","",IF(Z29&lt;=250000,100000,""))</f>
        <v/>
      </c>
      <c r="AB32" s="86"/>
      <c r="AC32" s="86"/>
      <c r="AD32" s="86"/>
      <c r="AE32" s="86"/>
      <c r="AF32" s="87"/>
      <c r="AG32" s="2" t="s">
        <v>0</v>
      </c>
    </row>
    <row r="33" spans="2:32" ht="24.75" customHeight="1" x14ac:dyDescent="0.2">
      <c r="D33" s="2" t="s">
        <v>32</v>
      </c>
    </row>
    <row r="34" spans="2:32" s="1" customFormat="1" ht="15.75" x14ac:dyDescent="0.2">
      <c r="F34" s="1" t="s">
        <v>20</v>
      </c>
      <c r="W34" s="12"/>
      <c r="X34" s="12"/>
      <c r="Y34" s="13"/>
      <c r="Z34" s="13"/>
      <c r="AA34" s="13"/>
      <c r="AB34" s="13"/>
      <c r="AC34" s="13"/>
      <c r="AD34" s="13"/>
    </row>
    <row r="35" spans="2:32" s="39" customFormat="1" ht="13.5" thickBot="1" x14ac:dyDescent="0.25">
      <c r="F35" s="39" t="s">
        <v>33</v>
      </c>
      <c r="P35" s="39" t="s">
        <v>7</v>
      </c>
      <c r="S35" s="45"/>
      <c r="T35" s="46"/>
      <c r="U35" s="46"/>
      <c r="V35" s="46"/>
      <c r="W35" s="46"/>
      <c r="X35" s="46"/>
      <c r="Y35" s="46"/>
      <c r="Z35" s="49" t="s">
        <v>12</v>
      </c>
    </row>
    <row r="36" spans="2:32" ht="19.5" thickBot="1" x14ac:dyDescent="0.25">
      <c r="F36" s="82" t="str">
        <f>IF(Z29="","",IF(250001&lt;=Z29,Z29,""))</f>
        <v/>
      </c>
      <c r="G36" s="83"/>
      <c r="H36" s="83"/>
      <c r="I36" s="83"/>
      <c r="J36" s="84"/>
      <c r="K36" s="2" t="s">
        <v>0</v>
      </c>
      <c r="L36" s="98" t="s">
        <v>17</v>
      </c>
      <c r="M36" s="98"/>
      <c r="N36" s="98"/>
      <c r="O36" s="88"/>
      <c r="P36" s="92" t="str">
        <f>IF(F36="","",F36*0.4)</f>
        <v/>
      </c>
      <c r="Q36" s="93"/>
      <c r="R36" s="93"/>
      <c r="S36" s="93"/>
      <c r="T36" s="93"/>
      <c r="U36" s="94"/>
      <c r="V36" s="2" t="s">
        <v>34</v>
      </c>
      <c r="W36" s="10"/>
      <c r="X36" s="10"/>
      <c r="Y36" s="10"/>
      <c r="Z36" s="95" t="str">
        <f>IF(P36="","",IF(200000&lt;P36,200000,ROUNDUP(P36,-3)))</f>
        <v/>
      </c>
      <c r="AA36" s="96"/>
      <c r="AB36" s="96"/>
      <c r="AC36" s="96"/>
      <c r="AD36" s="96"/>
      <c r="AE36" s="97"/>
      <c r="AF36" s="2" t="s">
        <v>0</v>
      </c>
    </row>
    <row r="37" spans="2:32" s="39" customFormat="1" ht="12.75" x14ac:dyDescent="0.2">
      <c r="M37" s="40"/>
      <c r="Z37" s="47" t="s">
        <v>22</v>
      </c>
    </row>
    <row r="38" spans="2:32" s="53" customFormat="1" ht="19.5" thickBot="1" x14ac:dyDescent="0.25">
      <c r="AA38" s="54"/>
      <c r="AB38" s="54"/>
    </row>
    <row r="39" spans="2:32" ht="3.95" customHeight="1" thickTop="1" x14ac:dyDescent="0.2">
      <c r="B39" s="15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7"/>
    </row>
    <row r="40" spans="2:32" s="1" customFormat="1" ht="16.5" thickBot="1" x14ac:dyDescent="0.25">
      <c r="B40" s="20"/>
      <c r="C40" s="62" t="s">
        <v>35</v>
      </c>
      <c r="D40" s="21"/>
      <c r="E40" s="21"/>
      <c r="F40" s="21"/>
      <c r="G40" s="21"/>
      <c r="H40" s="21"/>
      <c r="I40" s="21"/>
      <c r="J40" s="21"/>
      <c r="K40" s="21"/>
      <c r="L40" s="62"/>
      <c r="M40" s="62" t="s">
        <v>44</v>
      </c>
      <c r="N40" s="62"/>
      <c r="O40" s="62"/>
      <c r="P40" s="62"/>
      <c r="Q40" s="62"/>
      <c r="R40" s="62"/>
      <c r="S40" s="62"/>
      <c r="T40" s="21"/>
      <c r="U40" s="21"/>
      <c r="V40" s="21"/>
      <c r="W40" s="21"/>
      <c r="X40" s="42" t="s">
        <v>10</v>
      </c>
      <c r="Z40" s="21"/>
      <c r="AA40" s="21"/>
      <c r="AB40" s="21"/>
      <c r="AC40" s="21"/>
      <c r="AD40" s="21"/>
      <c r="AE40" s="21"/>
      <c r="AF40" s="22"/>
    </row>
    <row r="41" spans="2:32" s="39" customFormat="1" ht="13.5" customHeight="1" thickBot="1" x14ac:dyDescent="0.25">
      <c r="B41" s="50"/>
      <c r="C41" s="42" t="s">
        <v>27</v>
      </c>
      <c r="D41" s="42"/>
      <c r="E41" s="42"/>
      <c r="F41" s="42"/>
      <c r="G41" s="42"/>
      <c r="H41" s="42"/>
      <c r="I41" s="42"/>
      <c r="J41" s="42"/>
      <c r="K41" s="42"/>
      <c r="L41" s="42" t="s">
        <v>45</v>
      </c>
      <c r="M41" s="65"/>
      <c r="N41" s="65"/>
      <c r="O41" s="65"/>
      <c r="P41" s="65"/>
      <c r="Q41" s="65"/>
      <c r="R41" s="65"/>
      <c r="S41" s="42"/>
      <c r="T41" s="42"/>
      <c r="U41" s="42"/>
      <c r="V41" s="72" t="str">
        <f>IF(C42&lt;&gt;"",IF(ISBLANK(M42),"",C42*M42),"")</f>
        <v/>
      </c>
      <c r="W41" s="73"/>
      <c r="X41" s="73"/>
      <c r="Y41" s="73"/>
      <c r="Z41" s="73"/>
      <c r="AA41" s="73"/>
      <c r="AB41" s="73"/>
      <c r="AC41" s="73"/>
      <c r="AD41" s="74"/>
      <c r="AE41" s="42"/>
      <c r="AF41" s="51"/>
    </row>
    <row r="42" spans="2:32" ht="19.5" thickBot="1" x14ac:dyDescent="0.25">
      <c r="B42" s="18"/>
      <c r="C42" s="69" t="str">
        <f>IF(AA19&lt;&gt;"",AA19,IF(AA23&lt;&gt;"",AA23,IF(AA32&lt;&gt;"",AA32,IF(Z36&lt;&gt;"",Z36,""))))</f>
        <v/>
      </c>
      <c r="D42" s="70"/>
      <c r="E42" s="70"/>
      <c r="F42" s="70"/>
      <c r="G42" s="70"/>
      <c r="H42" s="71"/>
      <c r="I42" s="14" t="s">
        <v>9</v>
      </c>
      <c r="J42" s="14"/>
      <c r="K42" s="14"/>
      <c r="L42" s="14"/>
      <c r="M42" s="66"/>
      <c r="N42" s="67"/>
      <c r="O42" s="67"/>
      <c r="P42" s="67"/>
      <c r="Q42" s="67"/>
      <c r="R42" s="68"/>
      <c r="S42" s="14" t="s">
        <v>8</v>
      </c>
      <c r="T42" s="14"/>
      <c r="U42" s="14"/>
      <c r="V42" s="75"/>
      <c r="W42" s="76"/>
      <c r="X42" s="76"/>
      <c r="Y42" s="76"/>
      <c r="Z42" s="76"/>
      <c r="AA42" s="76"/>
      <c r="AB42" s="76"/>
      <c r="AC42" s="76"/>
      <c r="AD42" s="77"/>
      <c r="AE42" s="14" t="s">
        <v>0</v>
      </c>
      <c r="AF42" s="19"/>
    </row>
    <row r="43" spans="2:32" ht="3.95" customHeight="1" thickBot="1" x14ac:dyDescent="0.25">
      <c r="B43" s="23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  <c r="AE43" s="24"/>
      <c r="AF43" s="25"/>
    </row>
    <row r="44" spans="2:32" ht="19.5" thickTop="1" x14ac:dyDescent="0.2">
      <c r="C44" s="14"/>
      <c r="D44" s="14"/>
      <c r="E44" s="14"/>
      <c r="F44" s="14"/>
      <c r="G44" s="14"/>
      <c r="H44" s="14"/>
      <c r="M44" s="14"/>
      <c r="N44" s="14"/>
      <c r="O44" s="14"/>
      <c r="P44" s="14"/>
      <c r="Q44" s="14"/>
      <c r="R44" s="14"/>
      <c r="Y44" s="14"/>
      <c r="Z44" s="14"/>
      <c r="AA44" s="14"/>
      <c r="AB44" s="14"/>
      <c r="AC44" s="14"/>
      <c r="AD44" s="14"/>
    </row>
  </sheetData>
  <mergeCells count="30">
    <mergeCell ref="F36:J36"/>
    <mergeCell ref="P36:U36"/>
    <mergeCell ref="A1:AI1"/>
    <mergeCell ref="C13:AE13"/>
    <mergeCell ref="D25:AF26"/>
    <mergeCell ref="A2:L2"/>
    <mergeCell ref="F3:X3"/>
    <mergeCell ref="A3:E3"/>
    <mergeCell ref="O29:T29"/>
    <mergeCell ref="Z29:AE29"/>
    <mergeCell ref="K29:N29"/>
    <mergeCell ref="Z36:AE36"/>
    <mergeCell ref="AA32:AF32"/>
    <mergeCell ref="L36:O36"/>
    <mergeCell ref="M42:R42"/>
    <mergeCell ref="C42:H42"/>
    <mergeCell ref="V41:AD42"/>
    <mergeCell ref="U15:W15"/>
    <mergeCell ref="B9:G9"/>
    <mergeCell ref="O9:T9"/>
    <mergeCell ref="AA19:AF19"/>
    <mergeCell ref="C15:H15"/>
    <mergeCell ref="N15:S15"/>
    <mergeCell ref="Y15:AD15"/>
    <mergeCell ref="J15:M15"/>
    <mergeCell ref="D23:I23"/>
    <mergeCell ref="O23:T23"/>
    <mergeCell ref="AA23:AF23"/>
    <mergeCell ref="D29:I29"/>
    <mergeCell ref="K23:N23"/>
  </mergeCells>
  <phoneticPr fontId="3"/>
  <dataValidations count="1">
    <dataValidation type="list" allowBlank="1" showInputMessage="1" showErrorMessage="1" sqref="M42:R42">
      <formula1>"17,16,15,14"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94" orientation="portrait" r:id="rId1"/>
  <headerFooter>
    <oddFooter>&amp;C３－１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中小企業</vt:lpstr>
      <vt:lpstr>中小企業!Print_Area</vt:lpstr>
    </vt:vector>
  </TitlesOfParts>
  <Company>TOPPAN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WTD20110025</dc:creator>
  <cp:lastModifiedBy>木間洋輔</cp:lastModifiedBy>
  <cp:lastPrinted>2021-09-06T06:15:31Z</cp:lastPrinted>
  <dcterms:created xsi:type="dcterms:W3CDTF">2021-05-27T09:53:56Z</dcterms:created>
  <dcterms:modified xsi:type="dcterms:W3CDTF">2021-09-10T06:40:03Z</dcterms:modified>
</cp:coreProperties>
</file>