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3.9.1から\1小樽市申請書\"/>
    </mc:Choice>
  </mc:AlternateContent>
  <bookViews>
    <workbookView xWindow="0" yWindow="0" windowWidth="20445" windowHeight="6870"/>
  </bookViews>
  <sheets>
    <sheet name="中小企業" sheetId="1" r:id="rId1"/>
  </sheets>
  <definedNames>
    <definedName name="_xlnm.Print_Area" localSheetId="0">中小企業!$A$1:$AI$47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Y17" i="1" l="1"/>
  <c r="B20" i="1" l="1"/>
  <c r="D26" i="1" l="1"/>
  <c r="O26" i="1" s="1"/>
  <c r="AA26" i="1" s="1"/>
  <c r="AA22" i="1"/>
  <c r="O31" i="1" l="1"/>
  <c r="Z31" i="1" s="1"/>
  <c r="AA41" i="1" s="1"/>
  <c r="F38" i="1" l="1"/>
  <c r="P38" i="1" s="1"/>
  <c r="AA34" i="1"/>
  <c r="AA38" i="1" l="1"/>
  <c r="C46" i="1" s="1"/>
  <c r="V45" i="1" l="1"/>
</calcChain>
</file>

<file path=xl/sharedStrings.xml><?xml version="1.0" encoding="utf-8"?>
<sst xmlns="http://schemas.openxmlformats.org/spreadsheetml/2006/main" count="69" uniqueCount="50">
  <si>
    <t>円</t>
    <rPh sb="0" eb="1">
      <t>エン</t>
    </rPh>
    <phoneticPr fontId="3"/>
  </si>
  <si>
    <t>【A】</t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</si>
  <si>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</si>
  <si>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</si>
  <si>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</si>
  <si>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</si>
  <si>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</si>
  <si>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</si>
  <si>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</si>
  <si>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</si>
  <si>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売上高合計額</t>
    <rPh sb="0" eb="3">
      <t>ウリアゲダカ</t>
    </rPh>
    <rPh sb="3" eb="6">
      <t>ゴウケイガク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</si>
  <si>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</si>
  <si>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</si>
  <si>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</si>
  <si>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</si>
  <si>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</si>
  <si>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color theme="1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</si>
  <si>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円</t>
    <rPh sb="0" eb="1">
      <t>エン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</si>
  <si>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</si>
  <si>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</si>
  <si>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中小企業・個人事業者</t>
    <rPh sb="0" eb="4">
      <t>チュウショウキギョウ</t>
    </rPh>
    <rPh sb="5" eb="10">
      <t>コジンジギョウシャ</t>
    </rPh>
    <phoneticPr fontId="3"/>
  </si>
  <si>
    <r>
      <t>■「中小企業」、「個人事業者」　</t>
    </r>
    <r>
      <rPr>
        <sz val="9"/>
        <color rgb="FFFF0000"/>
        <rFont val="游ゴシック"/>
        <family val="3"/>
        <charset val="128"/>
      </rPr>
      <t>※「大企業」の場合は「大企業」用シートを使用してください。</t>
    </r>
    <rPh sb="2" eb="6">
      <t>チュウショウキギョウ</t>
    </rPh>
    <rPh sb="9" eb="11">
      <t>コジン</t>
    </rPh>
    <rPh sb="11" eb="14">
      <t>ジギョウシャ</t>
    </rPh>
    <phoneticPr fontId="3"/>
  </si>
  <si>
    <t>※③＝①－②</t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</si>
  <si>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</si>
  <si>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協力日数</t>
  </si>
  <si>
    <t>2019年又は2020年の8月の売上</t>
    <rPh sb="4" eb="5">
      <t>ネン</t>
    </rPh>
    <rPh sb="5" eb="6">
      <t>マタ</t>
    </rPh>
    <rPh sb="11" eb="12">
      <t>ネン</t>
    </rPh>
    <rPh sb="14" eb="15">
      <t>ガツ</t>
    </rPh>
    <rPh sb="16" eb="18">
      <t>ウリアゲ</t>
    </rPh>
    <phoneticPr fontId="3"/>
  </si>
  <si>
    <r>
      <t>円　</t>
    </r>
    <r>
      <rPr>
        <sz val="11"/>
        <rFont val="游ゴシック"/>
        <family val="3"/>
        <charset val="128"/>
      </rPr>
      <t>÷　３１</t>
    </r>
    <r>
      <rPr>
        <sz val="11"/>
        <color theme="1"/>
        <rFont val="游ゴシック"/>
        <family val="3"/>
        <charset val="128"/>
      </rPr>
      <t>　＝</t>
    </r>
    <rPh sb="0" eb="1">
      <t>エン</t>
    </rPh>
    <phoneticPr fontId="3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</si>
  <si>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3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</si>
  <si>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3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</si>
  <si>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3"/>
  </si>
  <si>
    <t>×０．４＝</t>
    <phoneticPr fontId="3"/>
  </si>
  <si>
    <t>2021年の8月の1日当たりの飲食業の売上高を計算してください。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3"/>
  </si>
  <si>
    <t>2021年の8月の売上高</t>
    <rPh sb="7" eb="8">
      <t>ガツ</t>
    </rPh>
    <rPh sb="11" eb="12">
      <t>ダカ</t>
    </rPh>
    <phoneticPr fontId="3"/>
  </si>
  <si>
    <t>÷ ３１ ＝</t>
    <phoneticPr fontId="3"/>
  </si>
  <si>
    <t>●250,001円以上の場合</t>
    <rPh sb="10" eb="11">
      <t>ウエ</t>
    </rPh>
    <phoneticPr fontId="3"/>
  </si>
  <si>
    <t>「中小企業」、「個人事業者」、「大企業」の中から、業態を選択してください。</t>
    <rPh sb="1" eb="5">
      <t>チュウショウキギョウ</t>
    </rPh>
    <rPh sb="8" eb="13">
      <t>コジンジギョウシャ</t>
    </rPh>
    <rPh sb="16" eb="19">
      <t>ダイキギョウ</t>
    </rPh>
    <rPh sb="21" eb="22">
      <t>ナカ</t>
    </rPh>
    <rPh sb="25" eb="27">
      <t>ギョウタイ</t>
    </rPh>
    <rPh sb="28" eb="30">
      <t>センタク</t>
    </rPh>
    <phoneticPr fontId="3"/>
  </si>
  <si>
    <t>【C】</t>
    <phoneticPr fontId="3"/>
  </si>
  <si>
    <t>【B】</t>
    <phoneticPr fontId="3"/>
  </si>
  <si>
    <t>◆減少額が250,000円以下の場合…１日当たりの支援金額【C】100,000円（定額）</t>
    <rPh sb="1" eb="4">
      <t>ゲンショウガク</t>
    </rPh>
    <rPh sb="13" eb="15">
      <t>イカ</t>
    </rPh>
    <rPh sb="16" eb="18">
      <t>バアイ</t>
    </rPh>
    <phoneticPr fontId="3"/>
  </si>
  <si>
    <t>◆減少額が250,001円以上500,000円以下の場合</t>
    <rPh sb="1" eb="4">
      <t>ゲンショウガク</t>
    </rPh>
    <rPh sb="12" eb="13">
      <t>エン</t>
    </rPh>
    <rPh sb="13" eb="15">
      <t>イジョウ</t>
    </rPh>
    <rPh sb="23" eb="25">
      <t>イカ</t>
    </rPh>
    <rPh sb="26" eb="28">
      <t>バアイ</t>
    </rPh>
    <phoneticPr fontId="3"/>
  </si>
  <si>
    <t>◆減少額が500,001円以上の場合…１日当たりの支援金額【E】200,000円（定額）</t>
    <rPh sb="1" eb="4">
      <t>ゲンショウガク</t>
    </rPh>
    <rPh sb="12" eb="13">
      <t>エン</t>
    </rPh>
    <rPh sb="13" eb="15">
      <t>イジョウ</t>
    </rPh>
    <rPh sb="16" eb="18">
      <t>バアイ</t>
    </rPh>
    <phoneticPr fontId="3"/>
  </si>
  <si>
    <t>【E】</t>
    <phoneticPr fontId="3"/>
  </si>
  <si>
    <t>円　⇒【D】</t>
    <rPh sb="0" eb="1">
      <t>エン</t>
    </rPh>
    <phoneticPr fontId="3"/>
  </si>
  <si>
    <t>【A】～【E】の該当金額</t>
    <rPh sb="8" eb="10">
      <t>ガイトウ</t>
    </rPh>
    <rPh sb="10" eb="12">
      <t>キンガク</t>
    </rPh>
    <phoneticPr fontId="3"/>
  </si>
  <si>
    <t>☆2020年8月2日以降に営業を始めた方は次の計算式により、1日当たりの売上高①を算出してください。</t>
    <rPh sb="5" eb="6">
      <t>ネン</t>
    </rPh>
    <rPh sb="7" eb="8">
      <t>ガツ</t>
    </rPh>
    <rPh sb="9" eb="10">
      <t>ニチ</t>
    </rPh>
    <rPh sb="10" eb="12">
      <t>イコウ</t>
    </rPh>
    <rPh sb="13" eb="15">
      <t>エイギョウ</t>
    </rPh>
    <rPh sb="16" eb="17">
      <t>ハジ</t>
    </rPh>
    <rPh sb="19" eb="20">
      <t>カタ</t>
    </rPh>
    <rPh sb="21" eb="22">
      <t>ツギ</t>
    </rPh>
    <rPh sb="23" eb="26">
      <t>ケイサンシキ</t>
    </rPh>
    <rPh sb="31" eb="32">
      <t>ニチ</t>
    </rPh>
    <rPh sb="36" eb="39">
      <t>ウリアゲダカ</t>
    </rPh>
    <rPh sb="41" eb="43">
      <t>サンシュツ</t>
    </rPh>
    <phoneticPr fontId="3"/>
  </si>
  <si>
    <t>　2019年又は2020年の8月の1日当たりの飲食業の売上高（消費税及び地方消費税を除く）はいくらですか？</t>
    <rPh sb="5" eb="6">
      <t>ネン</t>
    </rPh>
    <rPh sb="6" eb="7">
      <t>マタ</t>
    </rPh>
    <rPh sb="12" eb="13">
      <t>ネン</t>
    </rPh>
    <rPh sb="15" eb="16">
      <t>ガツ</t>
    </rPh>
    <rPh sb="18" eb="19">
      <t>ニチ</t>
    </rPh>
    <rPh sb="19" eb="20">
      <t>ア</t>
    </rPh>
    <rPh sb="23" eb="26">
      <t>インショクギョウ</t>
    </rPh>
    <rPh sb="27" eb="30">
      <t>ウリアゲダカ</t>
    </rPh>
    <rPh sb="31" eb="34">
      <t>ショウヒゼイ</t>
    </rPh>
    <rPh sb="34" eb="35">
      <t>オヨ</t>
    </rPh>
    <rPh sb="36" eb="38">
      <t>チホウ</t>
    </rPh>
    <rPh sb="38" eb="41">
      <t>ショウヒゼイ</t>
    </rPh>
    <rPh sb="42" eb="43">
      <t>ノゾ</t>
    </rPh>
    <phoneticPr fontId="3"/>
  </si>
  <si>
    <t>まん延防止等重点措置協力支援金（飲食店等）【８月分】申請書【支給金額の計算手順】</t>
    <rPh sb="30" eb="32">
      <t>シキュウ</t>
    </rPh>
    <rPh sb="32" eb="34">
      <t>キンガク</t>
    </rPh>
    <rPh sb="35" eb="37">
      <t>ケイサン</t>
    </rPh>
    <rPh sb="37" eb="39">
      <t>テジュン</t>
    </rPh>
    <phoneticPr fontId="3"/>
  </si>
  <si>
    <t>暦日数</t>
    <rPh sb="0" eb="1">
      <t>コヨミ</t>
    </rPh>
    <rPh sb="1" eb="3">
      <t>ニッスウ</t>
    </rPh>
    <phoneticPr fontId="3"/>
  </si>
  <si>
    <t>「１日あたりの売上高…①」が</t>
    <rPh sb="2" eb="3">
      <t>ニチ</t>
    </rPh>
    <rPh sb="7" eb="9">
      <t>ウリア</t>
    </rPh>
    <rPh sb="9" eb="10">
      <t>タカ</t>
    </rPh>
    <phoneticPr fontId="3"/>
  </si>
  <si>
    <t>(13日、12日、11日又は10日)</t>
    <rPh sb="12" eb="13">
      <t>マタ</t>
    </rPh>
    <rPh sb="16" eb="1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</si>
</sst>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20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9"/>
      <color rgb="FF00B0F0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6" fillId="6" borderId="0" xfId="0" applyFont="1" applyFill="1" applyProtection="1">
      <alignment vertical="center"/>
    </xf>
    <xf numFmtId="0" fontId="16" fillId="6" borderId="0" xfId="0" applyFont="1" applyFill="1">
      <alignment vertical="center"/>
    </xf>
    <xf numFmtId="0" fontId="2" fillId="6" borderId="0" xfId="0" applyFont="1" applyFill="1" applyProtection="1">
      <alignment vertical="center"/>
    </xf>
    <xf numFmtId="0" fontId="2" fillId="6" borderId="0" xfId="0" applyFont="1" applyFill="1">
      <alignment vertical="center"/>
    </xf>
    <xf numFmtId="0" fontId="1" fillId="6" borderId="0" xfId="0" applyFont="1" applyFill="1">
      <alignment vertical="center"/>
    </xf>
    <xf numFmtId="0" fontId="14" fillId="6" borderId="0" xfId="0" applyFont="1" applyFill="1" applyProtection="1">
      <alignment vertical="center"/>
    </xf>
    <xf numFmtId="0" fontId="14" fillId="6" borderId="0" xfId="0" applyFont="1" applyFill="1">
      <alignment vertical="center"/>
    </xf>
    <xf numFmtId="0" fontId="9" fillId="6" borderId="0" xfId="0" applyFont="1" applyFill="1" applyAlignment="1" applyProtection="1">
      <alignment vertical="center"/>
    </xf>
    <xf numFmtId="0" fontId="7" fillId="6" borderId="0" xfId="0" applyFont="1" applyFill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0" fontId="7" fillId="6" borderId="0" xfId="0" applyFont="1" applyFill="1">
      <alignment vertical="center"/>
    </xf>
    <xf numFmtId="0" fontId="15" fillId="6" borderId="0" xfId="0" applyFont="1" applyFill="1" applyProtection="1">
      <alignment vertical="center"/>
    </xf>
    <xf numFmtId="0" fontId="8" fillId="6" borderId="0" xfId="0" applyFont="1" applyFill="1" applyProtection="1">
      <alignment vertical="center"/>
    </xf>
    <xf numFmtId="0" fontId="2" fillId="6" borderId="7" xfId="0" applyFont="1" applyFill="1" applyBorder="1" applyProtection="1">
      <alignment vertical="center"/>
    </xf>
    <xf numFmtId="0" fontId="2" fillId="6" borderId="8" xfId="0" applyFont="1" applyFill="1" applyBorder="1" applyProtection="1">
      <alignment vertical="center"/>
    </xf>
    <xf numFmtId="0" fontId="5" fillId="6" borderId="8" xfId="0" applyFont="1" applyFill="1" applyBorder="1" applyProtection="1">
      <alignment vertical="center"/>
    </xf>
    <xf numFmtId="0" fontId="2" fillId="6" borderId="9" xfId="0" applyFont="1" applyFill="1" applyBorder="1" applyProtection="1">
      <alignment vertical="center"/>
    </xf>
    <xf numFmtId="0" fontId="14" fillId="6" borderId="21" xfId="0" applyFont="1" applyFill="1" applyBorder="1" applyProtection="1">
      <alignment vertical="center"/>
    </xf>
    <xf numFmtId="0" fontId="19" fillId="6" borderId="0" xfId="0" applyFont="1" applyFill="1" applyBorder="1" applyProtection="1">
      <alignment vertical="center"/>
    </xf>
    <xf numFmtId="0" fontId="14" fillId="6" borderId="0" xfId="0" applyFont="1" applyFill="1" applyBorder="1" applyProtection="1">
      <alignment vertical="center"/>
    </xf>
    <xf numFmtId="0" fontId="14" fillId="6" borderId="22" xfId="0" applyFont="1" applyFill="1" applyBorder="1" applyProtection="1">
      <alignment vertical="center"/>
    </xf>
    <xf numFmtId="0" fontId="9" fillId="6" borderId="0" xfId="0" applyFont="1" applyFill="1" applyProtection="1">
      <alignment vertical="center"/>
    </xf>
    <xf numFmtId="0" fontId="9" fillId="6" borderId="0" xfId="0" applyFont="1" applyFill="1" applyBorder="1" applyProtection="1">
      <alignment vertical="center"/>
    </xf>
    <xf numFmtId="0" fontId="7" fillId="6" borderId="21" xfId="0" applyFont="1" applyFill="1" applyBorder="1" applyProtection="1">
      <alignment vertical="center"/>
    </xf>
    <xf numFmtId="0" fontId="7" fillId="6" borderId="0" xfId="0" applyFont="1" applyFill="1" applyBorder="1" applyProtection="1">
      <alignment vertical="center"/>
    </xf>
    <xf numFmtId="0" fontId="7" fillId="6" borderId="22" xfId="0" applyFont="1" applyFill="1" applyBorder="1" applyProtection="1">
      <alignment vertical="center"/>
    </xf>
    <xf numFmtId="0" fontId="2" fillId="6" borderId="21" xfId="0" applyFont="1" applyFill="1" applyBorder="1" applyProtection="1">
      <alignment vertical="center"/>
    </xf>
    <xf numFmtId="0" fontId="2" fillId="6" borderId="0" xfId="0" applyFont="1" applyFill="1" applyBorder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176" fontId="2" fillId="6" borderId="0" xfId="0" applyNumberFormat="1" applyFont="1" applyFill="1" applyBorder="1" applyAlignment="1" applyProtection="1">
      <alignment horizontal="center" vertical="center"/>
    </xf>
    <xf numFmtId="0" fontId="2" fillId="6" borderId="22" xfId="0" applyFont="1" applyFill="1" applyBorder="1" applyProtection="1">
      <alignment vertical="center"/>
    </xf>
    <xf numFmtId="0" fontId="8" fillId="6" borderId="0" xfId="0" applyFont="1" applyFill="1" applyBorder="1" applyProtection="1">
      <alignment vertical="center"/>
    </xf>
    <xf numFmtId="0" fontId="2" fillId="6" borderId="10" xfId="0" applyFont="1" applyFill="1" applyBorder="1" applyProtection="1">
      <alignment vertical="center"/>
    </xf>
    <xf numFmtId="0" fontId="2" fillId="6" borderId="11" xfId="0" applyFont="1" applyFill="1" applyBorder="1" applyProtection="1">
      <alignment vertical="center"/>
    </xf>
    <xf numFmtId="0" fontId="5" fillId="6" borderId="11" xfId="0" applyFont="1" applyFill="1" applyBorder="1" applyProtection="1">
      <alignment vertical="center"/>
    </xf>
    <xf numFmtId="0" fontId="2" fillId="6" borderId="12" xfId="0" applyFont="1" applyFill="1" applyBorder="1" applyProtection="1">
      <alignment vertical="center"/>
    </xf>
    <xf numFmtId="0" fontId="6" fillId="6" borderId="0" xfId="0" applyFont="1" applyFill="1" applyProtection="1">
      <alignment vertical="center"/>
    </xf>
    <xf numFmtId="0" fontId="6" fillId="6" borderId="0" xfId="0" applyFont="1" applyFill="1">
      <alignment vertical="center"/>
    </xf>
    <xf numFmtId="0" fontId="2" fillId="6" borderId="0" xfId="0" applyFont="1" applyFill="1" applyAlignment="1" applyProtection="1">
      <alignment horizontal="right" vertical="center"/>
    </xf>
    <xf numFmtId="0" fontId="1" fillId="6" borderId="0" xfId="0" applyFont="1" applyFill="1" applyProtection="1">
      <alignment vertical="center"/>
    </xf>
    <xf numFmtId="0" fontId="1" fillId="6" borderId="0" xfId="0" applyFont="1" applyFill="1" applyAlignment="1" applyProtection="1">
      <alignment horizontal="right" vertical="center"/>
    </xf>
    <xf numFmtId="0" fontId="1" fillId="6" borderId="0" xfId="0" applyFont="1" applyFill="1" applyBorder="1" applyAlignment="1" applyProtection="1">
      <alignment vertical="center"/>
    </xf>
    <xf numFmtId="0" fontId="7" fillId="6" borderId="0" xfId="0" applyFont="1" applyFill="1" applyAlignment="1" applyProtection="1">
      <alignment horizontal="right" vertical="center"/>
    </xf>
    <xf numFmtId="0" fontId="8" fillId="6" borderId="0" xfId="0" applyFont="1" applyFill="1" applyBorder="1" applyAlignment="1" applyProtection="1">
      <alignment vertical="center"/>
    </xf>
    <xf numFmtId="0" fontId="2" fillId="6" borderId="24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right" vertical="center"/>
    </xf>
    <xf numFmtId="0" fontId="9" fillId="6" borderId="0" xfId="0" applyFont="1" applyFill="1" applyBorder="1" applyAlignment="1" applyProtection="1">
      <alignment vertical="center"/>
    </xf>
    <xf numFmtId="0" fontId="13" fillId="6" borderId="0" xfId="0" applyFont="1" applyFill="1" applyProtection="1">
      <alignment vertical="center"/>
    </xf>
    <xf numFmtId="0" fontId="12" fillId="6" borderId="0" xfId="0" applyFont="1" applyFill="1" applyBorder="1" applyAlignment="1" applyProtection="1">
      <alignment vertical="top"/>
    </xf>
    <xf numFmtId="0" fontId="13" fillId="6" borderId="0" xfId="0" applyFont="1" applyFill="1">
      <alignment vertical="center"/>
    </xf>
    <xf numFmtId="0" fontId="2" fillId="6" borderId="13" xfId="0" applyFont="1" applyFill="1" applyBorder="1" applyProtection="1">
      <alignment vertical="center"/>
    </xf>
    <xf numFmtId="0" fontId="2" fillId="6" borderId="14" xfId="0" applyFont="1" applyFill="1" applyBorder="1" applyProtection="1">
      <alignment vertical="center"/>
    </xf>
    <xf numFmtId="0" fontId="2" fillId="6" borderId="15" xfId="0" applyFont="1" applyFill="1" applyBorder="1" applyProtection="1">
      <alignment vertical="center"/>
    </xf>
    <xf numFmtId="0" fontId="14" fillId="6" borderId="16" xfId="0" applyFont="1" applyFill="1" applyBorder="1" applyProtection="1">
      <alignment vertical="center"/>
    </xf>
    <xf numFmtId="0" fontId="14" fillId="6" borderId="17" xfId="0" applyFont="1" applyFill="1" applyBorder="1" applyProtection="1">
      <alignment vertical="center"/>
    </xf>
    <xf numFmtId="0" fontId="7" fillId="6" borderId="16" xfId="0" applyFont="1" applyFill="1" applyBorder="1" applyProtection="1">
      <alignment vertical="center"/>
    </xf>
    <xf numFmtId="0" fontId="7" fillId="6" borderId="17" xfId="0" applyFont="1" applyFill="1" applyBorder="1" applyProtection="1">
      <alignment vertical="center"/>
    </xf>
    <xf numFmtId="0" fontId="2" fillId="6" borderId="16" xfId="0" applyFont="1" applyFill="1" applyBorder="1" applyProtection="1">
      <alignment vertical="center"/>
    </xf>
    <xf numFmtId="0" fontId="2" fillId="6" borderId="17" xfId="0" applyFont="1" applyFill="1" applyBorder="1" applyProtection="1">
      <alignment vertical="center"/>
    </xf>
    <xf numFmtId="0" fontId="2" fillId="6" borderId="18" xfId="0" applyFont="1" applyFill="1" applyBorder="1" applyProtection="1">
      <alignment vertical="center"/>
    </xf>
    <xf numFmtId="0" fontId="2" fillId="6" borderId="19" xfId="0" applyFont="1" applyFill="1" applyBorder="1" applyProtection="1">
      <alignment vertical="center"/>
    </xf>
    <xf numFmtId="0" fontId="2" fillId="6" borderId="20" xfId="0" applyFont="1" applyFill="1" applyBorder="1" applyProtection="1">
      <alignment vertical="center"/>
    </xf>
    <xf numFmtId="0" fontId="2" fillId="6" borderId="0" xfId="0" applyFont="1" applyFill="1" applyBorder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25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0" fillId="6" borderId="27" xfId="0" applyNumberFormat="1" applyFont="1" applyFill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vertical="center"/>
    </xf>
    <xf numFmtId="0" fontId="11" fillId="6" borderId="29" xfId="0" applyFont="1" applyFill="1" applyBorder="1" applyAlignment="1" applyProtection="1">
      <alignment vertical="center"/>
    </xf>
    <xf numFmtId="0" fontId="11" fillId="6" borderId="30" xfId="0" applyFont="1" applyFill="1" applyBorder="1" applyAlignment="1" applyProtection="1">
      <alignment vertical="center"/>
    </xf>
    <xf numFmtId="0" fontId="11" fillId="6" borderId="26" xfId="0" applyFont="1" applyFill="1" applyBorder="1" applyAlignment="1" applyProtection="1">
      <alignment vertical="center"/>
    </xf>
    <xf numFmtId="0" fontId="11" fillId="6" borderId="31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6" borderId="1" xfId="0" applyNumberFormat="1" applyFont="1" applyFill="1" applyBorder="1" applyAlignment="1" applyProtection="1">
      <alignment horizontal="center" vertical="center"/>
    </xf>
    <xf numFmtId="176" fontId="2" fillId="6" borderId="2" xfId="0" applyNumberFormat="1" applyFont="1" applyFill="1" applyBorder="1" applyAlignment="1" applyProtection="1">
      <alignment horizontal="center" vertical="center"/>
    </xf>
    <xf numFmtId="176" fontId="2" fillId="6" borderId="3" xfId="0" applyNumberFormat="1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177" fontId="2" fillId="6" borderId="1" xfId="0" applyNumberFormat="1" applyFont="1" applyFill="1" applyBorder="1" applyAlignment="1" applyProtection="1">
      <alignment horizontal="center" vertical="center"/>
    </xf>
    <xf numFmtId="177" fontId="2" fillId="6" borderId="2" xfId="0" applyNumberFormat="1" applyFont="1" applyFill="1" applyBorder="1" applyAlignment="1" applyProtection="1">
      <alignment horizontal="center" vertical="center"/>
    </xf>
    <xf numFmtId="177" fontId="2" fillId="6" borderId="3" xfId="0" applyNumberFormat="1" applyFont="1" applyFill="1" applyBorder="1" applyAlignment="1" applyProtection="1">
      <alignment horizontal="center" vertical="center"/>
    </xf>
    <xf numFmtId="178" fontId="2" fillId="6" borderId="1" xfId="0" applyNumberFormat="1" applyFont="1" applyFill="1" applyBorder="1" applyAlignment="1" applyProtection="1">
      <alignment horizontal="center" vertical="center"/>
    </xf>
    <xf numFmtId="178" fontId="2" fillId="6" borderId="2" xfId="0" applyNumberFormat="1" applyFont="1" applyFill="1" applyBorder="1" applyAlignment="1" applyProtection="1">
      <alignment horizontal="center" vertical="center"/>
    </xf>
    <xf numFmtId="178" fontId="2" fillId="6" borderId="3" xfId="0" applyNumberFormat="1" applyFont="1" applyFill="1" applyBorder="1" applyAlignment="1" applyProtection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/>
    </xf>
    <xf numFmtId="177" fontId="2" fillId="3" borderId="2" xfId="0" applyNumberFormat="1" applyFont="1" applyFill="1" applyBorder="1" applyAlignment="1" applyProtection="1">
      <alignment horizontal="center" vertical="center"/>
    </xf>
    <xf numFmtId="177" fontId="2" fillId="3" borderId="3" xfId="0" applyNumberFormat="1" applyFont="1" applyFill="1" applyBorder="1" applyAlignment="1" applyProtection="1">
      <alignment horizontal="center" vertical="center"/>
    </xf>
    <xf numFmtId="0" fontId="15" fillId="6" borderId="0" xfId="0" applyFont="1" applyFill="1" applyAlignment="1" applyProtection="1">
      <alignment horizontal="center" vertical="center"/>
    </xf>
    <xf numFmtId="0" fontId="15" fillId="6" borderId="23" xfId="0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2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0" fontId="17" fillId="5" borderId="24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2" fillId="6" borderId="0" xfId="0" applyFont="1" applyFill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left" vertical="center"/>
    </xf>
    <xf numFmtId="0" fontId="1" fillId="6" borderId="5" xfId="0" applyFont="1" applyFill="1" applyBorder="1" applyAlignment="1" applyProtection="1">
      <alignment horizontal="left" vertical="center"/>
    </xf>
    <xf numFmtId="0" fontId="1" fillId="6" borderId="6" xfId="0" applyFont="1" applyFill="1" applyBorder="1" applyAlignment="1" applyProtection="1">
      <alignment horizontal="left" vertical="center"/>
    </xf>
    <xf numFmtId="0" fontId="14" fillId="6" borderId="4" xfId="0" applyFont="1" applyFill="1" applyBorder="1" applyAlignment="1" applyProtection="1">
      <alignment horizontal="left" vertical="center"/>
    </xf>
    <xf numFmtId="0" fontId="14" fillId="6" borderId="5" xfId="0" applyFont="1" applyFill="1" applyBorder="1" applyAlignment="1" applyProtection="1">
      <alignment horizontal="left" vertical="center"/>
    </xf>
    <xf numFmtId="0" fontId="14" fillId="6" borderId="6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78441</xdr:colOff>
      <xdr:row>0</xdr:row>
      <xdr:rowOff>44823</xdr:rowOff>
    </xdr:from>
    <xdr:to>
      <xdr:col>35</xdr:col>
      <xdr:colOff>164166</xdr:colOff>
      <xdr:row>0</xdr:row>
      <xdr:rowOff>301998</xdr:rowOff>
    </xdr:to>
    <xdr:sp macro="" textlink="">
      <xdr:nvSpPr>
        <xdr:cNvPr id="3" name="正方形/長方形 2"/>
        <xdr:cNvSpPr/>
      </xdr:nvSpPr>
      <xdr:spPr>
        <a:xfrm>
          <a:off x="5457265" y="44823"/>
          <a:ext cx="98219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5</xdr:col>
      <xdr:colOff>171450</xdr:colOff>
      <xdr:row>47</xdr:row>
      <xdr:rowOff>171450</xdr:rowOff>
    </xdr:from>
    <xdr:to>
      <xdr:col>27</xdr:col>
      <xdr:colOff>104775</xdr:colOff>
      <xdr:row>49</xdr:row>
      <xdr:rowOff>47625</xdr:rowOff>
    </xdr:to>
    <xdr:sp macro="" textlink="">
      <xdr:nvSpPr>
        <xdr:cNvPr id="6" name="角丸四角形 5"/>
        <xdr:cNvSpPr/>
      </xdr:nvSpPr>
      <xdr:spPr>
        <a:xfrm>
          <a:off x="1076325" y="9315450"/>
          <a:ext cx="3914775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黄色のセル以外は自動入力となっています。</a:t>
          </a:r>
        </a:p>
      </xdr:txBody>
    </xdr:sp>
    <xdr:clientData/>
  </xdr:twoCellAnchor>
  <xdr:twoCellAnchor>
    <xdr:from>
      <xdr:col>19</xdr:col>
      <xdr:colOff>14568</xdr:colOff>
      <xdr:row>1</xdr:row>
      <xdr:rowOff>36979</xdr:rowOff>
    </xdr:from>
    <xdr:to>
      <xdr:col>35</xdr:col>
      <xdr:colOff>136712</xdr:colOff>
      <xdr:row>3</xdr:row>
      <xdr:rowOff>0</xdr:rowOff>
    </xdr:to>
    <xdr:sp macro="" textlink="">
      <xdr:nvSpPr>
        <xdr:cNvPr id="12" name="正方形/長方形 11"/>
        <xdr:cNvSpPr/>
      </xdr:nvSpPr>
      <xdr:spPr>
        <a:xfrm>
          <a:off x="3421156" y="384361"/>
          <a:ext cx="2990850" cy="56141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ja-JP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【</a:t>
          </a:r>
          <a:r>
            <a:rPr lang="ja-JP" altLang="en-US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まん延防止等重点措置協力支援金（飲食店等）</a:t>
          </a:r>
          <a:r>
            <a:rPr lang="ja-JP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】</a:t>
          </a:r>
          <a:endParaRPr 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123265</xdr:colOff>
      <xdr:row>12</xdr:row>
      <xdr:rowOff>0</xdr:rowOff>
    </xdr:from>
    <xdr:to>
      <xdr:col>23</xdr:col>
      <xdr:colOff>162322</xdr:colOff>
      <xdr:row>14</xdr:row>
      <xdr:rowOff>309882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853" y="2543735"/>
          <a:ext cx="3804234" cy="713294"/>
        </a:xfrm>
        <a:prstGeom prst="rect">
          <a:avLst/>
        </a:prstGeom>
      </xdr:spPr>
    </xdr:pic>
    <xdr:clientData/>
  </xdr:twoCellAnchor>
  <xdr:twoCellAnchor>
    <xdr:from>
      <xdr:col>35</xdr:col>
      <xdr:colOff>171450</xdr:colOff>
      <xdr:row>2</xdr:row>
      <xdr:rowOff>19050</xdr:rowOff>
    </xdr:from>
    <xdr:to>
      <xdr:col>57</xdr:col>
      <xdr:colOff>133095</xdr:colOff>
      <xdr:row>5</xdr:row>
      <xdr:rowOff>28575</xdr:rowOff>
    </xdr:to>
    <xdr:sp macro="" textlink="">
      <xdr:nvSpPr>
        <xdr:cNvPr id="7" name="角丸四角形 6"/>
        <xdr:cNvSpPr/>
      </xdr:nvSpPr>
      <xdr:spPr>
        <a:xfrm>
          <a:off x="6505575" y="685800"/>
          <a:ext cx="3943095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黄色のセルを入力ください。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黄色のセル以外は自動計算となっています。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tabSelected="1" view="pageBreakPreview" zoomScaleNormal="100" zoomScaleSheetLayoutView="100" workbookViewId="0">
      <selection activeCell="AK9" sqref="AK9"/>
    </sheetView>
  </sheetViews>
  <sheetFormatPr defaultColWidth="2.7109375" defaultRowHeight="18.75" x14ac:dyDescent="0.2"/>
  <cols>
    <col min="1" max="22" width="2.7109375" style="4"/>
    <col min="23" max="23" width="2.7109375" style="4" customWidth="1"/>
    <col min="24" max="16384" width="2.7109375" style="4"/>
  </cols>
  <sheetData>
    <row r="1" spans="1:38" ht="27" customHeight="1" x14ac:dyDescent="0.2">
      <c r="A1" s="66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38" s="2" customFormat="1" ht="25.5" x14ac:dyDescent="0.2">
      <c r="A2" s="107" t="s">
        <v>20</v>
      </c>
      <c r="B2" s="108"/>
      <c r="C2" s="108"/>
      <c r="D2" s="108"/>
      <c r="E2" s="108"/>
      <c r="F2" s="108"/>
      <c r="G2" s="108"/>
      <c r="H2" s="108"/>
      <c r="I2" s="109"/>
      <c r="J2" s="109"/>
      <c r="K2" s="109"/>
      <c r="L2" s="11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8" ht="25.5" customHeight="1" x14ac:dyDescent="0.2">
      <c r="A3" s="68" t="s">
        <v>15</v>
      </c>
      <c r="B3" s="69"/>
      <c r="C3" s="69"/>
      <c r="D3" s="69"/>
      <c r="E3" s="69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0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65"/>
      <c r="AK3" s="65"/>
      <c r="AL3" s="65"/>
    </row>
    <row r="4" spans="1:38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8" s="5" customFormat="1" ht="15.75" x14ac:dyDescent="0.2">
      <c r="A5" s="112" t="s">
        <v>35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4"/>
    </row>
    <row r="6" spans="1:38" s="7" customFormat="1" ht="15.75" x14ac:dyDescent="0.2">
      <c r="A6" s="6" t="s">
        <v>21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8" s="5" customFormat="1" ht="15.75" x14ac:dyDescent="0.2">
      <c r="A7" s="115" t="s">
        <v>45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7"/>
    </row>
    <row r="8" spans="1:38" s="11" customFormat="1" ht="13.5" thickBot="1" x14ac:dyDescent="0.25">
      <c r="A8" s="8" t="s">
        <v>25</v>
      </c>
      <c r="B8" s="8"/>
      <c r="C8" s="8"/>
      <c r="D8" s="8"/>
      <c r="E8" s="8"/>
      <c r="F8" s="8"/>
      <c r="G8" s="8"/>
      <c r="H8" s="8"/>
      <c r="I8" s="8"/>
      <c r="J8" s="9"/>
      <c r="K8" s="10"/>
      <c r="L8" s="10"/>
      <c r="M8" s="9"/>
      <c r="N8" s="9"/>
      <c r="O8" s="9" t="s">
        <v>2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8" ht="19.5" thickBot="1" x14ac:dyDescent="0.25">
      <c r="A9" s="3"/>
      <c r="B9" s="82"/>
      <c r="C9" s="83"/>
      <c r="D9" s="83"/>
      <c r="E9" s="83"/>
      <c r="F9" s="83"/>
      <c r="G9" s="84"/>
      <c r="H9" s="3" t="s">
        <v>26</v>
      </c>
      <c r="I9" s="3"/>
      <c r="J9" s="3"/>
      <c r="K9" s="12"/>
      <c r="L9" s="3"/>
      <c r="M9" s="3"/>
      <c r="N9" s="3"/>
      <c r="O9" s="85" t="str">
        <f>IF(ISBLANK(B9),"",ROUNDUP(B9/31,0))</f>
        <v/>
      </c>
      <c r="P9" s="86"/>
      <c r="Q9" s="86"/>
      <c r="R9" s="86"/>
      <c r="S9" s="86"/>
      <c r="T9" s="87"/>
      <c r="U9" s="3" t="s">
        <v>0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8" s="11" customFormat="1" ht="12.7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3" t="s">
        <v>9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8" ht="3.95" customHeight="1" x14ac:dyDescent="0.2">
      <c r="A11" s="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3"/>
      <c r="AH11" s="3"/>
      <c r="AI11" s="3"/>
    </row>
    <row r="12" spans="1:38" s="7" customFormat="1" ht="15.75" x14ac:dyDescent="0.2">
      <c r="A12" s="6"/>
      <c r="B12" s="18"/>
      <c r="C12" s="19" t="s">
        <v>44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  <c r="AG12" s="6"/>
      <c r="AH12" s="6"/>
      <c r="AI12" s="6"/>
    </row>
    <row r="13" spans="1:38" s="7" customFormat="1" ht="15.75" x14ac:dyDescent="0.2">
      <c r="A13" s="6"/>
      <c r="B13" s="18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  <c r="AG13" s="6"/>
      <c r="AH13" s="6"/>
      <c r="AI13" s="6"/>
    </row>
    <row r="14" spans="1:38" s="7" customFormat="1" ht="15.75" x14ac:dyDescent="0.2">
      <c r="A14" s="6"/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  <c r="AG14" s="6"/>
      <c r="AH14" s="6"/>
      <c r="AI14" s="6"/>
    </row>
    <row r="15" spans="1:38" s="7" customFormat="1" ht="24.75" customHeight="1" x14ac:dyDescent="0.2">
      <c r="A15" s="6"/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1"/>
      <c r="AG15" s="6"/>
      <c r="AH15" s="6"/>
      <c r="AI15" s="6"/>
    </row>
    <row r="16" spans="1:38" s="11" customFormat="1" ht="13.5" thickBot="1" x14ac:dyDescent="0.25">
      <c r="A16" s="9"/>
      <c r="B16" s="24"/>
      <c r="C16" s="25" t="s">
        <v>10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 t="s">
        <v>47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 t="s">
        <v>2</v>
      </c>
      <c r="Z16" s="25"/>
      <c r="AA16" s="25"/>
      <c r="AB16" s="25"/>
      <c r="AC16" s="25"/>
      <c r="AD16" s="25"/>
      <c r="AE16" s="25"/>
      <c r="AF16" s="26"/>
      <c r="AG16" s="9"/>
      <c r="AH16" s="9"/>
      <c r="AI16" s="9"/>
    </row>
    <row r="17" spans="1:35" ht="19.5" thickBot="1" x14ac:dyDescent="0.25">
      <c r="A17" s="3"/>
      <c r="B17" s="27"/>
      <c r="C17" s="82"/>
      <c r="D17" s="83"/>
      <c r="E17" s="83"/>
      <c r="F17" s="83"/>
      <c r="G17" s="83"/>
      <c r="H17" s="84"/>
      <c r="I17" s="28" t="s">
        <v>0</v>
      </c>
      <c r="J17" s="81" t="s">
        <v>11</v>
      </c>
      <c r="K17" s="81"/>
      <c r="L17" s="81"/>
      <c r="M17" s="88"/>
      <c r="N17" s="82"/>
      <c r="O17" s="83"/>
      <c r="P17" s="83"/>
      <c r="Q17" s="83"/>
      <c r="R17" s="83"/>
      <c r="S17" s="84"/>
      <c r="T17" s="28" t="s">
        <v>12</v>
      </c>
      <c r="U17" s="81" t="s">
        <v>13</v>
      </c>
      <c r="V17" s="81"/>
      <c r="W17" s="81"/>
      <c r="X17" s="29"/>
      <c r="Y17" s="85" t="str">
        <f>IF(ISBLANK(C17),"",IF(ISBLANK(N17),"",ROUNDUP(C17/N17,0)))</f>
        <v/>
      </c>
      <c r="Z17" s="86"/>
      <c r="AA17" s="86"/>
      <c r="AB17" s="86"/>
      <c r="AC17" s="86"/>
      <c r="AD17" s="87"/>
      <c r="AE17" s="30" t="s">
        <v>17</v>
      </c>
      <c r="AF17" s="31"/>
      <c r="AG17" s="3"/>
      <c r="AH17" s="3"/>
      <c r="AI17" s="3"/>
    </row>
    <row r="18" spans="1:35" s="11" customFormat="1" ht="12.75" x14ac:dyDescent="0.2">
      <c r="A18" s="9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32" t="s">
        <v>9</v>
      </c>
      <c r="Z18" s="25"/>
      <c r="AA18" s="25"/>
      <c r="AB18" s="25"/>
      <c r="AC18" s="25"/>
      <c r="AD18" s="25"/>
      <c r="AE18" s="25"/>
      <c r="AF18" s="26"/>
      <c r="AG18" s="9"/>
      <c r="AH18" s="9"/>
      <c r="AI18" s="9"/>
    </row>
    <row r="19" spans="1:35" ht="3.95" customHeight="1" x14ac:dyDescent="0.2">
      <c r="A19" s="3"/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6"/>
      <c r="AG19" s="3"/>
      <c r="AH19" s="3"/>
      <c r="AI19" s="3"/>
    </row>
    <row r="20" spans="1:35" s="38" customFormat="1" ht="7.5" customHeight="1" x14ac:dyDescent="0.2">
      <c r="A20" s="37"/>
      <c r="B20" s="37" t="str">
        <f>IF(O9&lt;&gt;"",O9,IF(Y17&lt;&gt;"",Y17,""))</f>
        <v/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s="38" customFormat="1" ht="19.5" customHeight="1" thickBot="1" x14ac:dyDescent="0.25">
      <c r="A21" s="12" t="s">
        <v>48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ht="19.5" thickBot="1" x14ac:dyDescent="0.25">
      <c r="A22" s="3"/>
      <c r="B22" s="12" t="s">
        <v>27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9" t="s">
        <v>1</v>
      </c>
      <c r="AA22" s="100" t="str">
        <f>IF(B20="","",IF(B20&lt;=75000,30000,""))</f>
        <v/>
      </c>
      <c r="AB22" s="101"/>
      <c r="AC22" s="101"/>
      <c r="AD22" s="101"/>
      <c r="AE22" s="101"/>
      <c r="AF22" s="102"/>
      <c r="AG22" s="3" t="s">
        <v>0</v>
      </c>
      <c r="AH22" s="3"/>
      <c r="AI22" s="3"/>
    </row>
    <row r="23" spans="1:35" x14ac:dyDescent="0.2">
      <c r="A23" s="3"/>
      <c r="B23" s="3" t="s">
        <v>28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s="5" customFormat="1" ht="15.75" x14ac:dyDescent="0.2">
      <c r="A24" s="40"/>
      <c r="B24" s="40"/>
      <c r="C24" s="40"/>
      <c r="D24" s="40" t="s">
        <v>29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1"/>
      <c r="W24" s="42"/>
      <c r="X24" s="42"/>
      <c r="Y24" s="42"/>
      <c r="Z24" s="42"/>
      <c r="AA24" s="42"/>
      <c r="AB24" s="42"/>
      <c r="AC24" s="42"/>
      <c r="AD24" s="42"/>
      <c r="AE24" s="42"/>
      <c r="AF24" s="40"/>
      <c r="AG24" s="40"/>
      <c r="AH24" s="40"/>
      <c r="AI24" s="40"/>
    </row>
    <row r="25" spans="1:35" s="11" customFormat="1" ht="13.5" thickBot="1" x14ac:dyDescent="0.25">
      <c r="A25" s="9"/>
      <c r="B25" s="9"/>
      <c r="C25" s="9"/>
      <c r="D25" s="9" t="s">
        <v>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 t="s">
        <v>5</v>
      </c>
      <c r="P25" s="9"/>
      <c r="Q25" s="9"/>
      <c r="R25" s="43"/>
      <c r="S25" s="10"/>
      <c r="T25" s="10"/>
      <c r="U25" s="10"/>
      <c r="V25" s="10"/>
      <c r="W25" s="10"/>
      <c r="X25" s="10"/>
      <c r="Y25" s="10"/>
      <c r="Z25" s="10"/>
      <c r="AA25" s="44"/>
      <c r="AB25" s="44"/>
      <c r="AC25" s="9"/>
      <c r="AD25" s="9"/>
      <c r="AE25" s="9"/>
      <c r="AF25" s="9"/>
      <c r="AG25" s="9"/>
      <c r="AH25" s="9"/>
      <c r="AI25" s="9"/>
    </row>
    <row r="26" spans="1:35" ht="19.5" thickBot="1" x14ac:dyDescent="0.25">
      <c r="A26" s="3"/>
      <c r="B26" s="3"/>
      <c r="C26" s="3"/>
      <c r="D26" s="89" t="str">
        <f>IF(B20="","",IF(75000&lt;=B20,IF(B20&lt;=250000,B20,""),""))</f>
        <v/>
      </c>
      <c r="E26" s="90"/>
      <c r="F26" s="90"/>
      <c r="G26" s="90"/>
      <c r="H26" s="90"/>
      <c r="I26" s="91"/>
      <c r="J26" s="45" t="s">
        <v>0</v>
      </c>
      <c r="K26" s="111" t="s">
        <v>30</v>
      </c>
      <c r="L26" s="111"/>
      <c r="M26" s="111"/>
      <c r="N26" s="88"/>
      <c r="O26" s="92" t="str">
        <f>IF(B20="","",IF(D26&lt;&gt;"",D26*0.4,""))</f>
        <v/>
      </c>
      <c r="P26" s="93"/>
      <c r="Q26" s="93"/>
      <c r="R26" s="93"/>
      <c r="S26" s="93"/>
      <c r="T26" s="94"/>
      <c r="U26" s="3" t="s">
        <v>4</v>
      </c>
      <c r="V26" s="46"/>
      <c r="W26" s="46"/>
      <c r="X26" s="46"/>
      <c r="Y26" s="46"/>
      <c r="Z26" s="47" t="s">
        <v>37</v>
      </c>
      <c r="AA26" s="95" t="str">
        <f>IF(B20="","",IF(O26&lt;&gt;"",ROUNDUP(O26,-3),""))</f>
        <v/>
      </c>
      <c r="AB26" s="96"/>
      <c r="AC26" s="96"/>
      <c r="AD26" s="96"/>
      <c r="AE26" s="96"/>
      <c r="AF26" s="97"/>
      <c r="AG26" s="3" t="s">
        <v>0</v>
      </c>
      <c r="AH26" s="3"/>
      <c r="AI26" s="3"/>
    </row>
    <row r="27" spans="1:35" s="11" customFormat="1" ht="12.75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3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44" t="s">
        <v>18</v>
      </c>
      <c r="AA27" s="9"/>
      <c r="AB27" s="9"/>
      <c r="AC27" s="9"/>
      <c r="AD27" s="9"/>
      <c r="AE27" s="9"/>
      <c r="AF27" s="9"/>
      <c r="AG27" s="9"/>
      <c r="AH27" s="9"/>
      <c r="AI27" s="9"/>
    </row>
    <row r="28" spans="1:35" x14ac:dyDescent="0.2">
      <c r="A28" s="3"/>
      <c r="B28" s="3" t="s">
        <v>34</v>
      </c>
      <c r="C28" s="3"/>
      <c r="D28" s="1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9"/>
      <c r="AA28" s="106"/>
      <c r="AB28" s="106"/>
      <c r="AC28" s="106"/>
      <c r="AD28" s="106"/>
      <c r="AE28" s="106"/>
      <c r="AF28" s="106"/>
      <c r="AG28" s="3"/>
      <c r="AH28" s="3"/>
      <c r="AI28" s="3"/>
    </row>
    <row r="29" spans="1:35" s="5" customFormat="1" ht="15.75" x14ac:dyDescent="0.2">
      <c r="A29" s="40"/>
      <c r="B29" s="40"/>
      <c r="C29" s="40"/>
      <c r="D29" s="40" t="s">
        <v>31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s="11" customFormat="1" ht="13.5" thickBot="1" x14ac:dyDescent="0.25">
      <c r="A30" s="9"/>
      <c r="B30" s="9"/>
      <c r="C30" s="9"/>
      <c r="D30" s="9" t="s">
        <v>32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 t="s">
        <v>3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22" t="s">
        <v>19</v>
      </c>
      <c r="AA30" s="9"/>
      <c r="AB30" s="9"/>
      <c r="AC30" s="9"/>
      <c r="AD30" s="9"/>
      <c r="AE30" s="9"/>
      <c r="AF30" s="9"/>
      <c r="AG30" s="9"/>
      <c r="AH30" s="9"/>
      <c r="AI30" s="9"/>
    </row>
    <row r="31" spans="1:35" ht="19.5" thickBot="1" x14ac:dyDescent="0.25">
      <c r="A31" s="3"/>
      <c r="B31" s="3"/>
      <c r="C31" s="3"/>
      <c r="D31" s="82"/>
      <c r="E31" s="83"/>
      <c r="F31" s="83"/>
      <c r="G31" s="83"/>
      <c r="H31" s="83"/>
      <c r="I31" s="84"/>
      <c r="J31" s="45" t="s">
        <v>0</v>
      </c>
      <c r="K31" s="98" t="s">
        <v>33</v>
      </c>
      <c r="L31" s="98"/>
      <c r="M31" s="98"/>
      <c r="N31" s="99"/>
      <c r="O31" s="85" t="str">
        <f>IF(B20&lt;&gt;"",IF(AA22="",IF(AA26="",IF(ISBLANK(D31),"",ROUNDUP(D31/31,0)),""),""),"")</f>
        <v/>
      </c>
      <c r="P31" s="86"/>
      <c r="Q31" s="86"/>
      <c r="R31" s="86"/>
      <c r="S31" s="86"/>
      <c r="T31" s="87"/>
      <c r="U31" s="3" t="s">
        <v>4</v>
      </c>
      <c r="V31" s="3"/>
      <c r="W31" s="3"/>
      <c r="X31" s="3"/>
      <c r="Y31" s="3"/>
      <c r="Z31" s="89" t="str">
        <f>IF(AA22="",IF(AA26="",IF(O31="","",B20-O31),""),"")</f>
        <v/>
      </c>
      <c r="AA31" s="90"/>
      <c r="AB31" s="90"/>
      <c r="AC31" s="90"/>
      <c r="AD31" s="90"/>
      <c r="AE31" s="91"/>
      <c r="AF31" s="3" t="s">
        <v>0</v>
      </c>
      <c r="AG31" s="3"/>
      <c r="AH31" s="3"/>
      <c r="AI31" s="3"/>
    </row>
    <row r="32" spans="1:35" s="11" customFormat="1" ht="12.7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3" t="s">
        <v>9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13" t="s">
        <v>22</v>
      </c>
      <c r="AA32" s="9"/>
      <c r="AB32" s="9"/>
      <c r="AC32" s="9"/>
      <c r="AD32" s="9"/>
      <c r="AE32" s="9"/>
      <c r="AF32" s="9"/>
      <c r="AG32" s="9"/>
      <c r="AH32" s="9"/>
      <c r="AI32" s="9"/>
    </row>
    <row r="33" spans="1:36" ht="24.75" customHeight="1" thickBot="1" x14ac:dyDescent="0.25">
      <c r="A33" s="3"/>
      <c r="B33" s="3"/>
      <c r="C33" s="3"/>
      <c r="D33" s="3" t="s">
        <v>38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6" ht="19.5" customHeight="1" thickBo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9" t="s">
        <v>36</v>
      </c>
      <c r="AA34" s="100" t="str">
        <f>IF(Z31="","",IF(Z31&lt;=250000,100000,""))</f>
        <v/>
      </c>
      <c r="AB34" s="101"/>
      <c r="AC34" s="101"/>
      <c r="AD34" s="101"/>
      <c r="AE34" s="101"/>
      <c r="AF34" s="102"/>
      <c r="AG34" s="3" t="s">
        <v>0</v>
      </c>
      <c r="AH34" s="3"/>
      <c r="AI34" s="3"/>
    </row>
    <row r="35" spans="1:36" ht="24.75" customHeight="1" x14ac:dyDescent="0.2">
      <c r="A35" s="3"/>
      <c r="B35" s="3"/>
      <c r="C35" s="3"/>
      <c r="D35" s="3" t="s">
        <v>39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6" s="5" customFormat="1" ht="15.75" x14ac:dyDescent="0.2">
      <c r="A36" s="40"/>
      <c r="B36" s="40"/>
      <c r="C36" s="40"/>
      <c r="D36" s="40"/>
      <c r="E36" s="40"/>
      <c r="F36" s="40" t="s">
        <v>16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41"/>
      <c r="Y36" s="42"/>
      <c r="Z36" s="42"/>
      <c r="AA36" s="42"/>
      <c r="AB36" s="42"/>
      <c r="AC36" s="42"/>
      <c r="AD36" s="42"/>
      <c r="AE36" s="40"/>
      <c r="AF36" s="40"/>
      <c r="AG36" s="40"/>
      <c r="AH36" s="40"/>
      <c r="AI36" s="40"/>
    </row>
    <row r="37" spans="1:36" s="11" customFormat="1" ht="13.5" thickBot="1" x14ac:dyDescent="0.25">
      <c r="A37" s="9"/>
      <c r="B37" s="9"/>
      <c r="C37" s="9"/>
      <c r="D37" s="9"/>
      <c r="E37" s="9"/>
      <c r="F37" s="22" t="s">
        <v>19</v>
      </c>
      <c r="G37" s="9"/>
      <c r="H37" s="9"/>
      <c r="I37" s="9"/>
      <c r="J37" s="9"/>
      <c r="K37" s="9"/>
      <c r="L37" s="9"/>
      <c r="M37" s="9"/>
      <c r="N37" s="9"/>
      <c r="O37" s="9"/>
      <c r="P37" s="9" t="s">
        <v>5</v>
      </c>
      <c r="Q37" s="9"/>
      <c r="R37" s="9"/>
      <c r="S37" s="43"/>
      <c r="T37" s="10"/>
      <c r="U37" s="10"/>
      <c r="V37" s="10"/>
      <c r="W37" s="10"/>
      <c r="X37" s="10"/>
      <c r="Y37" s="10"/>
      <c r="Z37" s="48"/>
      <c r="AA37" s="9"/>
      <c r="AB37" s="9"/>
      <c r="AC37" s="9"/>
      <c r="AD37" s="9"/>
      <c r="AE37" s="9"/>
      <c r="AF37" s="9"/>
      <c r="AG37" s="9"/>
      <c r="AH37" s="9"/>
      <c r="AI37" s="9"/>
    </row>
    <row r="38" spans="1:36" ht="19.5" thickBot="1" x14ac:dyDescent="0.25">
      <c r="A38" s="3"/>
      <c r="B38" s="3"/>
      <c r="C38" s="3"/>
      <c r="D38" s="3"/>
      <c r="E38" s="3"/>
      <c r="F38" s="85" t="str">
        <f>IF(Z31="","",IF(AND(Z31&gt;=250001,Z31&lt;=500000),Z31,""))</f>
        <v/>
      </c>
      <c r="G38" s="86"/>
      <c r="H38" s="86"/>
      <c r="I38" s="86"/>
      <c r="J38" s="87"/>
      <c r="K38" s="3" t="s">
        <v>0</v>
      </c>
      <c r="L38" s="111" t="s">
        <v>14</v>
      </c>
      <c r="M38" s="111"/>
      <c r="N38" s="111"/>
      <c r="O38" s="88"/>
      <c r="P38" s="92" t="str">
        <f>IF(F38="","",F38*0.4)</f>
        <v/>
      </c>
      <c r="Q38" s="93"/>
      <c r="R38" s="93"/>
      <c r="S38" s="93"/>
      <c r="T38" s="93"/>
      <c r="U38" s="94"/>
      <c r="V38" s="3" t="s">
        <v>42</v>
      </c>
      <c r="W38" s="46"/>
      <c r="X38" s="46"/>
      <c r="Y38" s="46"/>
      <c r="Z38" s="46"/>
      <c r="AA38" s="95" t="str">
        <f>IF(P38="","",IF(200000&lt;P38,200000,ROUNDUP(P38,-3)))</f>
        <v/>
      </c>
      <c r="AB38" s="96"/>
      <c r="AC38" s="96"/>
      <c r="AD38" s="96"/>
      <c r="AE38" s="96"/>
      <c r="AF38" s="97"/>
      <c r="AG38" s="3" t="s">
        <v>0</v>
      </c>
      <c r="AH38" s="3"/>
      <c r="AI38" s="3"/>
      <c r="AJ38" s="3"/>
    </row>
    <row r="39" spans="1:36" s="11" customFormat="1" ht="12.7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3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44" t="s">
        <v>18</v>
      </c>
      <c r="AA39" s="9"/>
      <c r="AB39" s="9"/>
      <c r="AC39" s="9"/>
      <c r="AD39" s="9"/>
      <c r="AE39" s="9"/>
      <c r="AF39" s="9"/>
      <c r="AG39" s="9"/>
      <c r="AH39" s="9"/>
      <c r="AI39" s="9"/>
    </row>
    <row r="40" spans="1:36" ht="19.5" thickBot="1" x14ac:dyDescent="0.25">
      <c r="A40" s="3"/>
      <c r="B40" s="3"/>
      <c r="C40" s="3"/>
      <c r="D40" s="12" t="s">
        <v>40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9"/>
      <c r="Z40" s="9"/>
      <c r="AA40" s="9"/>
      <c r="AB40" s="9"/>
      <c r="AC40" s="9"/>
      <c r="AD40" s="9"/>
      <c r="AE40" s="9"/>
      <c r="AF40" s="9"/>
      <c r="AG40" s="9"/>
      <c r="AH40" s="3"/>
      <c r="AI40" s="3"/>
    </row>
    <row r="41" spans="1:36" ht="19.5" thickBo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9" t="s">
        <v>41</v>
      </c>
      <c r="AA41" s="100" t="str">
        <f>IF(Z31="","",IF(Z31&gt;=500001,200000,""))</f>
        <v/>
      </c>
      <c r="AB41" s="101"/>
      <c r="AC41" s="101"/>
      <c r="AD41" s="101"/>
      <c r="AE41" s="101"/>
      <c r="AF41" s="102"/>
      <c r="AG41" s="3" t="s">
        <v>0</v>
      </c>
      <c r="AH41" s="3"/>
      <c r="AI41" s="3"/>
    </row>
    <row r="42" spans="1:36" s="51" customFormat="1" ht="19.5" thickBo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50"/>
      <c r="AB42" s="50"/>
      <c r="AC42" s="49"/>
      <c r="AD42" s="49"/>
      <c r="AE42" s="49"/>
      <c r="AF42" s="49"/>
      <c r="AG42" s="49"/>
      <c r="AH42" s="49"/>
      <c r="AI42" s="49"/>
    </row>
    <row r="43" spans="1:36" ht="3.95" customHeight="1" thickTop="1" x14ac:dyDescent="0.2">
      <c r="A43" s="3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  <c r="AG43" s="3"/>
      <c r="AH43" s="3"/>
      <c r="AI43" s="3"/>
    </row>
    <row r="44" spans="1:36" s="7" customFormat="1" ht="16.5" thickBot="1" x14ac:dyDescent="0.25">
      <c r="A44" s="6"/>
      <c r="B44" s="55"/>
      <c r="C44" s="20" t="s">
        <v>23</v>
      </c>
      <c r="D44" s="20"/>
      <c r="E44" s="20"/>
      <c r="F44" s="20"/>
      <c r="G44" s="20"/>
      <c r="H44" s="20"/>
      <c r="I44" s="20"/>
      <c r="J44" s="20"/>
      <c r="K44" s="20"/>
      <c r="L44" s="20"/>
      <c r="M44" s="20" t="s">
        <v>24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3" t="s">
        <v>8</v>
      </c>
      <c r="Z44" s="20"/>
      <c r="AA44" s="20"/>
      <c r="AB44" s="20"/>
      <c r="AC44" s="20"/>
      <c r="AD44" s="20"/>
      <c r="AE44" s="20"/>
      <c r="AF44" s="56"/>
      <c r="AG44" s="6"/>
      <c r="AH44" s="6"/>
      <c r="AI44" s="6"/>
    </row>
    <row r="45" spans="1:36" s="11" customFormat="1" ht="13.5" customHeight="1" thickBot="1" x14ac:dyDescent="0.25">
      <c r="A45" s="9"/>
      <c r="B45" s="57"/>
      <c r="C45" s="25" t="s">
        <v>43</v>
      </c>
      <c r="D45" s="25"/>
      <c r="E45" s="25"/>
      <c r="F45" s="25"/>
      <c r="G45" s="25"/>
      <c r="H45" s="25"/>
      <c r="I45" s="25"/>
      <c r="J45" s="25"/>
      <c r="K45" s="25"/>
      <c r="L45" s="25"/>
      <c r="M45" s="103" t="s">
        <v>49</v>
      </c>
      <c r="N45" s="104"/>
      <c r="O45" s="104"/>
      <c r="P45" s="104"/>
      <c r="Q45" s="104"/>
      <c r="R45" s="104"/>
      <c r="S45" s="105"/>
      <c r="T45" s="25"/>
      <c r="U45" s="25"/>
      <c r="V45" s="75" t="str">
        <f>IF(C46&lt;&gt;"",IF(ISBLANK(M46),"",C46*M46),"")</f>
        <v/>
      </c>
      <c r="W45" s="76"/>
      <c r="X45" s="76"/>
      <c r="Y45" s="76"/>
      <c r="Z45" s="76"/>
      <c r="AA45" s="76"/>
      <c r="AB45" s="76"/>
      <c r="AC45" s="76"/>
      <c r="AD45" s="77"/>
      <c r="AE45" s="25"/>
      <c r="AF45" s="58"/>
      <c r="AG45" s="9"/>
      <c r="AH45" s="9"/>
      <c r="AI45" s="9"/>
    </row>
    <row r="46" spans="1:36" ht="19.5" thickBot="1" x14ac:dyDescent="0.25">
      <c r="A46" s="3"/>
      <c r="B46" s="59"/>
      <c r="C46" s="85" t="str">
        <f>IF(AA22&lt;&gt;"",AA22,IF(AA26&lt;&gt;"",AA26,IF(AA34&lt;&gt;"",AA34,IF(AA38&lt;&gt;"",AA38,IF(AA41&lt;&gt;"",AA41,"")))))</f>
        <v/>
      </c>
      <c r="D46" s="86"/>
      <c r="E46" s="86"/>
      <c r="F46" s="86"/>
      <c r="G46" s="86"/>
      <c r="H46" s="87"/>
      <c r="I46" s="28" t="s">
        <v>7</v>
      </c>
      <c r="J46" s="28"/>
      <c r="K46" s="28"/>
      <c r="L46" s="28"/>
      <c r="M46" s="82"/>
      <c r="N46" s="83"/>
      <c r="O46" s="83"/>
      <c r="P46" s="83"/>
      <c r="Q46" s="83"/>
      <c r="R46" s="84"/>
      <c r="S46" s="28" t="s">
        <v>6</v>
      </c>
      <c r="T46" s="28"/>
      <c r="U46" s="28"/>
      <c r="V46" s="78"/>
      <c r="W46" s="79"/>
      <c r="X46" s="79"/>
      <c r="Y46" s="79"/>
      <c r="Z46" s="79"/>
      <c r="AA46" s="79"/>
      <c r="AB46" s="79"/>
      <c r="AC46" s="79"/>
      <c r="AD46" s="80"/>
      <c r="AE46" s="28" t="s">
        <v>0</v>
      </c>
      <c r="AF46" s="60"/>
      <c r="AG46" s="3"/>
      <c r="AH46" s="3"/>
      <c r="AI46" s="3"/>
    </row>
    <row r="47" spans="1:36" ht="3.95" customHeight="1" thickBot="1" x14ac:dyDescent="0.25">
      <c r="A47" s="3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3"/>
      <c r="AG47" s="3"/>
      <c r="AH47" s="3"/>
      <c r="AI47" s="3"/>
    </row>
    <row r="48" spans="1:36" ht="18.75" customHeight="1" thickTop="1" x14ac:dyDescent="0.2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</row>
    <row r="49" spans="3:30" x14ac:dyDescent="0.2">
      <c r="C49" s="64"/>
      <c r="D49" s="64"/>
      <c r="E49" s="64"/>
      <c r="F49" s="64"/>
      <c r="G49" s="64"/>
      <c r="H49" s="64"/>
      <c r="M49" s="64"/>
      <c r="N49" s="64"/>
      <c r="O49" s="64"/>
      <c r="P49" s="64"/>
      <c r="Q49" s="64"/>
      <c r="R49" s="64"/>
      <c r="Y49" s="64"/>
      <c r="Z49" s="64"/>
      <c r="AA49" s="64"/>
      <c r="AB49" s="64"/>
      <c r="AC49" s="64"/>
      <c r="AD49" s="64"/>
    </row>
  </sheetData>
  <mergeCells count="34">
    <mergeCell ref="AA22:AF22"/>
    <mergeCell ref="AA28:AF28"/>
    <mergeCell ref="A2:L2"/>
    <mergeCell ref="F38:J38"/>
    <mergeCell ref="P38:U38"/>
    <mergeCell ref="L38:O38"/>
    <mergeCell ref="A5:AI5"/>
    <mergeCell ref="A7:AI7"/>
    <mergeCell ref="Z31:AE31"/>
    <mergeCell ref="K26:N26"/>
    <mergeCell ref="AA38:AF38"/>
    <mergeCell ref="AA34:AF34"/>
    <mergeCell ref="M46:R46"/>
    <mergeCell ref="C46:H46"/>
    <mergeCell ref="O31:T31"/>
    <mergeCell ref="K31:N31"/>
    <mergeCell ref="AA41:AF41"/>
    <mergeCell ref="M45:S45"/>
    <mergeCell ref="A1:AI1"/>
    <mergeCell ref="A3:E3"/>
    <mergeCell ref="Y3:AI3"/>
    <mergeCell ref="F3:X3"/>
    <mergeCell ref="V45:AD46"/>
    <mergeCell ref="U17:W17"/>
    <mergeCell ref="B9:G9"/>
    <mergeCell ref="O9:T9"/>
    <mergeCell ref="C17:H17"/>
    <mergeCell ref="N17:S17"/>
    <mergeCell ref="Y17:AD17"/>
    <mergeCell ref="J17:M17"/>
    <mergeCell ref="D26:I26"/>
    <mergeCell ref="O26:T26"/>
    <mergeCell ref="AA26:AF26"/>
    <mergeCell ref="D31:I31"/>
  </mergeCells>
  <phoneticPr fontId="3"/>
  <dataValidations count="1">
    <dataValidation type="list" allowBlank="1" showInputMessage="1" showErrorMessage="1" sqref="M46:R46">
      <formula1>"13,12,11,10"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&amp;C３－１</oddFooter>
  </headerFooter>
  <rowBreaks count="1" manualBreakCount="1">
    <brk id="44" max="34" man="1"/>
  </rowBreaks>
  <colBreaks count="1" manualBreakCount="1">
    <brk id="12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中小企業</vt:lpstr>
      <vt:lpstr>中小企業!Print_Area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木間洋輔</cp:lastModifiedBy>
  <cp:lastPrinted>2021-08-25T08:48:45Z</cp:lastPrinted>
  <dcterms:created xsi:type="dcterms:W3CDTF">2021-05-27T09:53:56Z</dcterms:created>
  <dcterms:modified xsi:type="dcterms:W3CDTF">2021-08-26T03:15:09Z</dcterms:modified>
</cp:coreProperties>
</file>