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5ffsv002\（総務部）企画政策室\新フォルダ\Ｆ．統計\国勢調査\R2国勢調査\【集計結果】\◆04 290426（就業状態等基本集計・産業等）※報告書あり\公表用\"/>
    </mc:Choice>
  </mc:AlternateContent>
  <bookViews>
    <workbookView xWindow="-15" yWindow="-15" windowWidth="20520" windowHeight="4125" tabRatio="937"/>
  </bookViews>
  <sheets>
    <sheet name="第1表" sheetId="1" r:id="rId1"/>
    <sheet name="第2表" sheetId="2" r:id="rId2"/>
    <sheet name="第3表" sheetId="17" r:id="rId3"/>
    <sheet name="第4表" sheetId="3" r:id="rId4"/>
    <sheet name="第5表" sheetId="8" r:id="rId5"/>
    <sheet name="第6表" sheetId="5" r:id="rId6"/>
    <sheet name="第7表 " sheetId="28" r:id="rId7"/>
    <sheet name="第8表 " sheetId="29" r:id="rId8"/>
    <sheet name="第9表 " sheetId="30" r:id="rId9"/>
    <sheet name="第10表 " sheetId="31" r:id="rId10"/>
    <sheet name="第11表" sheetId="13" r:id="rId11"/>
    <sheet name="第12表 " sheetId="33" r:id="rId12"/>
    <sheet name="第13表 " sheetId="34" r:id="rId13"/>
    <sheet name="第14表(1)" sheetId="35" r:id="rId14"/>
    <sheet name="第14表(2)" sheetId="37" r:id="rId15"/>
    <sheet name="第14表(3)" sheetId="38" r:id="rId16"/>
    <sheet name="第15表(1)" sheetId="21" r:id="rId17"/>
    <sheet name="第15表(2)" sheetId="25" r:id="rId18"/>
    <sheet name="第15表(3)" sheetId="26" r:id="rId19"/>
    <sheet name="第16表" sheetId="39" r:id="rId20"/>
    <sheet name="第17表‐１" sheetId="40" r:id="rId21"/>
    <sheet name="第17表‐２" sheetId="41" r:id="rId22"/>
    <sheet name="第18表‐1" sheetId="42" r:id="rId23"/>
    <sheet name="第18表‐2" sheetId="43" r:id="rId24"/>
    <sheet name="第19表‐総数" sheetId="44" r:id="rId25"/>
    <sheet name="第19表‐男" sheetId="45" r:id="rId26"/>
    <sheet name="第19表‐女" sheetId="46" r:id="rId27"/>
  </sheets>
  <definedNames>
    <definedName name="_xlnm._FilterDatabase" localSheetId="11" hidden="1">'第12表 '!$A$3:$P$3</definedName>
    <definedName name="_xlnm.Print_Area" localSheetId="9">'第10表 '!$A$1:$K$11</definedName>
    <definedName name="_xlnm.Print_Area" localSheetId="10">第11表!$A$1:$L$78</definedName>
    <definedName name="_xlnm.Print_Area" localSheetId="11">'第12表 '!$A$1:$P$213</definedName>
    <definedName name="_xlnm.Print_Area" localSheetId="12">'第13表 '!$A$1:$P$214</definedName>
    <definedName name="_xlnm.Print_Area" localSheetId="13">'第14表(1)'!$A$1:$Z$216</definedName>
    <definedName name="_xlnm.Print_Area" localSheetId="14">'第14表(2)'!$A$1:$Z$216</definedName>
    <definedName name="_xlnm.Print_Area" localSheetId="15">'第14表(3)'!$A$1:$Z$216</definedName>
    <definedName name="_xlnm.Print_Area" localSheetId="16">'第15表(1)'!$A$1:$L$215</definedName>
    <definedName name="_xlnm.Print_Area" localSheetId="17">'第15表(2)'!$A$1:$L$215</definedName>
    <definedName name="_xlnm.Print_Area" localSheetId="18">'第15表(3)'!$A$1:$L$215</definedName>
    <definedName name="_xlnm.Print_Area" localSheetId="0">第1表!$A$1:$S$64</definedName>
    <definedName name="_xlnm.Print_Area" localSheetId="1">第2表!$A$1:$M$84</definedName>
    <definedName name="_xlnm.Print_Area" localSheetId="2">第3表!$A$1:$W$68</definedName>
    <definedName name="_xlnm.Print_Area" localSheetId="3">第4表!$A$1:$Q$146</definedName>
    <definedName name="_xlnm.Print_Area" localSheetId="4">第5表!$A$1:$T$127</definedName>
    <definedName name="_xlnm.Print_Area" localSheetId="5">第6表!$A$1:$O$65</definedName>
    <definedName name="_xlnm.Print_Area" localSheetId="6">'第7表 '!$A$1:$AM$314</definedName>
    <definedName name="_xlnm.Print_Area" localSheetId="7">'第8表 '!$A$1:$J$76</definedName>
    <definedName name="_xlnm.Print_Area" localSheetId="8">'第9表 '!$A$1:$K$11</definedName>
    <definedName name="_xlnm.Print_Titles" localSheetId="0">第1表!$1:$4</definedName>
  </definedNames>
  <calcPr calcId="162913"/>
</workbook>
</file>

<file path=xl/calcChain.xml><?xml version="1.0" encoding="utf-8"?>
<calcChain xmlns="http://schemas.openxmlformats.org/spreadsheetml/2006/main">
  <c r="J48" i="3" l="1"/>
  <c r="L23" i="3"/>
  <c r="L148" i="26"/>
  <c r="J148" i="26"/>
  <c r="D5" i="2" l="1"/>
  <c r="I126" i="8" l="1"/>
  <c r="G20" i="8"/>
  <c r="AF8" i="28"/>
  <c r="AF34" i="28"/>
  <c r="AF33" i="28"/>
  <c r="AD33" i="28"/>
  <c r="AG32" i="28"/>
  <c r="P196" i="33"/>
  <c r="O196" i="33"/>
  <c r="N196" i="33"/>
  <c r="L196" i="33"/>
  <c r="K196" i="33"/>
  <c r="J196" i="33"/>
  <c r="M196" i="33"/>
  <c r="I196" i="33"/>
  <c r="H195" i="33"/>
  <c r="G195" i="33"/>
  <c r="F195" i="33"/>
  <c r="E195" i="33"/>
  <c r="F197" i="34"/>
  <c r="F200" i="35"/>
  <c r="E200" i="35"/>
  <c r="G200" i="35"/>
  <c r="F211" i="26"/>
  <c r="L199" i="26"/>
  <c r="K199" i="26"/>
  <c r="J199" i="26"/>
  <c r="I199" i="26"/>
  <c r="H199" i="26"/>
  <c r="G199" i="26"/>
  <c r="F199" i="26"/>
  <c r="L10" i="26"/>
  <c r="L6" i="26"/>
  <c r="F211" i="25"/>
  <c r="E199" i="25"/>
  <c r="L199" i="25"/>
  <c r="K199" i="25"/>
  <c r="J199" i="25"/>
  <c r="I199" i="25"/>
  <c r="H199" i="25"/>
  <c r="G199" i="25"/>
  <c r="F199" i="25"/>
  <c r="L10" i="25"/>
  <c r="L6" i="25"/>
  <c r="G199" i="21"/>
  <c r="F199" i="21"/>
  <c r="E199" i="21" s="1"/>
  <c r="L199" i="21"/>
  <c r="K199" i="21"/>
  <c r="J199" i="21"/>
  <c r="I199" i="21"/>
  <c r="H199" i="21"/>
  <c r="G211" i="21"/>
  <c r="I8" i="1" l="1"/>
  <c r="E40" i="38"/>
  <c r="E62" i="1"/>
  <c r="J43" i="1" l="1"/>
  <c r="J42" i="1"/>
  <c r="E199" i="38" l="1"/>
  <c r="E200" i="38"/>
  <c r="E197" i="38"/>
  <c r="Y218" i="38"/>
  <c r="W218" i="38"/>
  <c r="V218" i="38"/>
  <c r="U218" i="38"/>
  <c r="R218" i="38"/>
  <c r="Q218" i="38"/>
  <c r="P218" i="38"/>
  <c r="O218" i="38"/>
  <c r="M218" i="38"/>
  <c r="K218" i="38"/>
  <c r="J218" i="38"/>
  <c r="I218" i="38"/>
  <c r="H218" i="38"/>
  <c r="F218" i="38"/>
  <c r="G200" i="38"/>
  <c r="G218" i="38" s="1"/>
  <c r="Z200" i="38"/>
  <c r="Z218" i="38" s="1"/>
  <c r="Y200" i="38"/>
  <c r="X200" i="38"/>
  <c r="X218" i="38" s="1"/>
  <c r="W200" i="38"/>
  <c r="V200" i="38"/>
  <c r="U200" i="38"/>
  <c r="T200" i="38"/>
  <c r="T218" i="38" s="1"/>
  <c r="S200" i="38"/>
  <c r="S218" i="38" s="1"/>
  <c r="R200" i="38"/>
  <c r="Q200" i="38"/>
  <c r="P200" i="38"/>
  <c r="O200" i="38"/>
  <c r="N200" i="38"/>
  <c r="N218" i="38" s="1"/>
  <c r="M200" i="38"/>
  <c r="L200" i="38"/>
  <c r="L218" i="38" s="1"/>
  <c r="K200" i="38"/>
  <c r="J200" i="38"/>
  <c r="I200" i="38"/>
  <c r="H200" i="38"/>
  <c r="F200" i="38"/>
  <c r="Z212" i="38"/>
  <c r="Y212" i="38"/>
  <c r="X212" i="38"/>
  <c r="W212" i="38"/>
  <c r="V212" i="38"/>
  <c r="U212" i="38"/>
  <c r="T212" i="38"/>
  <c r="S212" i="38"/>
  <c r="R212" i="38"/>
  <c r="Q212" i="38"/>
  <c r="P212" i="38"/>
  <c r="O212" i="38"/>
  <c r="N212" i="38"/>
  <c r="M212" i="38"/>
  <c r="L212" i="38"/>
  <c r="K212" i="38"/>
  <c r="J212" i="38"/>
  <c r="I212" i="38"/>
  <c r="H212" i="38"/>
  <c r="G212" i="38"/>
  <c r="F212" i="38"/>
  <c r="O216" i="38"/>
  <c r="I216" i="38"/>
  <c r="Z215" i="38"/>
  <c r="Y215" i="38"/>
  <c r="Q215" i="38"/>
  <c r="P215" i="38"/>
  <c r="O215" i="38"/>
  <c r="N215" i="38"/>
  <c r="M215" i="38"/>
  <c r="I215" i="38"/>
  <c r="Z214" i="38"/>
  <c r="Y214" i="38"/>
  <c r="X214" i="38"/>
  <c r="W214" i="38"/>
  <c r="O214" i="38"/>
  <c r="N214" i="38"/>
  <c r="M214" i="38"/>
  <c r="L214" i="38"/>
  <c r="K214" i="38"/>
  <c r="I213" i="38"/>
  <c r="Q211" i="38"/>
  <c r="O210" i="38"/>
  <c r="I210" i="38"/>
  <c r="H210" i="38"/>
  <c r="Z209" i="38"/>
  <c r="Y209" i="38"/>
  <c r="N209" i="38"/>
  <c r="M209" i="38"/>
  <c r="I209" i="38"/>
  <c r="H209" i="38"/>
  <c r="W208" i="38"/>
  <c r="L208" i="38"/>
  <c r="K208" i="38"/>
  <c r="I208" i="38"/>
  <c r="G208" i="38"/>
  <c r="F208" i="38"/>
  <c r="Z207" i="38"/>
  <c r="Y207" i="38"/>
  <c r="X207" i="38"/>
  <c r="W207" i="38"/>
  <c r="V207" i="38"/>
  <c r="U207" i="38"/>
  <c r="T207" i="38"/>
  <c r="S207" i="38"/>
  <c r="R207" i="38"/>
  <c r="Q207" i="38"/>
  <c r="P207" i="38"/>
  <c r="O207" i="38"/>
  <c r="N207" i="38"/>
  <c r="M207" i="38"/>
  <c r="L207" i="38"/>
  <c r="K207" i="38"/>
  <c r="J207" i="38"/>
  <c r="I207" i="38"/>
  <c r="H207" i="38"/>
  <c r="G207" i="38"/>
  <c r="F207" i="38"/>
  <c r="Z206" i="38"/>
  <c r="Y206" i="38"/>
  <c r="X206" i="38"/>
  <c r="W206" i="38"/>
  <c r="V206" i="38"/>
  <c r="U206" i="38"/>
  <c r="T206" i="38"/>
  <c r="S206" i="38"/>
  <c r="R206" i="38"/>
  <c r="Q206" i="38"/>
  <c r="P206" i="38"/>
  <c r="O206" i="38"/>
  <c r="N206" i="38"/>
  <c r="M206" i="38"/>
  <c r="L206" i="38"/>
  <c r="K206" i="38"/>
  <c r="J206" i="38"/>
  <c r="I206" i="38"/>
  <c r="H206" i="38"/>
  <c r="G206" i="38"/>
  <c r="F206" i="38"/>
  <c r="Q205" i="38"/>
  <c r="I205" i="38"/>
  <c r="O204" i="38"/>
  <c r="I204" i="38"/>
  <c r="H204" i="38"/>
  <c r="G204" i="38"/>
  <c r="F204" i="38"/>
  <c r="X202" i="38"/>
  <c r="W202" i="38"/>
  <c r="L202" i="38"/>
  <c r="K202" i="38"/>
  <c r="I202" i="38"/>
  <c r="U201" i="38"/>
  <c r="I201" i="38"/>
  <c r="H201" i="38"/>
  <c r="Q199" i="38"/>
  <c r="I199" i="38"/>
  <c r="H199" i="38"/>
  <c r="G199" i="38"/>
  <c r="F199" i="38"/>
  <c r="E196" i="38"/>
  <c r="E195" i="38"/>
  <c r="E194" i="38"/>
  <c r="E193" i="38"/>
  <c r="E192" i="38"/>
  <c r="X215" i="38"/>
  <c r="W215" i="38"/>
  <c r="V215" i="38"/>
  <c r="U215" i="38"/>
  <c r="T215" i="38"/>
  <c r="S215" i="38"/>
  <c r="R215" i="38"/>
  <c r="L215" i="38"/>
  <c r="K215" i="38"/>
  <c r="J215" i="38"/>
  <c r="H215" i="38"/>
  <c r="G215" i="38"/>
  <c r="F215" i="38"/>
  <c r="E190" i="38"/>
  <c r="E189" i="38"/>
  <c r="E188" i="38"/>
  <c r="E187" i="38"/>
  <c r="E186" i="38"/>
  <c r="E185" i="38"/>
  <c r="E184" i="38"/>
  <c r="E183" i="38"/>
  <c r="E182" i="38"/>
  <c r="E181" i="38"/>
  <c r="E180" i="38"/>
  <c r="E178" i="38"/>
  <c r="E177" i="38"/>
  <c r="E176" i="38"/>
  <c r="E174" i="38"/>
  <c r="E173" i="38"/>
  <c r="E172" i="38"/>
  <c r="E171" i="38"/>
  <c r="V214" i="38"/>
  <c r="U214" i="38"/>
  <c r="T214" i="38"/>
  <c r="S214" i="38"/>
  <c r="R214" i="38"/>
  <c r="Q214" i="38"/>
  <c r="P214" i="38"/>
  <c r="J214" i="38"/>
  <c r="I214" i="38"/>
  <c r="H214" i="38"/>
  <c r="G214" i="38"/>
  <c r="F214" i="38"/>
  <c r="E169" i="38"/>
  <c r="E165" i="38" s="1"/>
  <c r="E168" i="38"/>
  <c r="E167" i="38"/>
  <c r="E166" i="38"/>
  <c r="E164" i="38"/>
  <c r="E163" i="38"/>
  <c r="E162" i="38"/>
  <c r="E161" i="38"/>
  <c r="E160" i="38"/>
  <c r="E159" i="38" s="1"/>
  <c r="Z213" i="38"/>
  <c r="Y213" i="38"/>
  <c r="X213" i="38"/>
  <c r="W213" i="38"/>
  <c r="V213" i="38"/>
  <c r="U213" i="38"/>
  <c r="T213" i="38"/>
  <c r="S213" i="38"/>
  <c r="R213" i="38"/>
  <c r="Q213" i="38"/>
  <c r="P213" i="38"/>
  <c r="O213" i="38"/>
  <c r="N213" i="38"/>
  <c r="M213" i="38"/>
  <c r="L213" i="38"/>
  <c r="K213" i="38"/>
  <c r="J213" i="38"/>
  <c r="H213" i="38"/>
  <c r="G213" i="38"/>
  <c r="F213" i="38"/>
  <c r="E158" i="38"/>
  <c r="E157" i="38"/>
  <c r="E156" i="38"/>
  <c r="E155" i="38"/>
  <c r="E154" i="38"/>
  <c r="E153" i="38"/>
  <c r="E152" i="38"/>
  <c r="E151" i="38"/>
  <c r="E150" i="38"/>
  <c r="X209" i="38"/>
  <c r="W209" i="38"/>
  <c r="V209" i="38"/>
  <c r="U209" i="38"/>
  <c r="T209" i="38"/>
  <c r="S209" i="38"/>
  <c r="R209" i="38"/>
  <c r="Q209" i="38"/>
  <c r="P209" i="38"/>
  <c r="O209" i="38"/>
  <c r="L209" i="38"/>
  <c r="K209" i="38"/>
  <c r="J209" i="38"/>
  <c r="G209" i="38"/>
  <c r="F209" i="38"/>
  <c r="E142" i="38"/>
  <c r="E141" i="38"/>
  <c r="E140" i="38" s="1"/>
  <c r="E139" i="38"/>
  <c r="E138" i="38"/>
  <c r="E137" i="38"/>
  <c r="E136" i="38"/>
  <c r="E135" i="38" s="1"/>
  <c r="E134" i="38"/>
  <c r="E133" i="38"/>
  <c r="E132" i="38"/>
  <c r="E131" i="38"/>
  <c r="E130" i="38"/>
  <c r="E129" i="38" s="1"/>
  <c r="Z210" i="38"/>
  <c r="Y210" i="38"/>
  <c r="X210" i="38"/>
  <c r="W210" i="38"/>
  <c r="V210" i="38"/>
  <c r="U210" i="38"/>
  <c r="T210" i="38"/>
  <c r="S210" i="38"/>
  <c r="R210" i="38"/>
  <c r="Q210" i="38"/>
  <c r="P210" i="38"/>
  <c r="N210" i="38"/>
  <c r="M210" i="38"/>
  <c r="L210" i="38"/>
  <c r="K210" i="38"/>
  <c r="J210" i="38"/>
  <c r="G210" i="38"/>
  <c r="F210" i="38"/>
  <c r="E128" i="38"/>
  <c r="E127" i="38"/>
  <c r="Z208" i="38"/>
  <c r="Y208" i="38"/>
  <c r="X208" i="38"/>
  <c r="V208" i="38"/>
  <c r="U208" i="38"/>
  <c r="T208" i="38"/>
  <c r="S208" i="38"/>
  <c r="R208" i="38"/>
  <c r="Q208" i="38"/>
  <c r="P208" i="38"/>
  <c r="O208" i="38"/>
  <c r="N208" i="38"/>
  <c r="M208" i="38"/>
  <c r="J208" i="38"/>
  <c r="H208" i="38"/>
  <c r="E126" i="38"/>
  <c r="E125" i="38"/>
  <c r="E124" i="38"/>
  <c r="E123" i="38"/>
  <c r="E122" i="38"/>
  <c r="E121" i="38"/>
  <c r="E120" i="38"/>
  <c r="E119" i="38"/>
  <c r="E118" i="38"/>
  <c r="Z203" i="38"/>
  <c r="Y203" i="38"/>
  <c r="X203" i="38"/>
  <c r="W203" i="38"/>
  <c r="V203" i="38"/>
  <c r="U203" i="38"/>
  <c r="T203" i="38"/>
  <c r="S203" i="38"/>
  <c r="R203" i="38"/>
  <c r="Q203" i="38"/>
  <c r="P203" i="38"/>
  <c r="O203" i="38"/>
  <c r="N203" i="38"/>
  <c r="M203" i="38"/>
  <c r="L203" i="38"/>
  <c r="K203" i="38"/>
  <c r="J203" i="38"/>
  <c r="H203" i="38"/>
  <c r="E116" i="38"/>
  <c r="E115" i="38"/>
  <c r="E114" i="38"/>
  <c r="E113" i="38"/>
  <c r="E112" i="38"/>
  <c r="E111" i="38" s="1"/>
  <c r="Z202" i="38"/>
  <c r="Y202" i="38"/>
  <c r="V202" i="38"/>
  <c r="U202" i="38"/>
  <c r="T202" i="38"/>
  <c r="S202" i="38"/>
  <c r="R202" i="38"/>
  <c r="Q202" i="38"/>
  <c r="P202" i="38"/>
  <c r="O202" i="38"/>
  <c r="N202" i="38"/>
  <c r="M202" i="38"/>
  <c r="J202" i="38"/>
  <c r="H202" i="38"/>
  <c r="G202" i="38"/>
  <c r="F202" i="38"/>
  <c r="E110" i="38"/>
  <c r="E108" i="38"/>
  <c r="E107" i="38"/>
  <c r="E106" i="38"/>
  <c r="E105" i="38"/>
  <c r="E104" i="38"/>
  <c r="E103" i="38"/>
  <c r="E102" i="38"/>
  <c r="E101" i="38"/>
  <c r="E100" i="38"/>
  <c r="Z201" i="38"/>
  <c r="Y201" i="38"/>
  <c r="X201" i="38"/>
  <c r="W201" i="38"/>
  <c r="V201" i="38"/>
  <c r="T201" i="38"/>
  <c r="S201" i="38"/>
  <c r="R201" i="38"/>
  <c r="Q201" i="38"/>
  <c r="P201" i="38"/>
  <c r="O201" i="38"/>
  <c r="N201" i="38"/>
  <c r="M201" i="38"/>
  <c r="L201" i="38"/>
  <c r="K201" i="38"/>
  <c r="J201" i="38"/>
  <c r="G201" i="38"/>
  <c r="F201" i="38"/>
  <c r="E98" i="38"/>
  <c r="E97" i="38"/>
  <c r="E96" i="38"/>
  <c r="E95" i="38"/>
  <c r="E94" i="38"/>
  <c r="I203" i="38"/>
  <c r="G203" i="38"/>
  <c r="F203" i="38"/>
  <c r="E93" i="38"/>
  <c r="E92" i="38"/>
  <c r="E87" i="38" s="1"/>
  <c r="E91" i="38"/>
  <c r="E90" i="38"/>
  <c r="E89" i="38"/>
  <c r="E88" i="38"/>
  <c r="Z204" i="38"/>
  <c r="Y204" i="38"/>
  <c r="X204" i="38"/>
  <c r="W204" i="38"/>
  <c r="V204" i="38"/>
  <c r="U204" i="38"/>
  <c r="T204" i="38"/>
  <c r="S204" i="38"/>
  <c r="R204" i="38"/>
  <c r="N204" i="38"/>
  <c r="M204" i="38"/>
  <c r="L204" i="38"/>
  <c r="K204" i="38"/>
  <c r="J204" i="38"/>
  <c r="E86" i="38"/>
  <c r="E84" i="38" s="1"/>
  <c r="E85" i="38"/>
  <c r="Q204" i="38"/>
  <c r="P204" i="38"/>
  <c r="E83" i="38"/>
  <c r="E82" i="38"/>
  <c r="E81" i="38"/>
  <c r="E80" i="38"/>
  <c r="E79" i="38"/>
  <c r="Z199" i="38"/>
  <c r="Y199" i="38"/>
  <c r="X199" i="38"/>
  <c r="W199" i="38"/>
  <c r="V199" i="38"/>
  <c r="U199" i="38"/>
  <c r="T199" i="38"/>
  <c r="S199" i="38"/>
  <c r="R199" i="38"/>
  <c r="P199" i="38"/>
  <c r="O199" i="38"/>
  <c r="N199" i="38"/>
  <c r="M199" i="38"/>
  <c r="L199" i="38"/>
  <c r="K199" i="38"/>
  <c r="J199" i="38"/>
  <c r="E68" i="38"/>
  <c r="E67" i="38"/>
  <c r="E66" i="38"/>
  <c r="E65" i="38" s="1"/>
  <c r="E64" i="38"/>
  <c r="E63" i="38"/>
  <c r="E62" i="38"/>
  <c r="E61" i="38"/>
  <c r="E60" i="38"/>
  <c r="E58" i="38"/>
  <c r="E57" i="38"/>
  <c r="E56" i="38"/>
  <c r="E55" i="38" s="1"/>
  <c r="E54" i="38"/>
  <c r="E53" i="38"/>
  <c r="E52" i="38"/>
  <c r="E51" i="38"/>
  <c r="E49" i="38"/>
  <c r="E48" i="38"/>
  <c r="E47" i="38"/>
  <c r="E46" i="38"/>
  <c r="E45" i="38"/>
  <c r="E44" i="38"/>
  <c r="E43" i="38"/>
  <c r="E42" i="38"/>
  <c r="E41" i="38"/>
  <c r="E39" i="38"/>
  <c r="E38" i="38"/>
  <c r="E37" i="38"/>
  <c r="Z5" i="38"/>
  <c r="Y5" i="38"/>
  <c r="X211" i="38"/>
  <c r="W211" i="38"/>
  <c r="V211" i="38"/>
  <c r="U211" i="38"/>
  <c r="T211" i="38"/>
  <c r="S211" i="38"/>
  <c r="R211" i="38"/>
  <c r="P211" i="38"/>
  <c r="O211" i="38"/>
  <c r="N211" i="38"/>
  <c r="M5" i="38"/>
  <c r="L211" i="38"/>
  <c r="K211" i="38"/>
  <c r="J211" i="38"/>
  <c r="I211" i="38"/>
  <c r="H211" i="38"/>
  <c r="G211" i="38"/>
  <c r="F211" i="38"/>
  <c r="E34" i="38"/>
  <c r="E33" i="38"/>
  <c r="E32" i="38"/>
  <c r="E31" i="38"/>
  <c r="E30" i="38"/>
  <c r="E29" i="38" s="1"/>
  <c r="Z205" i="38"/>
  <c r="Y205" i="38"/>
  <c r="X205" i="38"/>
  <c r="W205" i="38"/>
  <c r="V205" i="38"/>
  <c r="U205" i="38"/>
  <c r="T205" i="38"/>
  <c r="S205" i="38"/>
  <c r="R205" i="38"/>
  <c r="P205" i="38"/>
  <c r="O205" i="38"/>
  <c r="N205" i="38"/>
  <c r="M205" i="38"/>
  <c r="L205" i="38"/>
  <c r="K205" i="38"/>
  <c r="J205" i="38"/>
  <c r="H205" i="38"/>
  <c r="G205" i="38"/>
  <c r="F205" i="38"/>
  <c r="E28" i="38"/>
  <c r="E27" i="38"/>
  <c r="E26" i="38"/>
  <c r="E25" i="38"/>
  <c r="E23" i="38"/>
  <c r="E22" i="38"/>
  <c r="E21" i="38"/>
  <c r="E20" i="38"/>
  <c r="E19" i="38"/>
  <c r="M216" i="38"/>
  <c r="L216" i="38"/>
  <c r="E17" i="38"/>
  <c r="E14" i="38"/>
  <c r="E13" i="38"/>
  <c r="E12" i="38"/>
  <c r="E11" i="38"/>
  <c r="U5" i="38"/>
  <c r="G5" i="38"/>
  <c r="F5" i="38"/>
  <c r="E10" i="38"/>
  <c r="E9" i="38"/>
  <c r="E8" i="38"/>
  <c r="E7" i="38"/>
  <c r="Z216" i="38"/>
  <c r="Y216" i="38"/>
  <c r="X216" i="38"/>
  <c r="W216" i="38"/>
  <c r="V5" i="38"/>
  <c r="U216" i="38"/>
  <c r="T5" i="38"/>
  <c r="S5" i="38"/>
  <c r="R5" i="38"/>
  <c r="Q5" i="38"/>
  <c r="P5" i="38"/>
  <c r="N216" i="38"/>
  <c r="K216" i="38"/>
  <c r="J5" i="38"/>
  <c r="H5" i="38"/>
  <c r="G216" i="38"/>
  <c r="F216" i="38"/>
  <c r="W5" i="38"/>
  <c r="K5" i="38"/>
  <c r="I5" i="38"/>
  <c r="E175" i="38" l="1"/>
  <c r="E215" i="38"/>
  <c r="E170" i="38"/>
  <c r="E209" i="38"/>
  <c r="E179" i="38"/>
  <c r="E191" i="38"/>
  <c r="E149" i="38"/>
  <c r="E208" i="38"/>
  <c r="E99" i="38"/>
  <c r="E117" i="38"/>
  <c r="E78" i="38"/>
  <c r="E5" i="38" s="1"/>
  <c r="E206" i="38"/>
  <c r="E207" i="38"/>
  <c r="E18" i="38"/>
  <c r="E212" i="38"/>
  <c r="E6" i="38"/>
  <c r="E35" i="38"/>
  <c r="E24" i="38"/>
  <c r="E50" i="38"/>
  <c r="E59" i="38"/>
  <c r="E205" i="38"/>
  <c r="E213" i="38"/>
  <c r="E201" i="38"/>
  <c r="E210" i="38"/>
  <c r="E214" i="38"/>
  <c r="E218" i="38"/>
  <c r="E202" i="38"/>
  <c r="E204" i="38"/>
  <c r="E203" i="38"/>
  <c r="P216" i="38"/>
  <c r="Q216" i="38"/>
  <c r="X5" i="38"/>
  <c r="R216" i="38"/>
  <c r="S216" i="38"/>
  <c r="L5" i="38"/>
  <c r="N5" i="38"/>
  <c r="H216" i="38"/>
  <c r="T216" i="38"/>
  <c r="J216" i="38"/>
  <c r="V216" i="38"/>
  <c r="M211" i="38"/>
  <c r="E211" i="38" s="1"/>
  <c r="Y211" i="38"/>
  <c r="O5" i="38"/>
  <c r="Z211" i="38"/>
  <c r="K212" i="37"/>
  <c r="F204" i="37"/>
  <c r="F202" i="37"/>
  <c r="G201" i="37"/>
  <c r="G200" i="37"/>
  <c r="E200" i="37"/>
  <c r="R200" i="37"/>
  <c r="E212" i="37"/>
  <c r="Z212" i="37"/>
  <c r="Y212" i="37"/>
  <c r="X212" i="37"/>
  <c r="W212" i="37"/>
  <c r="V212" i="37"/>
  <c r="U212" i="37"/>
  <c r="T212" i="37"/>
  <c r="S212" i="37"/>
  <c r="R212" i="37"/>
  <c r="Q212" i="37"/>
  <c r="P212" i="37"/>
  <c r="O212" i="37"/>
  <c r="N212" i="37"/>
  <c r="M212" i="37"/>
  <c r="L212" i="37"/>
  <c r="J212" i="37"/>
  <c r="I212" i="37"/>
  <c r="H212" i="37"/>
  <c r="G212" i="37"/>
  <c r="F212" i="37"/>
  <c r="E199" i="37"/>
  <c r="Z200" i="37"/>
  <c r="Y200" i="37"/>
  <c r="X200" i="37"/>
  <c r="W200" i="37"/>
  <c r="V200" i="37"/>
  <c r="U200" i="37"/>
  <c r="T200" i="37"/>
  <c r="S200" i="37"/>
  <c r="Q200" i="37"/>
  <c r="P200" i="37"/>
  <c r="O200" i="37"/>
  <c r="N200" i="37"/>
  <c r="M200" i="37"/>
  <c r="L200" i="37"/>
  <c r="K200" i="37"/>
  <c r="J200" i="37"/>
  <c r="I200" i="37"/>
  <c r="H200" i="37"/>
  <c r="F200" i="37"/>
  <c r="E197" i="37"/>
  <c r="Z216" i="37"/>
  <c r="Y216" i="37"/>
  <c r="X216" i="37"/>
  <c r="W216" i="37"/>
  <c r="V216" i="37"/>
  <c r="U216" i="37"/>
  <c r="T216" i="37"/>
  <c r="S216" i="37"/>
  <c r="R216" i="37"/>
  <c r="Q216" i="37"/>
  <c r="P216" i="37"/>
  <c r="O216" i="37"/>
  <c r="N216" i="37"/>
  <c r="M216" i="37"/>
  <c r="L216" i="37"/>
  <c r="K216" i="37"/>
  <c r="J216" i="37"/>
  <c r="I216" i="37"/>
  <c r="H216" i="37"/>
  <c r="G216" i="37"/>
  <c r="F216" i="37"/>
  <c r="Z215" i="37"/>
  <c r="Y215" i="37"/>
  <c r="X215" i="37"/>
  <c r="W215" i="37"/>
  <c r="V215" i="37"/>
  <c r="U215" i="37"/>
  <c r="T215" i="37"/>
  <c r="S215" i="37"/>
  <c r="R215" i="37"/>
  <c r="Q215" i="37"/>
  <c r="P215" i="37"/>
  <c r="O215" i="37"/>
  <c r="N215" i="37"/>
  <c r="M215" i="37"/>
  <c r="L215" i="37"/>
  <c r="K215" i="37"/>
  <c r="J215" i="37"/>
  <c r="I215" i="37"/>
  <c r="H215" i="37"/>
  <c r="G215" i="37"/>
  <c r="F215" i="37"/>
  <c r="Z214" i="37"/>
  <c r="Y214" i="37"/>
  <c r="X214" i="37"/>
  <c r="W214" i="37"/>
  <c r="V214" i="37"/>
  <c r="U214" i="37"/>
  <c r="T214" i="37"/>
  <c r="S214" i="37"/>
  <c r="R214" i="37"/>
  <c r="Q214" i="37"/>
  <c r="P214" i="37"/>
  <c r="O214" i="37"/>
  <c r="N214" i="37"/>
  <c r="M214" i="37"/>
  <c r="L214" i="37"/>
  <c r="K214" i="37"/>
  <c r="J214" i="37"/>
  <c r="I214" i="37"/>
  <c r="H214" i="37"/>
  <c r="G214" i="37"/>
  <c r="F214" i="37"/>
  <c r="Z213" i="37"/>
  <c r="Y213" i="37"/>
  <c r="X213" i="37"/>
  <c r="W213" i="37"/>
  <c r="V213" i="37"/>
  <c r="U213" i="37"/>
  <c r="T213" i="37"/>
  <c r="S213" i="37"/>
  <c r="R213" i="37"/>
  <c r="Q213" i="37"/>
  <c r="P213" i="37"/>
  <c r="O213" i="37"/>
  <c r="N213" i="37"/>
  <c r="M213" i="37"/>
  <c r="L213" i="37"/>
  <c r="K213" i="37"/>
  <c r="J213" i="37"/>
  <c r="I213" i="37"/>
  <c r="H213" i="37"/>
  <c r="G213" i="37"/>
  <c r="F213" i="37"/>
  <c r="Z211" i="37"/>
  <c r="Y211" i="37"/>
  <c r="X211" i="37"/>
  <c r="W211" i="37"/>
  <c r="V211" i="37"/>
  <c r="U211" i="37"/>
  <c r="T211" i="37"/>
  <c r="S211" i="37"/>
  <c r="R211" i="37"/>
  <c r="Q211" i="37"/>
  <c r="P211" i="37"/>
  <c r="O211" i="37"/>
  <c r="N211" i="37"/>
  <c r="M211" i="37"/>
  <c r="L211" i="37"/>
  <c r="K211" i="37"/>
  <c r="J211" i="37"/>
  <c r="I211" i="37"/>
  <c r="H211" i="37"/>
  <c r="G211" i="37"/>
  <c r="F211" i="37"/>
  <c r="Z210" i="37"/>
  <c r="Y210" i="37"/>
  <c r="X210" i="37"/>
  <c r="W210" i="37"/>
  <c r="V210" i="37"/>
  <c r="U210" i="37"/>
  <c r="T210" i="37"/>
  <c r="S210" i="37"/>
  <c r="R210" i="37"/>
  <c r="Q210" i="37"/>
  <c r="P210" i="37"/>
  <c r="O210" i="37"/>
  <c r="N210" i="37"/>
  <c r="M210" i="37"/>
  <c r="L210" i="37"/>
  <c r="K210" i="37"/>
  <c r="J210" i="37"/>
  <c r="I210" i="37"/>
  <c r="H210" i="37"/>
  <c r="G210" i="37"/>
  <c r="F210" i="37"/>
  <c r="Z209" i="37"/>
  <c r="Y209" i="37"/>
  <c r="X209" i="37"/>
  <c r="W209" i="37"/>
  <c r="V209" i="37"/>
  <c r="U209" i="37"/>
  <c r="T209" i="37"/>
  <c r="S209" i="37"/>
  <c r="R209" i="37"/>
  <c r="Q209" i="37"/>
  <c r="P209" i="37"/>
  <c r="O209" i="37"/>
  <c r="N209" i="37"/>
  <c r="M209" i="37"/>
  <c r="L209" i="37"/>
  <c r="K209" i="37"/>
  <c r="J209" i="37"/>
  <c r="I209" i="37"/>
  <c r="H209" i="37"/>
  <c r="G209" i="37"/>
  <c r="F209" i="37"/>
  <c r="E209" i="37" s="1"/>
  <c r="Z208" i="37"/>
  <c r="Y208" i="37"/>
  <c r="X208" i="37"/>
  <c r="W208" i="37"/>
  <c r="V208" i="37"/>
  <c r="U208" i="37"/>
  <c r="T208" i="37"/>
  <c r="S208" i="37"/>
  <c r="R208" i="37"/>
  <c r="Q208" i="37"/>
  <c r="P208" i="37"/>
  <c r="O208" i="37"/>
  <c r="N208" i="37"/>
  <c r="M208" i="37"/>
  <c r="L208" i="37"/>
  <c r="K208" i="37"/>
  <c r="J208" i="37"/>
  <c r="I208" i="37"/>
  <c r="H208" i="37"/>
  <c r="G208" i="37"/>
  <c r="F208" i="37"/>
  <c r="Z207" i="37"/>
  <c r="Y207" i="37"/>
  <c r="X207" i="37"/>
  <c r="W207" i="37"/>
  <c r="V207" i="37"/>
  <c r="U207" i="37"/>
  <c r="T207" i="37"/>
  <c r="S207" i="37"/>
  <c r="R207" i="37"/>
  <c r="Q207" i="37"/>
  <c r="P207" i="37"/>
  <c r="O207" i="37"/>
  <c r="N207" i="37"/>
  <c r="M207" i="37"/>
  <c r="L207" i="37"/>
  <c r="K207" i="37"/>
  <c r="J207" i="37"/>
  <c r="I207" i="37"/>
  <c r="H207" i="37"/>
  <c r="G207" i="37"/>
  <c r="F207" i="37"/>
  <c r="Z206" i="37"/>
  <c r="Y206" i="37"/>
  <c r="X206" i="37"/>
  <c r="W206" i="37"/>
  <c r="V206" i="37"/>
  <c r="U206" i="37"/>
  <c r="T206" i="37"/>
  <c r="S206" i="37"/>
  <c r="R206" i="37"/>
  <c r="Q206" i="37"/>
  <c r="P206" i="37"/>
  <c r="O206" i="37"/>
  <c r="N206" i="37"/>
  <c r="M206" i="37"/>
  <c r="L206" i="37"/>
  <c r="K206" i="37"/>
  <c r="J206" i="37"/>
  <c r="I206" i="37"/>
  <c r="H206" i="37"/>
  <c r="G206" i="37"/>
  <c r="F206" i="37"/>
  <c r="Z205" i="37"/>
  <c r="Y205" i="37"/>
  <c r="X205" i="37"/>
  <c r="W205" i="37"/>
  <c r="V205" i="37"/>
  <c r="U205" i="37"/>
  <c r="T205" i="37"/>
  <c r="S205" i="37"/>
  <c r="R205" i="37"/>
  <c r="Q205" i="37"/>
  <c r="P205" i="37"/>
  <c r="O205" i="37"/>
  <c r="N205" i="37"/>
  <c r="M205" i="37"/>
  <c r="L205" i="37"/>
  <c r="K205" i="37"/>
  <c r="J205" i="37"/>
  <c r="I205" i="37"/>
  <c r="H205" i="37"/>
  <c r="G205" i="37"/>
  <c r="F205" i="37"/>
  <c r="Z204" i="37"/>
  <c r="Y204" i="37"/>
  <c r="X204" i="37"/>
  <c r="W204" i="37"/>
  <c r="V204" i="37"/>
  <c r="U204" i="37"/>
  <c r="T204" i="37"/>
  <c r="S204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Z203" i="37"/>
  <c r="Y203" i="37"/>
  <c r="X203" i="37"/>
  <c r="W203" i="37"/>
  <c r="V203" i="37"/>
  <c r="U203" i="37"/>
  <c r="T203" i="37"/>
  <c r="S203" i="37"/>
  <c r="R203" i="37"/>
  <c r="Q203" i="37"/>
  <c r="P203" i="37"/>
  <c r="O203" i="37"/>
  <c r="N203" i="37"/>
  <c r="M203" i="37"/>
  <c r="L203" i="37"/>
  <c r="K203" i="37"/>
  <c r="J203" i="37"/>
  <c r="I203" i="37"/>
  <c r="H203" i="37"/>
  <c r="G203" i="37"/>
  <c r="F203" i="37"/>
  <c r="Z202" i="37"/>
  <c r="Y202" i="37"/>
  <c r="X202" i="37"/>
  <c r="W202" i="37"/>
  <c r="V202" i="37"/>
  <c r="U202" i="37"/>
  <c r="T202" i="37"/>
  <c r="S202" i="37"/>
  <c r="R202" i="37"/>
  <c r="Q202" i="37"/>
  <c r="P202" i="37"/>
  <c r="O202" i="37"/>
  <c r="N202" i="37"/>
  <c r="M202" i="37"/>
  <c r="L202" i="37"/>
  <c r="K202" i="37"/>
  <c r="J202" i="37"/>
  <c r="I202" i="37"/>
  <c r="H202" i="37"/>
  <c r="G202" i="37"/>
  <c r="Z201" i="37"/>
  <c r="Y201" i="37"/>
  <c r="X201" i="37"/>
  <c r="W201" i="37"/>
  <c r="V201" i="37"/>
  <c r="U201" i="37"/>
  <c r="T201" i="37"/>
  <c r="S201" i="37"/>
  <c r="R201" i="37"/>
  <c r="Q201" i="37"/>
  <c r="P201" i="37"/>
  <c r="O201" i="37"/>
  <c r="N201" i="37"/>
  <c r="M201" i="37"/>
  <c r="L201" i="37"/>
  <c r="K201" i="37"/>
  <c r="J201" i="37"/>
  <c r="I201" i="37"/>
  <c r="H201" i="37"/>
  <c r="F201" i="37"/>
  <c r="Z199" i="37"/>
  <c r="Y199" i="37"/>
  <c r="X199" i="37"/>
  <c r="W199" i="37"/>
  <c r="V199" i="37"/>
  <c r="U199" i="37"/>
  <c r="T199" i="37"/>
  <c r="S199" i="37"/>
  <c r="R199" i="37"/>
  <c r="Q199" i="37"/>
  <c r="P199" i="37"/>
  <c r="O199" i="37"/>
  <c r="N199" i="37"/>
  <c r="M199" i="37"/>
  <c r="L199" i="37"/>
  <c r="K199" i="37"/>
  <c r="J199" i="37"/>
  <c r="I199" i="37"/>
  <c r="H199" i="37"/>
  <c r="G199" i="37"/>
  <c r="F199" i="37"/>
  <c r="E196" i="37"/>
  <c r="E195" i="37"/>
  <c r="E194" i="37"/>
  <c r="E193" i="37"/>
  <c r="E192" i="37"/>
  <c r="E190" i="37"/>
  <c r="E189" i="37"/>
  <c r="E188" i="37"/>
  <c r="E187" i="37"/>
  <c r="E186" i="37"/>
  <c r="E185" i="37"/>
  <c r="E184" i="37"/>
  <c r="E183" i="37"/>
  <c r="E182" i="37"/>
  <c r="E181" i="37"/>
  <c r="E180" i="37"/>
  <c r="E179" i="37" s="1"/>
  <c r="E178" i="37"/>
  <c r="E177" i="37"/>
  <c r="E175" i="37" s="1"/>
  <c r="E176" i="37"/>
  <c r="E174" i="37"/>
  <c r="E173" i="37"/>
  <c r="E172" i="37"/>
  <c r="E171" i="37"/>
  <c r="E170" i="37" s="1"/>
  <c r="E169" i="37"/>
  <c r="E168" i="37"/>
  <c r="E167" i="37"/>
  <c r="E166" i="37"/>
  <c r="E165" i="37" s="1"/>
  <c r="E164" i="37"/>
  <c r="E163" i="37"/>
  <c r="E162" i="37"/>
  <c r="E161" i="37"/>
  <c r="E160" i="37"/>
  <c r="E158" i="37"/>
  <c r="E157" i="37"/>
  <c r="E156" i="37"/>
  <c r="E155" i="37"/>
  <c r="E154" i="37"/>
  <c r="E153" i="37"/>
  <c r="E152" i="37"/>
  <c r="E151" i="37"/>
  <c r="E150" i="37"/>
  <c r="E149" i="37" s="1"/>
  <c r="E142" i="37"/>
  <c r="E141" i="37"/>
  <c r="E140" i="37" s="1"/>
  <c r="E139" i="37"/>
  <c r="E138" i="37"/>
  <c r="E137" i="37"/>
  <c r="E136" i="37"/>
  <c r="E135" i="37" s="1"/>
  <c r="E134" i="37"/>
  <c r="E133" i="37"/>
  <c r="E132" i="37"/>
  <c r="E131" i="37"/>
  <c r="E130" i="37"/>
  <c r="E128" i="37"/>
  <c r="E127" i="37"/>
  <c r="E126" i="37" s="1"/>
  <c r="E125" i="37"/>
  <c r="E124" i="37"/>
  <c r="E123" i="37"/>
  <c r="E122" i="37"/>
  <c r="E121" i="37"/>
  <c r="E120" i="37"/>
  <c r="E119" i="37"/>
  <c r="E118" i="37"/>
  <c r="E116" i="37"/>
  <c r="E115" i="37"/>
  <c r="E114" i="37"/>
  <c r="E113" i="37"/>
  <c r="E112" i="37"/>
  <c r="E110" i="37"/>
  <c r="E108" i="37"/>
  <c r="E107" i="37"/>
  <c r="E106" i="37"/>
  <c r="E105" i="37"/>
  <c r="E104" i="37"/>
  <c r="E103" i="37"/>
  <c r="E102" i="37"/>
  <c r="E101" i="37"/>
  <c r="E100" i="37"/>
  <c r="E98" i="37"/>
  <c r="E97" i="37"/>
  <c r="E96" i="37"/>
  <c r="E95" i="37"/>
  <c r="E94" i="37"/>
  <c r="E93" i="37" s="1"/>
  <c r="E92" i="37"/>
  <c r="E91" i="37"/>
  <c r="E90" i="37"/>
  <c r="E89" i="37"/>
  <c r="E88" i="37"/>
  <c r="E87" i="37" s="1"/>
  <c r="E86" i="37"/>
  <c r="E85" i="37"/>
  <c r="E84" i="37" s="1"/>
  <c r="E83" i="37"/>
  <c r="E82" i="37"/>
  <c r="E81" i="37"/>
  <c r="E80" i="37"/>
  <c r="E79" i="37"/>
  <c r="E68" i="37"/>
  <c r="E67" i="37"/>
  <c r="E66" i="37"/>
  <c r="E64" i="37"/>
  <c r="E63" i="37"/>
  <c r="E62" i="37"/>
  <c r="E61" i="37"/>
  <c r="E60" i="37"/>
  <c r="E58" i="37"/>
  <c r="E57" i="37"/>
  <c r="E56" i="37"/>
  <c r="E55" i="37" s="1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39" i="37"/>
  <c r="E38" i="37"/>
  <c r="E37" i="37"/>
  <c r="E34" i="37"/>
  <c r="E33" i="37"/>
  <c r="E32" i="37"/>
  <c r="E31" i="37"/>
  <c r="E30" i="37"/>
  <c r="E29" i="37" s="1"/>
  <c r="E28" i="37"/>
  <c r="E27" i="37"/>
  <c r="E26" i="37"/>
  <c r="E25" i="37"/>
  <c r="E23" i="37"/>
  <c r="E22" i="37"/>
  <c r="E21" i="37"/>
  <c r="E20" i="37"/>
  <c r="E19" i="37"/>
  <c r="E17" i="37"/>
  <c r="E14" i="37"/>
  <c r="E13" i="37"/>
  <c r="E12" i="37"/>
  <c r="E11" i="37"/>
  <c r="E9" i="37"/>
  <c r="E8" i="37"/>
  <c r="E7" i="37"/>
  <c r="Z5" i="37"/>
  <c r="Y5" i="37"/>
  <c r="X5" i="37"/>
  <c r="W5" i="37"/>
  <c r="V5" i="37"/>
  <c r="U5" i="37"/>
  <c r="T5" i="37"/>
  <c r="S5" i="37"/>
  <c r="R5" i="37"/>
  <c r="Q5" i="37"/>
  <c r="P5" i="37"/>
  <c r="O5" i="37"/>
  <c r="N5" i="37"/>
  <c r="M5" i="37"/>
  <c r="L5" i="37"/>
  <c r="K5" i="37"/>
  <c r="J5" i="37"/>
  <c r="I5" i="37"/>
  <c r="H5" i="37"/>
  <c r="G5" i="37"/>
  <c r="F5" i="37"/>
  <c r="E191" i="35"/>
  <c r="E216" i="38" l="1"/>
  <c r="E191" i="37"/>
  <c r="E213" i="37"/>
  <c r="E215" i="37"/>
  <c r="E214" i="37"/>
  <c r="E159" i="37"/>
  <c r="E210" i="37"/>
  <c r="E201" i="37"/>
  <c r="E208" i="37"/>
  <c r="E129" i="37"/>
  <c r="E117" i="37"/>
  <c r="E203" i="37"/>
  <c r="E78" i="37"/>
  <c r="E204" i="37"/>
  <c r="E111" i="37"/>
  <c r="E202" i="37"/>
  <c r="E99" i="37"/>
  <c r="E40" i="37"/>
  <c r="E6" i="37"/>
  <c r="E205" i="37"/>
  <c r="E24" i="37"/>
  <c r="E65" i="37"/>
  <c r="E10" i="37"/>
  <c r="E211" i="37"/>
  <c r="E18" i="37"/>
  <c r="E216" i="37"/>
  <c r="E59" i="37"/>
  <c r="E207" i="37"/>
  <c r="E35" i="37"/>
  <c r="E206" i="37"/>
  <c r="E5" i="37" l="1"/>
  <c r="G212" i="35" l="1"/>
  <c r="E212" i="35"/>
  <c r="E14" i="35"/>
  <c r="Z212" i="35"/>
  <c r="Y212" i="35"/>
  <c r="X212" i="35"/>
  <c r="W212" i="35"/>
  <c r="V212" i="35"/>
  <c r="U212" i="35"/>
  <c r="T212" i="35"/>
  <c r="S212" i="35"/>
  <c r="R212" i="35"/>
  <c r="Q212" i="35"/>
  <c r="P212" i="35"/>
  <c r="O212" i="35"/>
  <c r="N212" i="35"/>
  <c r="M212" i="35"/>
  <c r="L212" i="35"/>
  <c r="K212" i="35"/>
  <c r="J212" i="35"/>
  <c r="I212" i="35"/>
  <c r="H212" i="35"/>
  <c r="F212" i="35"/>
  <c r="Z200" i="35"/>
  <c r="Y200" i="35"/>
  <c r="X200" i="35"/>
  <c r="W200" i="35"/>
  <c r="V200" i="35"/>
  <c r="U200" i="35"/>
  <c r="T200" i="35"/>
  <c r="S200" i="35"/>
  <c r="R200" i="35"/>
  <c r="Q200" i="35"/>
  <c r="P200" i="35"/>
  <c r="O200" i="35"/>
  <c r="N200" i="35"/>
  <c r="M200" i="35"/>
  <c r="L200" i="35"/>
  <c r="K200" i="35"/>
  <c r="J200" i="35"/>
  <c r="I200" i="35"/>
  <c r="H200" i="35"/>
  <c r="J199" i="35"/>
  <c r="E197" i="35"/>
  <c r="Z216" i="35"/>
  <c r="Y216" i="35"/>
  <c r="X216" i="35"/>
  <c r="W216" i="35"/>
  <c r="V216" i="35"/>
  <c r="U216" i="35"/>
  <c r="T216" i="35"/>
  <c r="S216" i="35"/>
  <c r="R216" i="35"/>
  <c r="Q216" i="35"/>
  <c r="P216" i="35"/>
  <c r="O216" i="35"/>
  <c r="N216" i="35"/>
  <c r="M216" i="35"/>
  <c r="L216" i="35"/>
  <c r="K216" i="35"/>
  <c r="J216" i="35"/>
  <c r="I216" i="35"/>
  <c r="H216" i="35"/>
  <c r="G216" i="35"/>
  <c r="F216" i="35"/>
  <c r="Z215" i="35"/>
  <c r="Y215" i="35"/>
  <c r="X215" i="35"/>
  <c r="W215" i="35"/>
  <c r="V215" i="35"/>
  <c r="U215" i="35"/>
  <c r="T215" i="35"/>
  <c r="S215" i="35"/>
  <c r="R215" i="35"/>
  <c r="Q215" i="35"/>
  <c r="P215" i="35"/>
  <c r="O215" i="35"/>
  <c r="N215" i="35"/>
  <c r="M215" i="35"/>
  <c r="L215" i="35"/>
  <c r="K215" i="35"/>
  <c r="J215" i="35"/>
  <c r="I215" i="35"/>
  <c r="H215" i="35"/>
  <c r="G215" i="35"/>
  <c r="F215" i="35"/>
  <c r="Z214" i="35"/>
  <c r="Y214" i="35"/>
  <c r="X214" i="35"/>
  <c r="W214" i="35"/>
  <c r="V214" i="35"/>
  <c r="U214" i="35"/>
  <c r="T214" i="35"/>
  <c r="S214" i="35"/>
  <c r="R214" i="35"/>
  <c r="Q214" i="35"/>
  <c r="P214" i="35"/>
  <c r="O214" i="35"/>
  <c r="N214" i="35"/>
  <c r="M214" i="35"/>
  <c r="L214" i="35"/>
  <c r="K214" i="35"/>
  <c r="J214" i="35"/>
  <c r="I214" i="35"/>
  <c r="H214" i="35"/>
  <c r="G214" i="35"/>
  <c r="F214" i="35"/>
  <c r="Z213" i="35"/>
  <c r="Y213" i="35"/>
  <c r="X213" i="35"/>
  <c r="W213" i="35"/>
  <c r="V213" i="35"/>
  <c r="U213" i="35"/>
  <c r="T213" i="35"/>
  <c r="S213" i="35"/>
  <c r="R213" i="35"/>
  <c r="Q213" i="35"/>
  <c r="P213" i="35"/>
  <c r="O213" i="35"/>
  <c r="N213" i="35"/>
  <c r="M213" i="35"/>
  <c r="L213" i="35"/>
  <c r="K213" i="35"/>
  <c r="J213" i="35"/>
  <c r="I213" i="35"/>
  <c r="H213" i="35"/>
  <c r="G213" i="35"/>
  <c r="F213" i="35"/>
  <c r="Z211" i="35"/>
  <c r="Y211" i="35"/>
  <c r="X211" i="35"/>
  <c r="W211" i="35"/>
  <c r="V211" i="35"/>
  <c r="U211" i="35"/>
  <c r="T211" i="35"/>
  <c r="S211" i="35"/>
  <c r="R211" i="35"/>
  <c r="Q211" i="35"/>
  <c r="P211" i="35"/>
  <c r="O211" i="35"/>
  <c r="N211" i="35"/>
  <c r="M211" i="35"/>
  <c r="L211" i="35"/>
  <c r="K211" i="35"/>
  <c r="J211" i="35"/>
  <c r="I211" i="35"/>
  <c r="H211" i="35"/>
  <c r="G211" i="35"/>
  <c r="F211" i="35"/>
  <c r="Z210" i="35"/>
  <c r="Y210" i="35"/>
  <c r="X210" i="35"/>
  <c r="W210" i="35"/>
  <c r="V210" i="35"/>
  <c r="U210" i="35"/>
  <c r="T210" i="35"/>
  <c r="S210" i="35"/>
  <c r="R210" i="35"/>
  <c r="Q210" i="35"/>
  <c r="P210" i="35"/>
  <c r="O210" i="35"/>
  <c r="N210" i="35"/>
  <c r="M210" i="35"/>
  <c r="L210" i="35"/>
  <c r="K210" i="35"/>
  <c r="J210" i="35"/>
  <c r="I210" i="35"/>
  <c r="H210" i="35"/>
  <c r="G210" i="35"/>
  <c r="F210" i="35"/>
  <c r="Z209" i="35"/>
  <c r="Y209" i="35"/>
  <c r="X209" i="35"/>
  <c r="W209" i="35"/>
  <c r="V209" i="35"/>
  <c r="U209" i="35"/>
  <c r="T209" i="35"/>
  <c r="S209" i="35"/>
  <c r="R209" i="35"/>
  <c r="Q209" i="35"/>
  <c r="P209" i="35"/>
  <c r="O209" i="35"/>
  <c r="N209" i="35"/>
  <c r="M209" i="35"/>
  <c r="L209" i="35"/>
  <c r="K209" i="35"/>
  <c r="J209" i="35"/>
  <c r="I209" i="35"/>
  <c r="H209" i="35"/>
  <c r="G209" i="35"/>
  <c r="F209" i="35"/>
  <c r="Z208" i="35"/>
  <c r="Y208" i="35"/>
  <c r="X208" i="35"/>
  <c r="W208" i="35"/>
  <c r="V208" i="35"/>
  <c r="U208" i="35"/>
  <c r="T208" i="35"/>
  <c r="S208" i="35"/>
  <c r="R208" i="35"/>
  <c r="Q208" i="35"/>
  <c r="P208" i="35"/>
  <c r="O208" i="35"/>
  <c r="N208" i="35"/>
  <c r="M208" i="35"/>
  <c r="L208" i="35"/>
  <c r="K208" i="35"/>
  <c r="J208" i="35"/>
  <c r="I208" i="35"/>
  <c r="H208" i="35"/>
  <c r="G208" i="35"/>
  <c r="F208" i="35"/>
  <c r="Z207" i="35"/>
  <c r="Y207" i="35"/>
  <c r="X207" i="35"/>
  <c r="W207" i="35"/>
  <c r="V207" i="35"/>
  <c r="U207" i="35"/>
  <c r="T207" i="35"/>
  <c r="S207" i="35"/>
  <c r="R207" i="35"/>
  <c r="Q207" i="35"/>
  <c r="P207" i="35"/>
  <c r="O207" i="35"/>
  <c r="N207" i="35"/>
  <c r="M207" i="35"/>
  <c r="L207" i="35"/>
  <c r="K207" i="35"/>
  <c r="J207" i="35"/>
  <c r="I207" i="35"/>
  <c r="H207" i="35"/>
  <c r="G207" i="35"/>
  <c r="F207" i="35"/>
  <c r="Z206" i="35"/>
  <c r="Y206" i="35"/>
  <c r="X206" i="35"/>
  <c r="W206" i="35"/>
  <c r="V206" i="35"/>
  <c r="U206" i="35"/>
  <c r="T206" i="35"/>
  <c r="S206" i="35"/>
  <c r="R206" i="35"/>
  <c r="Q206" i="35"/>
  <c r="P206" i="35"/>
  <c r="O206" i="35"/>
  <c r="N206" i="35"/>
  <c r="M206" i="35"/>
  <c r="L206" i="35"/>
  <c r="K206" i="35"/>
  <c r="J206" i="35"/>
  <c r="I206" i="35"/>
  <c r="H206" i="35"/>
  <c r="G206" i="35"/>
  <c r="F206" i="35"/>
  <c r="Z205" i="35"/>
  <c r="Y205" i="35"/>
  <c r="X205" i="35"/>
  <c r="W205" i="35"/>
  <c r="V205" i="35"/>
  <c r="U205" i="35"/>
  <c r="T205" i="35"/>
  <c r="S205" i="35"/>
  <c r="R205" i="35"/>
  <c r="Q205" i="35"/>
  <c r="P205" i="35"/>
  <c r="O205" i="35"/>
  <c r="N205" i="35"/>
  <c r="M205" i="35"/>
  <c r="L205" i="35"/>
  <c r="K205" i="35"/>
  <c r="J205" i="35"/>
  <c r="I205" i="35"/>
  <c r="H205" i="35"/>
  <c r="G205" i="35"/>
  <c r="F205" i="35"/>
  <c r="E205" i="35" s="1"/>
  <c r="Z204" i="35"/>
  <c r="Y204" i="35"/>
  <c r="X204" i="35"/>
  <c r="W204" i="35"/>
  <c r="V204" i="35"/>
  <c r="U204" i="35"/>
  <c r="T204" i="35"/>
  <c r="S204" i="35"/>
  <c r="R204" i="35"/>
  <c r="Q204" i="35"/>
  <c r="P204" i="35"/>
  <c r="O204" i="35"/>
  <c r="N204" i="35"/>
  <c r="M204" i="35"/>
  <c r="L204" i="35"/>
  <c r="K204" i="35"/>
  <c r="J204" i="35"/>
  <c r="I204" i="35"/>
  <c r="H204" i="35"/>
  <c r="G204" i="35"/>
  <c r="F204" i="35"/>
  <c r="Z203" i="35"/>
  <c r="Y203" i="35"/>
  <c r="X203" i="35"/>
  <c r="W203" i="35"/>
  <c r="V203" i="35"/>
  <c r="U203" i="35"/>
  <c r="T203" i="35"/>
  <c r="S203" i="35"/>
  <c r="R203" i="35"/>
  <c r="Q203" i="35"/>
  <c r="P203" i="35"/>
  <c r="O203" i="35"/>
  <c r="N203" i="35"/>
  <c r="M203" i="35"/>
  <c r="L203" i="35"/>
  <c r="K203" i="35"/>
  <c r="J203" i="35"/>
  <c r="I203" i="35"/>
  <c r="H203" i="35"/>
  <c r="G203" i="35"/>
  <c r="F203" i="35"/>
  <c r="Z202" i="35"/>
  <c r="Y202" i="35"/>
  <c r="X202" i="35"/>
  <c r="W202" i="35"/>
  <c r="V202" i="35"/>
  <c r="U202" i="35"/>
  <c r="T202" i="35"/>
  <c r="S202" i="35"/>
  <c r="R202" i="35"/>
  <c r="Q202" i="35"/>
  <c r="P202" i="35"/>
  <c r="O202" i="35"/>
  <c r="N202" i="35"/>
  <c r="M202" i="35"/>
  <c r="L202" i="35"/>
  <c r="K202" i="35"/>
  <c r="J202" i="35"/>
  <c r="I202" i="35"/>
  <c r="H202" i="35"/>
  <c r="G202" i="35"/>
  <c r="F202" i="35"/>
  <c r="Z201" i="35"/>
  <c r="Y201" i="35"/>
  <c r="X201" i="35"/>
  <c r="W201" i="35"/>
  <c r="V201" i="35"/>
  <c r="U201" i="35"/>
  <c r="T201" i="35"/>
  <c r="S201" i="35"/>
  <c r="R201" i="35"/>
  <c r="Q201" i="35"/>
  <c r="P201" i="35"/>
  <c r="O201" i="35"/>
  <c r="N201" i="35"/>
  <c r="M201" i="35"/>
  <c r="L201" i="35"/>
  <c r="K201" i="35"/>
  <c r="J201" i="35"/>
  <c r="I201" i="35"/>
  <c r="H201" i="35"/>
  <c r="G201" i="35"/>
  <c r="F201" i="35"/>
  <c r="Z199" i="35"/>
  <c r="Y199" i="35"/>
  <c r="X199" i="35"/>
  <c r="W199" i="35"/>
  <c r="V199" i="35"/>
  <c r="U199" i="35"/>
  <c r="T199" i="35"/>
  <c r="S199" i="35"/>
  <c r="R199" i="35"/>
  <c r="Q199" i="35"/>
  <c r="P199" i="35"/>
  <c r="O199" i="35"/>
  <c r="N199" i="35"/>
  <c r="M199" i="35"/>
  <c r="L199" i="35"/>
  <c r="K199" i="35"/>
  <c r="I199" i="35"/>
  <c r="H199" i="35"/>
  <c r="G199" i="35"/>
  <c r="F199" i="35"/>
  <c r="E196" i="35"/>
  <c r="E195" i="35"/>
  <c r="E194" i="35"/>
  <c r="E193" i="35"/>
  <c r="E192" i="35"/>
  <c r="E190" i="35"/>
  <c r="E189" i="35"/>
  <c r="E188" i="35"/>
  <c r="E187" i="35"/>
  <c r="E186" i="35"/>
  <c r="E185" i="35"/>
  <c r="E184" i="35"/>
  <c r="E183" i="35"/>
  <c r="E182" i="35"/>
  <c r="E181" i="35"/>
  <c r="E180" i="35"/>
  <c r="E179" i="35"/>
  <c r="E178" i="35"/>
  <c r="E177" i="35"/>
  <c r="E176" i="35"/>
  <c r="E174" i="35"/>
  <c r="E173" i="35"/>
  <c r="E172" i="35"/>
  <c r="E171" i="35"/>
  <c r="E170" i="35" s="1"/>
  <c r="E169" i="35"/>
  <c r="E168" i="35"/>
  <c r="E167" i="35"/>
  <c r="E166" i="35"/>
  <c r="E164" i="35"/>
  <c r="E163" i="35"/>
  <c r="E162" i="35"/>
  <c r="E161" i="35"/>
  <c r="E160" i="35"/>
  <c r="E158" i="35"/>
  <c r="E157" i="35"/>
  <c r="E156" i="35"/>
  <c r="E155" i="35"/>
  <c r="E154" i="35"/>
  <c r="E153" i="35"/>
  <c r="E152" i="35"/>
  <c r="E151" i="35"/>
  <c r="E150" i="35"/>
  <c r="E149" i="35" s="1"/>
  <c r="E142" i="35"/>
  <c r="E141" i="35"/>
  <c r="E140" i="35" s="1"/>
  <c r="E139" i="35"/>
  <c r="E138" i="35"/>
  <c r="E137" i="35"/>
  <c r="E136" i="35"/>
  <c r="E134" i="35"/>
  <c r="E133" i="35"/>
  <c r="E132" i="35"/>
  <c r="E131" i="35"/>
  <c r="E130" i="35"/>
  <c r="E129" i="35" s="1"/>
  <c r="E128" i="35"/>
  <c r="E126" i="35" s="1"/>
  <c r="E127" i="35"/>
  <c r="E125" i="35"/>
  <c r="E124" i="35"/>
  <c r="E123" i="35"/>
  <c r="E122" i="35"/>
  <c r="E121" i="35"/>
  <c r="E120" i="35"/>
  <c r="E119" i="35"/>
  <c r="E118" i="35"/>
  <c r="E117" i="35" s="1"/>
  <c r="E116" i="35"/>
  <c r="E115" i="35"/>
  <c r="E114" i="35"/>
  <c r="E113" i="35"/>
  <c r="E112" i="35"/>
  <c r="E110" i="35"/>
  <c r="E108" i="35"/>
  <c r="E107" i="35"/>
  <c r="E106" i="35"/>
  <c r="E105" i="35"/>
  <c r="E104" i="35"/>
  <c r="E103" i="35"/>
  <c r="E102" i="35"/>
  <c r="E101" i="35"/>
  <c r="E100" i="35"/>
  <c r="E98" i="35"/>
  <c r="E97" i="35"/>
  <c r="E96" i="35" s="1"/>
  <c r="E95" i="35"/>
  <c r="E94" i="35"/>
  <c r="E93" i="35" s="1"/>
  <c r="E92" i="35"/>
  <c r="E91" i="35"/>
  <c r="E90" i="35"/>
  <c r="E89" i="35"/>
  <c r="E88" i="35"/>
  <c r="E87" i="35" s="1"/>
  <c r="E86" i="35"/>
  <c r="E85" i="35"/>
  <c r="E84" i="35" s="1"/>
  <c r="E83" i="35"/>
  <c r="E82" i="35"/>
  <c r="E81" i="35"/>
  <c r="E80" i="35"/>
  <c r="E79" i="35"/>
  <c r="E68" i="35"/>
  <c r="E67" i="35"/>
  <c r="E65" i="35" s="1"/>
  <c r="E66" i="35"/>
  <c r="E64" i="35"/>
  <c r="E63" i="35"/>
  <c r="E62" i="35"/>
  <c r="E61" i="35"/>
  <c r="E60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39" i="35"/>
  <c r="E38" i="35"/>
  <c r="E37" i="35"/>
  <c r="E34" i="35"/>
  <c r="E33" i="35"/>
  <c r="E32" i="35"/>
  <c r="E31" i="35"/>
  <c r="E30" i="35"/>
  <c r="E28" i="35"/>
  <c r="E27" i="35"/>
  <c r="E26" i="35"/>
  <c r="E25" i="35"/>
  <c r="E23" i="35"/>
  <c r="E22" i="35"/>
  <c r="E21" i="35"/>
  <c r="E20" i="35"/>
  <c r="E19" i="35"/>
  <c r="E17" i="35"/>
  <c r="E13" i="35"/>
  <c r="E12" i="35"/>
  <c r="E11" i="35"/>
  <c r="E10" i="35" s="1"/>
  <c r="E9" i="35"/>
  <c r="E8" i="35"/>
  <c r="E7" i="35"/>
  <c r="E6" i="35"/>
  <c r="Z5" i="35"/>
  <c r="Y5" i="35"/>
  <c r="X5" i="35"/>
  <c r="W5" i="35"/>
  <c r="V5" i="35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209" i="35" l="1"/>
  <c r="E213" i="35"/>
  <c r="E165" i="35"/>
  <c r="E215" i="35"/>
  <c r="E159" i="35"/>
  <c r="E214" i="35"/>
  <c r="E175" i="35"/>
  <c r="E204" i="35"/>
  <c r="E199" i="35"/>
  <c r="E135" i="35"/>
  <c r="E203" i="35"/>
  <c r="E202" i="35"/>
  <c r="E210" i="35"/>
  <c r="E201" i="35"/>
  <c r="E78" i="35"/>
  <c r="E111" i="35"/>
  <c r="E208" i="35"/>
  <c r="E99" i="35"/>
  <c r="E35" i="35"/>
  <c r="E216" i="35"/>
  <c r="E24" i="35"/>
  <c r="E40" i="35"/>
  <c r="E29" i="35"/>
  <c r="E207" i="35"/>
  <c r="E211" i="35"/>
  <c r="E18" i="35"/>
  <c r="E59" i="35"/>
  <c r="E206" i="35"/>
  <c r="E59" i="34"/>
  <c r="P197" i="34"/>
  <c r="O197" i="34"/>
  <c r="N197" i="34"/>
  <c r="M197" i="34"/>
  <c r="L197" i="34"/>
  <c r="K197" i="34"/>
  <c r="J197" i="34"/>
  <c r="I197" i="34"/>
  <c r="H197" i="34"/>
  <c r="G197" i="34"/>
  <c r="E197" i="34"/>
  <c r="E209" i="34"/>
  <c r="P209" i="34"/>
  <c r="O209" i="34"/>
  <c r="N209" i="34"/>
  <c r="M209" i="34"/>
  <c r="L209" i="34"/>
  <c r="K209" i="34"/>
  <c r="J209" i="34"/>
  <c r="I209" i="34"/>
  <c r="H209" i="34"/>
  <c r="G209" i="34"/>
  <c r="F209" i="34"/>
  <c r="M187" i="34"/>
  <c r="M186" i="34"/>
  <c r="M185" i="34"/>
  <c r="M184" i="34"/>
  <c r="M183" i="34"/>
  <c r="M182" i="34"/>
  <c r="F194" i="34"/>
  <c r="E194" i="34"/>
  <c r="M191" i="34"/>
  <c r="M190" i="34"/>
  <c r="M189" i="34"/>
  <c r="M188" i="34"/>
  <c r="P188" i="34"/>
  <c r="O188" i="34"/>
  <c r="N188" i="34"/>
  <c r="M181" i="34"/>
  <c r="M180" i="34"/>
  <c r="M179" i="34"/>
  <c r="M178" i="34"/>
  <c r="M177" i="34"/>
  <c r="M173" i="34"/>
  <c r="M165" i="34"/>
  <c r="M164" i="34"/>
  <c r="M163" i="34"/>
  <c r="M161" i="34"/>
  <c r="M160" i="34"/>
  <c r="M159" i="34"/>
  <c r="M157" i="34"/>
  <c r="M155" i="34"/>
  <c r="M154" i="34"/>
  <c r="M153" i="34"/>
  <c r="M152" i="34"/>
  <c r="M151" i="34"/>
  <c r="M148" i="34"/>
  <c r="M147" i="34"/>
  <c r="E5" i="35" l="1"/>
  <c r="M140" i="34"/>
  <c r="M136" i="34"/>
  <c r="M135" i="34"/>
  <c r="M133" i="34"/>
  <c r="M132" i="34"/>
  <c r="M131" i="34"/>
  <c r="M130" i="34"/>
  <c r="M129" i="34"/>
  <c r="M127" i="34"/>
  <c r="M126" i="34"/>
  <c r="M124" i="34"/>
  <c r="M122" i="34"/>
  <c r="M121" i="34"/>
  <c r="M120" i="34"/>
  <c r="M118" i="34"/>
  <c r="M117" i="34"/>
  <c r="M115" i="34"/>
  <c r="M114" i="34"/>
  <c r="M113" i="34"/>
  <c r="M112" i="34"/>
  <c r="M111" i="34"/>
  <c r="M107" i="34"/>
  <c r="M106" i="34"/>
  <c r="M105" i="34"/>
  <c r="M103" i="34"/>
  <c r="M102" i="34"/>
  <c r="M101" i="34"/>
  <c r="M100" i="34"/>
  <c r="M99" i="34"/>
  <c r="M94" i="34"/>
  <c r="M93" i="34"/>
  <c r="M89" i="34"/>
  <c r="M88" i="34"/>
  <c r="M87" i="34"/>
  <c r="M85" i="34"/>
  <c r="M84" i="34"/>
  <c r="M82" i="34"/>
  <c r="M81" i="34"/>
  <c r="M80" i="34"/>
  <c r="M79" i="34"/>
  <c r="M78" i="34"/>
  <c r="M67" i="34"/>
  <c r="M66" i="34"/>
  <c r="M63" i="34"/>
  <c r="M62" i="34"/>
  <c r="M61" i="34"/>
  <c r="M60" i="34"/>
  <c r="M59" i="34"/>
  <c r="M56" i="34"/>
  <c r="M55" i="34"/>
  <c r="M52" i="34"/>
  <c r="M51" i="34"/>
  <c r="M50" i="34"/>
  <c r="M48" i="34"/>
  <c r="M47" i="34"/>
  <c r="M46" i="34"/>
  <c r="M45" i="34"/>
  <c r="M44" i="34"/>
  <c r="M41" i="34"/>
  <c r="M36" i="34"/>
  <c r="N39" i="34"/>
  <c r="O39" i="34"/>
  <c r="P39" i="34"/>
  <c r="M33" i="34"/>
  <c r="M32" i="34"/>
  <c r="M29" i="34"/>
  <c r="M26" i="34"/>
  <c r="M25" i="34"/>
  <c r="M24" i="34"/>
  <c r="M21" i="34"/>
  <c r="M20" i="34"/>
  <c r="M19" i="34"/>
  <c r="M18" i="34"/>
  <c r="M13" i="34"/>
  <c r="I194" i="34"/>
  <c r="I193" i="34"/>
  <c r="I192" i="34"/>
  <c r="I191" i="34"/>
  <c r="I190" i="34"/>
  <c r="I189" i="34"/>
  <c r="I187" i="34"/>
  <c r="I186" i="34"/>
  <c r="I185" i="34"/>
  <c r="I184" i="34"/>
  <c r="I183" i="34"/>
  <c r="I182" i="34"/>
  <c r="I181" i="34"/>
  <c r="I180" i="34"/>
  <c r="I179" i="34"/>
  <c r="I178" i="34"/>
  <c r="I177" i="34"/>
  <c r="I174" i="34"/>
  <c r="I173" i="34"/>
  <c r="I171" i="34"/>
  <c r="I170" i="34"/>
  <c r="I169" i="34"/>
  <c r="I165" i="34"/>
  <c r="I164" i="34"/>
  <c r="I163" i="34"/>
  <c r="I161" i="34"/>
  <c r="I160" i="34"/>
  <c r="I159" i="34"/>
  <c r="I158" i="34"/>
  <c r="I157" i="34"/>
  <c r="I155" i="34"/>
  <c r="I154" i="34"/>
  <c r="I153" i="34"/>
  <c r="I152" i="34"/>
  <c r="I151" i="34"/>
  <c r="I148" i="34"/>
  <c r="I147" i="34"/>
  <c r="I141" i="34"/>
  <c r="I140" i="34"/>
  <c r="I136" i="34"/>
  <c r="I135" i="34"/>
  <c r="I133" i="34"/>
  <c r="I132" i="34"/>
  <c r="I131" i="34"/>
  <c r="I130" i="34"/>
  <c r="I129" i="34"/>
  <c r="I127" i="34"/>
  <c r="I126" i="34"/>
  <c r="I124" i="34"/>
  <c r="I122" i="34"/>
  <c r="I120" i="34"/>
  <c r="I118" i="34"/>
  <c r="I117" i="34"/>
  <c r="I115" i="34"/>
  <c r="I114" i="34"/>
  <c r="I113" i="34"/>
  <c r="I112" i="34"/>
  <c r="I111" i="34"/>
  <c r="I107" i="34"/>
  <c r="I106" i="34"/>
  <c r="I105" i="34"/>
  <c r="I103" i="34"/>
  <c r="I102" i="34"/>
  <c r="I101" i="34"/>
  <c r="I100" i="34"/>
  <c r="I99" i="34"/>
  <c r="I94" i="34"/>
  <c r="I93" i="34"/>
  <c r="I91" i="34"/>
  <c r="I88" i="34"/>
  <c r="I87" i="34"/>
  <c r="I85" i="34"/>
  <c r="I84" i="34"/>
  <c r="I82" i="34"/>
  <c r="I81" i="34"/>
  <c r="I80" i="34"/>
  <c r="I79" i="34"/>
  <c r="I78" i="34"/>
  <c r="I67" i="34"/>
  <c r="I66" i="34"/>
  <c r="I65" i="34"/>
  <c r="I63" i="34"/>
  <c r="I60" i="34"/>
  <c r="I56" i="34"/>
  <c r="I55" i="34"/>
  <c r="I52" i="34"/>
  <c r="I50" i="34"/>
  <c r="I47" i="34"/>
  <c r="I46" i="34"/>
  <c r="I45" i="34"/>
  <c r="I44" i="34"/>
  <c r="I43" i="34"/>
  <c r="I42" i="34"/>
  <c r="I41" i="34"/>
  <c r="I40" i="34"/>
  <c r="I38" i="34"/>
  <c r="I37" i="34"/>
  <c r="I36" i="34"/>
  <c r="I33" i="34"/>
  <c r="I32" i="34"/>
  <c r="I31" i="34"/>
  <c r="I30" i="34"/>
  <c r="I29" i="34"/>
  <c r="I26" i="34"/>
  <c r="I25" i="34"/>
  <c r="I24" i="34"/>
  <c r="I21" i="34"/>
  <c r="I20" i="34"/>
  <c r="I19" i="34"/>
  <c r="I18" i="34"/>
  <c r="I13" i="34"/>
  <c r="I6" i="34"/>
  <c r="I7" i="34"/>
  <c r="J203" i="33"/>
  <c r="H212" i="33"/>
  <c r="L212" i="33"/>
  <c r="P212" i="33"/>
  <c r="L49" i="33"/>
  <c r="H49" i="33"/>
  <c r="L199" i="33"/>
  <c r="L9" i="33"/>
  <c r="L5" i="33"/>
  <c r="P5" i="33"/>
  <c r="H6" i="33"/>
  <c r="H5" i="33"/>
  <c r="H9" i="33"/>
  <c r="H10" i="33"/>
  <c r="P208" i="33" l="1"/>
  <c r="O208" i="33"/>
  <c r="G208" i="33" s="1"/>
  <c r="N208" i="33"/>
  <c r="F208" i="33" s="1"/>
  <c r="L208" i="33"/>
  <c r="K208" i="33"/>
  <c r="J208" i="33"/>
  <c r="H193" i="33"/>
  <c r="G193" i="33"/>
  <c r="F193" i="33"/>
  <c r="E193" i="33"/>
  <c r="I193" i="33"/>
  <c r="M193" i="33"/>
  <c r="P204" i="34"/>
  <c r="O204" i="34"/>
  <c r="N204" i="34"/>
  <c r="L204" i="34"/>
  <c r="K204" i="34"/>
  <c r="J204" i="34"/>
  <c r="P203" i="34"/>
  <c r="O203" i="34"/>
  <c r="N203" i="34"/>
  <c r="L203" i="34"/>
  <c r="K203" i="34"/>
  <c r="J203" i="34"/>
  <c r="E193" i="34"/>
  <c r="E192" i="34"/>
  <c r="H191" i="34"/>
  <c r="G191" i="34"/>
  <c r="F191" i="34"/>
  <c r="E191" i="34"/>
  <c r="H190" i="34"/>
  <c r="G190" i="34"/>
  <c r="F190" i="34"/>
  <c r="H189" i="34"/>
  <c r="G189" i="34"/>
  <c r="F189" i="34"/>
  <c r="E189" i="34"/>
  <c r="P212" i="34"/>
  <c r="O212" i="34"/>
  <c r="N212" i="34"/>
  <c r="L188" i="34"/>
  <c r="L212" i="34" s="1"/>
  <c r="K188" i="34"/>
  <c r="K212" i="34" s="1"/>
  <c r="J188" i="34"/>
  <c r="J212" i="34" s="1"/>
  <c r="E187" i="34"/>
  <c r="H187" i="34"/>
  <c r="G187" i="34"/>
  <c r="F187" i="34"/>
  <c r="E186" i="34"/>
  <c r="H186" i="34"/>
  <c r="G186" i="34"/>
  <c r="F186" i="34"/>
  <c r="H185" i="34"/>
  <c r="G185" i="34"/>
  <c r="F185" i="34"/>
  <c r="E184" i="34"/>
  <c r="H184" i="34"/>
  <c r="G184" i="34"/>
  <c r="F184" i="34"/>
  <c r="E183" i="34"/>
  <c r="H183" i="34"/>
  <c r="G183" i="34"/>
  <c r="F183" i="34"/>
  <c r="E182" i="34"/>
  <c r="G182" i="34"/>
  <c r="F182" i="34"/>
  <c r="E181" i="34"/>
  <c r="H181" i="34"/>
  <c r="G181" i="34"/>
  <c r="F181" i="34"/>
  <c r="E180" i="34"/>
  <c r="H180" i="34"/>
  <c r="G180" i="34"/>
  <c r="F180" i="34"/>
  <c r="H179" i="34"/>
  <c r="G179" i="34"/>
  <c r="F179" i="34"/>
  <c r="E178" i="34"/>
  <c r="H178" i="34"/>
  <c r="G178" i="34"/>
  <c r="F178" i="34"/>
  <c r="E177" i="34"/>
  <c r="H177" i="34"/>
  <c r="G177" i="34"/>
  <c r="F177" i="34"/>
  <c r="P176" i="34"/>
  <c r="O176" i="34"/>
  <c r="N176" i="34"/>
  <c r="L176" i="34"/>
  <c r="K176" i="34"/>
  <c r="J176" i="34"/>
  <c r="E175" i="34"/>
  <c r="M174" i="34"/>
  <c r="H174" i="34"/>
  <c r="G174" i="34"/>
  <c r="F174" i="34"/>
  <c r="I172" i="34"/>
  <c r="H173" i="34"/>
  <c r="G173" i="34"/>
  <c r="F173" i="34"/>
  <c r="P172" i="34"/>
  <c r="O172" i="34"/>
  <c r="N172" i="34"/>
  <c r="L172" i="34"/>
  <c r="K172" i="34"/>
  <c r="J172" i="34"/>
  <c r="M171" i="34"/>
  <c r="E171" i="34" s="1"/>
  <c r="H171" i="34"/>
  <c r="G171" i="34"/>
  <c r="F171" i="34"/>
  <c r="M170" i="34"/>
  <c r="H170" i="34"/>
  <c r="G170" i="34"/>
  <c r="F170" i="34"/>
  <c r="M169" i="34"/>
  <c r="E169" i="34" s="1"/>
  <c r="H169" i="34"/>
  <c r="G169" i="34"/>
  <c r="F169" i="34"/>
  <c r="M168" i="34"/>
  <c r="I168" i="34"/>
  <c r="H168" i="34"/>
  <c r="G168" i="34"/>
  <c r="F168" i="34"/>
  <c r="P167" i="34"/>
  <c r="O167" i="34"/>
  <c r="N167" i="34"/>
  <c r="L167" i="34"/>
  <c r="K167" i="34"/>
  <c r="J167" i="34"/>
  <c r="E166" i="34"/>
  <c r="E165" i="34"/>
  <c r="H165" i="34"/>
  <c r="G165" i="34"/>
  <c r="F165" i="34"/>
  <c r="E164" i="34"/>
  <c r="H164" i="34"/>
  <c r="G164" i="34"/>
  <c r="F164" i="34"/>
  <c r="H163" i="34"/>
  <c r="G163" i="34"/>
  <c r="F163" i="34"/>
  <c r="P162" i="34"/>
  <c r="O162" i="34"/>
  <c r="N162" i="34"/>
  <c r="L162" i="34"/>
  <c r="K162" i="34"/>
  <c r="J162" i="34"/>
  <c r="H161" i="34"/>
  <c r="G161" i="34"/>
  <c r="F161" i="34"/>
  <c r="H160" i="34"/>
  <c r="G160" i="34"/>
  <c r="F160" i="34"/>
  <c r="E159" i="34"/>
  <c r="H159" i="34"/>
  <c r="G159" i="34"/>
  <c r="F159" i="34"/>
  <c r="M158" i="34"/>
  <c r="E158" i="34" s="1"/>
  <c r="H158" i="34"/>
  <c r="G158" i="34"/>
  <c r="F158" i="34"/>
  <c r="E157" i="34"/>
  <c r="H157" i="34"/>
  <c r="G157" i="34"/>
  <c r="F157" i="34"/>
  <c r="P156" i="34"/>
  <c r="O156" i="34"/>
  <c r="N156" i="34"/>
  <c r="L156" i="34"/>
  <c r="K156" i="34"/>
  <c r="J156" i="34"/>
  <c r="E155" i="34"/>
  <c r="H155" i="34"/>
  <c r="G155" i="34"/>
  <c r="F155" i="34"/>
  <c r="H154" i="34"/>
  <c r="G154" i="34"/>
  <c r="F154" i="34"/>
  <c r="H153" i="34"/>
  <c r="G153" i="34"/>
  <c r="F153" i="34"/>
  <c r="H152" i="34"/>
  <c r="G152" i="34"/>
  <c r="F152" i="34"/>
  <c r="E151" i="34"/>
  <c r="H151" i="34"/>
  <c r="G151" i="34"/>
  <c r="F151" i="34"/>
  <c r="M150" i="34"/>
  <c r="I150" i="34"/>
  <c r="F150" i="34"/>
  <c r="M149" i="34"/>
  <c r="I149" i="34"/>
  <c r="H149" i="34"/>
  <c r="G149" i="34"/>
  <c r="F149" i="34"/>
  <c r="H148" i="34"/>
  <c r="G148" i="34"/>
  <c r="F148" i="34"/>
  <c r="E147" i="34"/>
  <c r="H147" i="34"/>
  <c r="G147" i="34"/>
  <c r="F147" i="34"/>
  <c r="P146" i="34"/>
  <c r="P206" i="34" s="1"/>
  <c r="O146" i="34"/>
  <c r="O206" i="34" s="1"/>
  <c r="N146" i="34"/>
  <c r="N206" i="34" s="1"/>
  <c r="L146" i="34"/>
  <c r="L206" i="34" s="1"/>
  <c r="K146" i="34"/>
  <c r="K206" i="34" s="1"/>
  <c r="J146" i="34"/>
  <c r="J206" i="34" s="1"/>
  <c r="M141" i="34"/>
  <c r="H141" i="34"/>
  <c r="G141" i="34"/>
  <c r="F141" i="34"/>
  <c r="E140" i="34"/>
  <c r="H140" i="34"/>
  <c r="G140" i="34"/>
  <c r="F140" i="34"/>
  <c r="P139" i="34"/>
  <c r="O139" i="34"/>
  <c r="N139" i="34"/>
  <c r="L139" i="34"/>
  <c r="K139" i="34"/>
  <c r="J139" i="34"/>
  <c r="E138" i="34"/>
  <c r="M137" i="34"/>
  <c r="I137" i="34"/>
  <c r="H137" i="34"/>
  <c r="G137" i="34"/>
  <c r="F137" i="34"/>
  <c r="H136" i="34"/>
  <c r="G136" i="34"/>
  <c r="F136" i="34"/>
  <c r="H135" i="34"/>
  <c r="G135" i="34"/>
  <c r="F135" i="34"/>
  <c r="P134" i="34"/>
  <c r="O134" i="34"/>
  <c r="N134" i="34"/>
  <c r="L134" i="34"/>
  <c r="K134" i="34"/>
  <c r="J134" i="34"/>
  <c r="H133" i="34"/>
  <c r="G133" i="34"/>
  <c r="F133" i="34"/>
  <c r="H132" i="34"/>
  <c r="G132" i="34"/>
  <c r="F132" i="34"/>
  <c r="E131" i="34"/>
  <c r="H131" i="34"/>
  <c r="G131" i="34"/>
  <c r="F131" i="34"/>
  <c r="E130" i="34"/>
  <c r="H130" i="34"/>
  <c r="G130" i="34"/>
  <c r="F130" i="34"/>
  <c r="E129" i="34"/>
  <c r="H129" i="34"/>
  <c r="G129" i="34"/>
  <c r="F129" i="34"/>
  <c r="P128" i="34"/>
  <c r="O128" i="34"/>
  <c r="N128" i="34"/>
  <c r="L128" i="34"/>
  <c r="K128" i="34"/>
  <c r="J128" i="34"/>
  <c r="H127" i="34"/>
  <c r="G127" i="34"/>
  <c r="F127" i="34"/>
  <c r="H126" i="34"/>
  <c r="G126" i="34"/>
  <c r="F126" i="34"/>
  <c r="P125" i="34"/>
  <c r="O125" i="34"/>
  <c r="N125" i="34"/>
  <c r="L125" i="34"/>
  <c r="K125" i="34"/>
  <c r="J125" i="34"/>
  <c r="H124" i="34"/>
  <c r="G124" i="34"/>
  <c r="F124" i="34"/>
  <c r="E123" i="34"/>
  <c r="E122" i="34"/>
  <c r="H122" i="34"/>
  <c r="G122" i="34"/>
  <c r="F122" i="34"/>
  <c r="I121" i="34"/>
  <c r="H121" i="34"/>
  <c r="G121" i="34"/>
  <c r="F121" i="34"/>
  <c r="E120" i="34"/>
  <c r="H120" i="34"/>
  <c r="G120" i="34"/>
  <c r="F120" i="34"/>
  <c r="P119" i="34"/>
  <c r="O119" i="34"/>
  <c r="N119" i="34"/>
  <c r="L119" i="34"/>
  <c r="K119" i="34"/>
  <c r="J119" i="34"/>
  <c r="H118" i="34"/>
  <c r="G118" i="34"/>
  <c r="F118" i="34"/>
  <c r="H117" i="34"/>
  <c r="G117" i="34"/>
  <c r="F117" i="34"/>
  <c r="P116" i="34"/>
  <c r="O116" i="34"/>
  <c r="N116" i="34"/>
  <c r="L116" i="34"/>
  <c r="K116" i="34"/>
  <c r="J116" i="34"/>
  <c r="E115" i="34"/>
  <c r="H115" i="34"/>
  <c r="G115" i="34"/>
  <c r="F115" i="34"/>
  <c r="H114" i="34"/>
  <c r="G114" i="34"/>
  <c r="F114" i="34"/>
  <c r="H113" i="34"/>
  <c r="G113" i="34"/>
  <c r="F113" i="34"/>
  <c r="E112" i="34"/>
  <c r="H112" i="34"/>
  <c r="G112" i="34"/>
  <c r="F112" i="34"/>
  <c r="H111" i="34"/>
  <c r="G111" i="34"/>
  <c r="F111" i="34"/>
  <c r="P110" i="34"/>
  <c r="P199" i="34" s="1"/>
  <c r="O110" i="34"/>
  <c r="O199" i="34" s="1"/>
  <c r="N110" i="34"/>
  <c r="N199" i="34" s="1"/>
  <c r="L110" i="34"/>
  <c r="L199" i="34" s="1"/>
  <c r="K110" i="34"/>
  <c r="K199" i="34" s="1"/>
  <c r="J110" i="34"/>
  <c r="J199" i="34" s="1"/>
  <c r="M109" i="34"/>
  <c r="I109" i="34"/>
  <c r="H109" i="34"/>
  <c r="G109" i="34"/>
  <c r="F109" i="34"/>
  <c r="H107" i="34"/>
  <c r="G107" i="34"/>
  <c r="F107" i="34"/>
  <c r="H106" i="34"/>
  <c r="G106" i="34"/>
  <c r="F106" i="34"/>
  <c r="H105" i="34"/>
  <c r="G105" i="34"/>
  <c r="F105" i="34"/>
  <c r="H103" i="34"/>
  <c r="G103" i="34"/>
  <c r="F103" i="34"/>
  <c r="H102" i="34"/>
  <c r="G102" i="34"/>
  <c r="F102" i="34"/>
  <c r="H101" i="34"/>
  <c r="G101" i="34"/>
  <c r="F101" i="34"/>
  <c r="E100" i="34"/>
  <c r="H100" i="34"/>
  <c r="G100" i="34"/>
  <c r="F100" i="34"/>
  <c r="E99" i="34"/>
  <c r="H99" i="34"/>
  <c r="G99" i="34"/>
  <c r="F99" i="34"/>
  <c r="P98" i="34"/>
  <c r="P198" i="34" s="1"/>
  <c r="O98" i="34"/>
  <c r="O198" i="34" s="1"/>
  <c r="N98" i="34"/>
  <c r="N198" i="34" s="1"/>
  <c r="L98" i="34"/>
  <c r="L198" i="34" s="1"/>
  <c r="K98" i="34"/>
  <c r="K198" i="34" s="1"/>
  <c r="J98" i="34"/>
  <c r="J198" i="34" s="1"/>
  <c r="E97" i="34"/>
  <c r="E96" i="34"/>
  <c r="H94" i="34"/>
  <c r="G94" i="34"/>
  <c r="F94" i="34"/>
  <c r="H93" i="34"/>
  <c r="G93" i="34"/>
  <c r="F93" i="34"/>
  <c r="F92" i="34" s="1"/>
  <c r="P92" i="34"/>
  <c r="O92" i="34"/>
  <c r="N92" i="34"/>
  <c r="L92" i="34"/>
  <c r="K92" i="34"/>
  <c r="J92" i="34"/>
  <c r="M91" i="34"/>
  <c r="F91" i="34"/>
  <c r="M90" i="34"/>
  <c r="I90" i="34"/>
  <c r="H90" i="34"/>
  <c r="G90" i="34"/>
  <c r="F90" i="34"/>
  <c r="I89" i="34"/>
  <c r="E89" i="34" s="1"/>
  <c r="H89" i="34"/>
  <c r="G89" i="34"/>
  <c r="F89" i="34"/>
  <c r="E88" i="34"/>
  <c r="H88" i="34"/>
  <c r="G88" i="34"/>
  <c r="F88" i="34"/>
  <c r="H87" i="34"/>
  <c r="G87" i="34"/>
  <c r="F87" i="34"/>
  <c r="P86" i="34"/>
  <c r="O86" i="34"/>
  <c r="N86" i="34"/>
  <c r="L86" i="34"/>
  <c r="K86" i="34"/>
  <c r="J86" i="34"/>
  <c r="H85" i="34"/>
  <c r="G85" i="34"/>
  <c r="F85" i="34"/>
  <c r="E84" i="34"/>
  <c r="H84" i="34"/>
  <c r="G84" i="34"/>
  <c r="F84" i="34"/>
  <c r="P83" i="34"/>
  <c r="O83" i="34"/>
  <c r="N83" i="34"/>
  <c r="L83" i="34"/>
  <c r="K83" i="34"/>
  <c r="J83" i="34"/>
  <c r="H82" i="34"/>
  <c r="G82" i="34"/>
  <c r="F82" i="34"/>
  <c r="H81" i="34"/>
  <c r="G81" i="34"/>
  <c r="F81" i="34"/>
  <c r="H80" i="34"/>
  <c r="G80" i="34"/>
  <c r="F80" i="34"/>
  <c r="E79" i="34"/>
  <c r="H79" i="34"/>
  <c r="G79" i="34"/>
  <c r="F79" i="34"/>
  <c r="E78" i="34"/>
  <c r="H78" i="34"/>
  <c r="G78" i="34"/>
  <c r="F78" i="34"/>
  <c r="P77" i="34"/>
  <c r="P196" i="34" s="1"/>
  <c r="O77" i="34"/>
  <c r="O196" i="34" s="1"/>
  <c r="N77" i="34"/>
  <c r="N196" i="34" s="1"/>
  <c r="L77" i="34"/>
  <c r="L196" i="34" s="1"/>
  <c r="K77" i="34"/>
  <c r="K196" i="34" s="1"/>
  <c r="J77" i="34"/>
  <c r="J196" i="34" s="1"/>
  <c r="G67" i="34"/>
  <c r="F67" i="34"/>
  <c r="E66" i="34"/>
  <c r="H66" i="34"/>
  <c r="G66" i="34"/>
  <c r="F66" i="34"/>
  <c r="M65" i="34"/>
  <c r="E65" i="34" s="1"/>
  <c r="H65" i="34"/>
  <c r="G65" i="34"/>
  <c r="F65" i="34"/>
  <c r="P64" i="34"/>
  <c r="O64" i="34"/>
  <c r="N64" i="34"/>
  <c r="L64" i="34"/>
  <c r="K64" i="34"/>
  <c r="J64" i="34"/>
  <c r="E63" i="34"/>
  <c r="H63" i="34"/>
  <c r="G63" i="34"/>
  <c r="F63" i="34"/>
  <c r="I62" i="34"/>
  <c r="E62" i="34" s="1"/>
  <c r="H62" i="34"/>
  <c r="G62" i="34"/>
  <c r="F62" i="34"/>
  <c r="I61" i="34"/>
  <c r="H61" i="34"/>
  <c r="G61" i="34"/>
  <c r="F61" i="34"/>
  <c r="E60" i="34"/>
  <c r="H60" i="34"/>
  <c r="G60" i="34"/>
  <c r="F60" i="34"/>
  <c r="I59" i="34"/>
  <c r="H59" i="34"/>
  <c r="G59" i="34"/>
  <c r="F59" i="34"/>
  <c r="P58" i="34"/>
  <c r="O58" i="34"/>
  <c r="N58" i="34"/>
  <c r="L58" i="34"/>
  <c r="K58" i="34"/>
  <c r="J58" i="34"/>
  <c r="E56" i="34"/>
  <c r="H56" i="34"/>
  <c r="G56" i="34"/>
  <c r="F56" i="34"/>
  <c r="E55" i="34"/>
  <c r="H55" i="34"/>
  <c r="G55" i="34"/>
  <c r="F55" i="34"/>
  <c r="P54" i="34"/>
  <c r="O54" i="34"/>
  <c r="N54" i="34"/>
  <c r="L54" i="34"/>
  <c r="K54" i="34"/>
  <c r="J54" i="34"/>
  <c r="E52" i="34"/>
  <c r="H52" i="34"/>
  <c r="G52" i="34"/>
  <c r="F52" i="34"/>
  <c r="I51" i="34"/>
  <c r="E51" i="34" s="1"/>
  <c r="H51" i="34"/>
  <c r="G51" i="34"/>
  <c r="F51" i="34"/>
  <c r="E50" i="34"/>
  <c r="H50" i="34"/>
  <c r="G50" i="34"/>
  <c r="F50" i="34"/>
  <c r="P49" i="34"/>
  <c r="O49" i="34"/>
  <c r="N49" i="34"/>
  <c r="L49" i="34"/>
  <c r="K49" i="34"/>
  <c r="J49" i="34"/>
  <c r="I48" i="34"/>
  <c r="E48" i="34" s="1"/>
  <c r="H48" i="34"/>
  <c r="G48" i="34"/>
  <c r="F48" i="34"/>
  <c r="E47" i="34"/>
  <c r="H47" i="34"/>
  <c r="G47" i="34"/>
  <c r="F47" i="34"/>
  <c r="E46" i="34"/>
  <c r="H46" i="34"/>
  <c r="G46" i="34"/>
  <c r="F46" i="34"/>
  <c r="E45" i="34"/>
  <c r="H45" i="34"/>
  <c r="G45" i="34"/>
  <c r="F45" i="34"/>
  <c r="E44" i="34"/>
  <c r="H44" i="34"/>
  <c r="G44" i="34"/>
  <c r="F44" i="34"/>
  <c r="M43" i="34"/>
  <c r="H43" i="34"/>
  <c r="G43" i="34"/>
  <c r="F43" i="34"/>
  <c r="M42" i="34"/>
  <c r="E42" i="34" s="1"/>
  <c r="H42" i="34"/>
  <c r="G42" i="34"/>
  <c r="F42" i="34"/>
  <c r="H41" i="34"/>
  <c r="G41" i="34"/>
  <c r="F41" i="34"/>
  <c r="M40" i="34"/>
  <c r="H40" i="34"/>
  <c r="G40" i="34"/>
  <c r="F40" i="34"/>
  <c r="K39" i="34"/>
  <c r="J39" i="34"/>
  <c r="M38" i="34"/>
  <c r="H38" i="34"/>
  <c r="G38" i="34"/>
  <c r="F38" i="34"/>
  <c r="M37" i="34"/>
  <c r="E37" i="34" s="1"/>
  <c r="H37" i="34"/>
  <c r="G37" i="34"/>
  <c r="F37" i="34"/>
  <c r="H36" i="34"/>
  <c r="G36" i="34"/>
  <c r="F36" i="34"/>
  <c r="P34" i="34"/>
  <c r="O34" i="34"/>
  <c r="N34" i="34"/>
  <c r="L34" i="34"/>
  <c r="K34" i="34"/>
  <c r="J34" i="34"/>
  <c r="E33" i="34"/>
  <c r="H33" i="34"/>
  <c r="G33" i="34"/>
  <c r="F33" i="34"/>
  <c r="E32" i="34"/>
  <c r="H32" i="34"/>
  <c r="G32" i="34"/>
  <c r="F32" i="34"/>
  <c r="M31" i="34"/>
  <c r="H31" i="34"/>
  <c r="G31" i="34"/>
  <c r="F31" i="34"/>
  <c r="M30" i="34"/>
  <c r="E30" i="34" s="1"/>
  <c r="H30" i="34"/>
  <c r="G30" i="34"/>
  <c r="F30" i="34"/>
  <c r="I28" i="34"/>
  <c r="I202" i="34" s="1"/>
  <c r="H29" i="34"/>
  <c r="G29" i="34"/>
  <c r="F29" i="34"/>
  <c r="P28" i="34"/>
  <c r="P202" i="34" s="1"/>
  <c r="O28" i="34"/>
  <c r="O202" i="34" s="1"/>
  <c r="N28" i="34"/>
  <c r="N202" i="34" s="1"/>
  <c r="L28" i="34"/>
  <c r="L202" i="34" s="1"/>
  <c r="K28" i="34"/>
  <c r="K202" i="34" s="1"/>
  <c r="J28" i="34"/>
  <c r="J202" i="34" s="1"/>
  <c r="E26" i="34"/>
  <c r="H26" i="34"/>
  <c r="G26" i="34"/>
  <c r="F26" i="34"/>
  <c r="E25" i="34"/>
  <c r="H25" i="34"/>
  <c r="G25" i="34"/>
  <c r="F25" i="34"/>
  <c r="E24" i="34"/>
  <c r="H24" i="34"/>
  <c r="G24" i="34"/>
  <c r="F24" i="34"/>
  <c r="P23" i="34"/>
  <c r="O23" i="34"/>
  <c r="N23" i="34"/>
  <c r="L23" i="34"/>
  <c r="K23" i="34"/>
  <c r="J23" i="34"/>
  <c r="H21" i="34"/>
  <c r="G21" i="34"/>
  <c r="F21" i="34"/>
  <c r="E20" i="34"/>
  <c r="H20" i="34"/>
  <c r="G20" i="34"/>
  <c r="F20" i="34"/>
  <c r="H19" i="34"/>
  <c r="G19" i="34"/>
  <c r="F19" i="34"/>
  <c r="E18" i="34"/>
  <c r="H18" i="34"/>
  <c r="G18" i="34"/>
  <c r="F18" i="34"/>
  <c r="P17" i="34"/>
  <c r="O17" i="34"/>
  <c r="N17" i="34"/>
  <c r="L17" i="34"/>
  <c r="K17" i="34"/>
  <c r="J17" i="34"/>
  <c r="H13" i="34"/>
  <c r="G13" i="34"/>
  <c r="F13" i="34"/>
  <c r="M11" i="34"/>
  <c r="I11" i="34"/>
  <c r="H11" i="34"/>
  <c r="G11" i="34"/>
  <c r="F11" i="34"/>
  <c r="M10" i="34"/>
  <c r="I10" i="34"/>
  <c r="H10" i="34"/>
  <c r="G10" i="34"/>
  <c r="F10" i="34"/>
  <c r="P9" i="34"/>
  <c r="O9" i="34"/>
  <c r="N9" i="34"/>
  <c r="L9" i="34"/>
  <c r="K9" i="34"/>
  <c r="J9" i="34"/>
  <c r="M7" i="34"/>
  <c r="E7" i="34" s="1"/>
  <c r="H7" i="34"/>
  <c r="G7" i="34"/>
  <c r="F7" i="34"/>
  <c r="M6" i="34"/>
  <c r="I5" i="34"/>
  <c r="H6" i="34"/>
  <c r="G6" i="34"/>
  <c r="F6" i="34"/>
  <c r="P5" i="34"/>
  <c r="O5" i="34"/>
  <c r="N5" i="34"/>
  <c r="L5" i="34"/>
  <c r="K5" i="34"/>
  <c r="J5" i="34"/>
  <c r="P203" i="33"/>
  <c r="O203" i="33"/>
  <c r="N203" i="33"/>
  <c r="F203" i="33" s="1"/>
  <c r="L203" i="33"/>
  <c r="K203" i="33"/>
  <c r="P202" i="33"/>
  <c r="O202" i="33"/>
  <c r="N202" i="33"/>
  <c r="M202" i="33"/>
  <c r="L202" i="33"/>
  <c r="K202" i="33"/>
  <c r="J202" i="33"/>
  <c r="I202" i="33"/>
  <c r="M192" i="33"/>
  <c r="I192" i="33"/>
  <c r="E192" i="33" s="1"/>
  <c r="H192" i="33"/>
  <c r="G192" i="33"/>
  <c r="F192" i="33"/>
  <c r="M191" i="33"/>
  <c r="I191" i="33"/>
  <c r="H191" i="33"/>
  <c r="G191" i="33"/>
  <c r="F191" i="33"/>
  <c r="E191" i="33"/>
  <c r="M190" i="33"/>
  <c r="I190" i="33"/>
  <c r="E190" i="33" s="1"/>
  <c r="H190" i="33"/>
  <c r="G190" i="33"/>
  <c r="F190" i="33"/>
  <c r="M189" i="33"/>
  <c r="I189" i="33"/>
  <c r="H189" i="33"/>
  <c r="G189" i="33"/>
  <c r="F189" i="33"/>
  <c r="E189" i="33"/>
  <c r="M188" i="33"/>
  <c r="I188" i="33"/>
  <c r="H188" i="33"/>
  <c r="G188" i="33"/>
  <c r="F188" i="33"/>
  <c r="P187" i="33"/>
  <c r="P211" i="33" s="1"/>
  <c r="O187" i="33"/>
  <c r="O211" i="33" s="1"/>
  <c r="N187" i="33"/>
  <c r="N211" i="33" s="1"/>
  <c r="L187" i="33"/>
  <c r="L211" i="33" s="1"/>
  <c r="K187" i="33"/>
  <c r="K211" i="33" s="1"/>
  <c r="J187" i="33"/>
  <c r="J211" i="33" s="1"/>
  <c r="M186" i="33"/>
  <c r="I186" i="33"/>
  <c r="E186" i="33" s="1"/>
  <c r="H186" i="33"/>
  <c r="G186" i="33"/>
  <c r="F186" i="33"/>
  <c r="M185" i="33"/>
  <c r="E185" i="33" s="1"/>
  <c r="I185" i="33"/>
  <c r="H185" i="33"/>
  <c r="G185" i="33"/>
  <c r="F185" i="33"/>
  <c r="M184" i="33"/>
  <c r="I184" i="33"/>
  <c r="E184" i="33" s="1"/>
  <c r="H184" i="33"/>
  <c r="G184" i="33"/>
  <c r="F184" i="33"/>
  <c r="M183" i="33"/>
  <c r="I183" i="33"/>
  <c r="E183" i="33" s="1"/>
  <c r="H183" i="33"/>
  <c r="G183" i="33"/>
  <c r="F183" i="33"/>
  <c r="M182" i="33"/>
  <c r="I182" i="33"/>
  <c r="H182" i="33"/>
  <c r="G182" i="33"/>
  <c r="F182" i="33"/>
  <c r="M181" i="33"/>
  <c r="I181" i="33"/>
  <c r="E181" i="33" s="1"/>
  <c r="H181" i="33"/>
  <c r="G181" i="33"/>
  <c r="F181" i="33"/>
  <c r="M180" i="33"/>
  <c r="I180" i="33"/>
  <c r="E180" i="33" s="1"/>
  <c r="H180" i="33"/>
  <c r="G180" i="33"/>
  <c r="F180" i="33"/>
  <c r="M179" i="33"/>
  <c r="I179" i="33"/>
  <c r="E179" i="33" s="1"/>
  <c r="H179" i="33"/>
  <c r="G179" i="33"/>
  <c r="F179" i="33"/>
  <c r="M178" i="33"/>
  <c r="I178" i="33"/>
  <c r="E178" i="33" s="1"/>
  <c r="H178" i="33"/>
  <c r="G178" i="33"/>
  <c r="F178" i="33"/>
  <c r="M177" i="33"/>
  <c r="I177" i="33"/>
  <c r="E177" i="33" s="1"/>
  <c r="H177" i="33"/>
  <c r="G177" i="33"/>
  <c r="F177" i="33"/>
  <c r="M176" i="33"/>
  <c r="I176" i="33"/>
  <c r="H176" i="33"/>
  <c r="G176" i="33"/>
  <c r="G175" i="33" s="1"/>
  <c r="F176" i="33"/>
  <c r="P175" i="33"/>
  <c r="O175" i="33"/>
  <c r="N175" i="33"/>
  <c r="L175" i="33"/>
  <c r="K175" i="33"/>
  <c r="J175" i="33"/>
  <c r="M174" i="33"/>
  <c r="I174" i="33"/>
  <c r="H174" i="33"/>
  <c r="G174" i="33"/>
  <c r="F174" i="33"/>
  <c r="M173" i="33"/>
  <c r="I173" i="33"/>
  <c r="H173" i="33"/>
  <c r="G173" i="33"/>
  <c r="F173" i="33"/>
  <c r="E173" i="33"/>
  <c r="M172" i="33"/>
  <c r="I172" i="33"/>
  <c r="H172" i="33"/>
  <c r="G172" i="33"/>
  <c r="F172" i="33"/>
  <c r="P171" i="33"/>
  <c r="O171" i="33"/>
  <c r="N171" i="33"/>
  <c r="L171" i="33"/>
  <c r="K171" i="33"/>
  <c r="J171" i="33"/>
  <c r="M170" i="33"/>
  <c r="I170" i="33"/>
  <c r="H170" i="33"/>
  <c r="G170" i="33"/>
  <c r="F170" i="33"/>
  <c r="M169" i="33"/>
  <c r="I169" i="33"/>
  <c r="E169" i="33" s="1"/>
  <c r="H169" i="33"/>
  <c r="G169" i="33"/>
  <c r="F169" i="33"/>
  <c r="M168" i="33"/>
  <c r="E168" i="33" s="1"/>
  <c r="I168" i="33"/>
  <c r="H168" i="33"/>
  <c r="G168" i="33"/>
  <c r="F168" i="33"/>
  <c r="M167" i="33"/>
  <c r="I167" i="33"/>
  <c r="H167" i="33"/>
  <c r="G167" i="33"/>
  <c r="F167" i="33"/>
  <c r="P166" i="33"/>
  <c r="O166" i="33"/>
  <c r="N166" i="33"/>
  <c r="L166" i="33"/>
  <c r="K166" i="33"/>
  <c r="J166" i="33"/>
  <c r="M165" i="33"/>
  <c r="I165" i="33"/>
  <c r="E165" i="33" s="1"/>
  <c r="H165" i="33"/>
  <c r="G165" i="33"/>
  <c r="F165" i="33"/>
  <c r="M164" i="33"/>
  <c r="I164" i="33"/>
  <c r="H164" i="33"/>
  <c r="G164" i="33"/>
  <c r="F164" i="33"/>
  <c r="M163" i="33"/>
  <c r="I163" i="33"/>
  <c r="H163" i="33"/>
  <c r="G163" i="33"/>
  <c r="F163" i="33"/>
  <c r="M162" i="33"/>
  <c r="M161" i="33" s="1"/>
  <c r="I162" i="33"/>
  <c r="E162" i="33" s="1"/>
  <c r="H162" i="33"/>
  <c r="G162" i="33"/>
  <c r="F162" i="33"/>
  <c r="P161" i="33"/>
  <c r="O161" i="33"/>
  <c r="N161" i="33"/>
  <c r="L161" i="33"/>
  <c r="K161" i="33"/>
  <c r="J161" i="33"/>
  <c r="M160" i="33"/>
  <c r="I160" i="33"/>
  <c r="E160" i="33" s="1"/>
  <c r="H160" i="33"/>
  <c r="G160" i="33"/>
  <c r="F160" i="33"/>
  <c r="M159" i="33"/>
  <c r="I159" i="33"/>
  <c r="H159" i="33"/>
  <c r="G159" i="33"/>
  <c r="F159" i="33"/>
  <c r="M158" i="33"/>
  <c r="I158" i="33"/>
  <c r="E158" i="33" s="1"/>
  <c r="H158" i="33"/>
  <c r="G158" i="33"/>
  <c r="F158" i="33"/>
  <c r="M157" i="33"/>
  <c r="I157" i="33"/>
  <c r="H157" i="33"/>
  <c r="G157" i="33"/>
  <c r="F157" i="33"/>
  <c r="M156" i="33"/>
  <c r="I156" i="33"/>
  <c r="H156" i="33"/>
  <c r="G156" i="33"/>
  <c r="F156" i="33"/>
  <c r="P155" i="33"/>
  <c r="O155" i="33"/>
  <c r="N155" i="33"/>
  <c r="L155" i="33"/>
  <c r="K155" i="33"/>
  <c r="J155" i="33"/>
  <c r="M154" i="33"/>
  <c r="I154" i="33"/>
  <c r="E154" i="33" s="1"/>
  <c r="H154" i="33"/>
  <c r="G154" i="33"/>
  <c r="F154" i="33"/>
  <c r="M153" i="33"/>
  <c r="I153" i="33"/>
  <c r="E153" i="33" s="1"/>
  <c r="H153" i="33"/>
  <c r="G153" i="33"/>
  <c r="F153" i="33"/>
  <c r="M152" i="33"/>
  <c r="I152" i="33"/>
  <c r="H152" i="33"/>
  <c r="G152" i="33"/>
  <c r="F152" i="33"/>
  <c r="M151" i="33"/>
  <c r="I151" i="33"/>
  <c r="E151" i="33" s="1"/>
  <c r="H151" i="33"/>
  <c r="G151" i="33"/>
  <c r="F151" i="33"/>
  <c r="M150" i="33"/>
  <c r="I150" i="33"/>
  <c r="H150" i="33"/>
  <c r="G150" i="33"/>
  <c r="F150" i="33"/>
  <c r="M149" i="33"/>
  <c r="I149" i="33"/>
  <c r="H149" i="33"/>
  <c r="G149" i="33"/>
  <c r="F149" i="33"/>
  <c r="E149" i="33"/>
  <c r="M148" i="33"/>
  <c r="I148" i="33"/>
  <c r="H148" i="33"/>
  <c r="G148" i="33"/>
  <c r="F148" i="33"/>
  <c r="M147" i="33"/>
  <c r="I147" i="33"/>
  <c r="E147" i="33" s="1"/>
  <c r="H147" i="33"/>
  <c r="G147" i="33"/>
  <c r="F147" i="33"/>
  <c r="M146" i="33"/>
  <c r="I146" i="33"/>
  <c r="E146" i="33" s="1"/>
  <c r="H146" i="33"/>
  <c r="G146" i="33"/>
  <c r="F146" i="33"/>
  <c r="P145" i="33"/>
  <c r="P205" i="33" s="1"/>
  <c r="O145" i="33"/>
  <c r="O205" i="33" s="1"/>
  <c r="N145" i="33"/>
  <c r="N205" i="33" s="1"/>
  <c r="M205" i="33" s="1"/>
  <c r="L145" i="33"/>
  <c r="L205" i="33" s="1"/>
  <c r="H205" i="33" s="1"/>
  <c r="K145" i="33"/>
  <c r="K205" i="33" s="1"/>
  <c r="G205" i="33" s="1"/>
  <c r="J145" i="33"/>
  <c r="J205" i="33" s="1"/>
  <c r="M140" i="33"/>
  <c r="I140" i="33"/>
  <c r="I138" i="33" s="1"/>
  <c r="H140" i="33"/>
  <c r="G140" i="33"/>
  <c r="F140" i="33"/>
  <c r="M139" i="33"/>
  <c r="M138" i="33" s="1"/>
  <c r="I139" i="33"/>
  <c r="H139" i="33"/>
  <c r="G139" i="33"/>
  <c r="F139" i="33"/>
  <c r="E139" i="33"/>
  <c r="P138" i="33"/>
  <c r="O138" i="33"/>
  <c r="N138" i="33"/>
  <c r="L138" i="33"/>
  <c r="K138" i="33"/>
  <c r="J138" i="33"/>
  <c r="M137" i="33"/>
  <c r="E137" i="33" s="1"/>
  <c r="I137" i="33"/>
  <c r="H137" i="33"/>
  <c r="G137" i="33"/>
  <c r="F137" i="33"/>
  <c r="M136" i="33"/>
  <c r="I136" i="33"/>
  <c r="H136" i="33"/>
  <c r="G136" i="33"/>
  <c r="F136" i="33"/>
  <c r="M135" i="33"/>
  <c r="I135" i="33"/>
  <c r="H135" i="33"/>
  <c r="G135" i="33"/>
  <c r="F135" i="33"/>
  <c r="E135" i="33"/>
  <c r="M134" i="33"/>
  <c r="I134" i="33"/>
  <c r="E134" i="33" s="1"/>
  <c r="H134" i="33"/>
  <c r="G134" i="33"/>
  <c r="F134" i="33"/>
  <c r="P133" i="33"/>
  <c r="O133" i="33"/>
  <c r="N133" i="33"/>
  <c r="L133" i="33"/>
  <c r="K133" i="33"/>
  <c r="J133" i="33"/>
  <c r="M132" i="33"/>
  <c r="I132" i="33"/>
  <c r="H132" i="33"/>
  <c r="G132" i="33"/>
  <c r="F132" i="33"/>
  <c r="M131" i="33"/>
  <c r="I131" i="33"/>
  <c r="H131" i="33"/>
  <c r="G131" i="33"/>
  <c r="F131" i="33"/>
  <c r="M130" i="33"/>
  <c r="I130" i="33"/>
  <c r="E130" i="33" s="1"/>
  <c r="H130" i="33"/>
  <c r="G130" i="33"/>
  <c r="F130" i="33"/>
  <c r="M129" i="33"/>
  <c r="I129" i="33"/>
  <c r="H129" i="33"/>
  <c r="G129" i="33"/>
  <c r="F129" i="33"/>
  <c r="M128" i="33"/>
  <c r="I128" i="33"/>
  <c r="H128" i="33"/>
  <c r="G128" i="33"/>
  <c r="G127" i="33" s="1"/>
  <c r="F128" i="33"/>
  <c r="P127" i="33"/>
  <c r="O127" i="33"/>
  <c r="N127" i="33"/>
  <c r="L127" i="33"/>
  <c r="K127" i="33"/>
  <c r="J127" i="33"/>
  <c r="M126" i="33"/>
  <c r="I126" i="33"/>
  <c r="H126" i="33"/>
  <c r="G126" i="33"/>
  <c r="F126" i="33"/>
  <c r="E126" i="33"/>
  <c r="M125" i="33"/>
  <c r="I125" i="33"/>
  <c r="H125" i="33"/>
  <c r="G125" i="33"/>
  <c r="F125" i="33"/>
  <c r="P124" i="33"/>
  <c r="O124" i="33"/>
  <c r="N124" i="33"/>
  <c r="L124" i="33"/>
  <c r="K124" i="33"/>
  <c r="J124" i="33"/>
  <c r="H124" i="33"/>
  <c r="M123" i="33"/>
  <c r="I123" i="33"/>
  <c r="H123" i="33"/>
  <c r="G123" i="33"/>
  <c r="F123" i="33"/>
  <c r="M122" i="33"/>
  <c r="I122" i="33"/>
  <c r="H122" i="33"/>
  <c r="G122" i="33"/>
  <c r="F122" i="33"/>
  <c r="E122" i="33"/>
  <c r="M121" i="33"/>
  <c r="I121" i="33"/>
  <c r="H121" i="33"/>
  <c r="G121" i="33"/>
  <c r="F121" i="33"/>
  <c r="M120" i="33"/>
  <c r="I120" i="33"/>
  <c r="H120" i="33"/>
  <c r="H118" i="33" s="1"/>
  <c r="G120" i="33"/>
  <c r="G118" i="33" s="1"/>
  <c r="F120" i="33"/>
  <c r="F118" i="33" s="1"/>
  <c r="E120" i="33"/>
  <c r="M119" i="33"/>
  <c r="M118" i="33" s="1"/>
  <c r="I119" i="33"/>
  <c r="E119" i="33" s="1"/>
  <c r="H119" i="33"/>
  <c r="G119" i="33"/>
  <c r="F119" i="33"/>
  <c r="P118" i="33"/>
  <c r="O118" i="33"/>
  <c r="N118" i="33"/>
  <c r="L118" i="33"/>
  <c r="K118" i="33"/>
  <c r="J118" i="33"/>
  <c r="M117" i="33"/>
  <c r="I117" i="33"/>
  <c r="H117" i="33"/>
  <c r="G117" i="33"/>
  <c r="F117" i="33"/>
  <c r="M116" i="33"/>
  <c r="I116" i="33"/>
  <c r="E116" i="33" s="1"/>
  <c r="H116" i="33"/>
  <c r="G116" i="33"/>
  <c r="F116" i="33"/>
  <c r="P115" i="33"/>
  <c r="O115" i="33"/>
  <c r="N115" i="33"/>
  <c r="L115" i="33"/>
  <c r="K115" i="33"/>
  <c r="J115" i="33"/>
  <c r="M114" i="33"/>
  <c r="I114" i="33"/>
  <c r="H114" i="33"/>
  <c r="G114" i="33"/>
  <c r="F114" i="33"/>
  <c r="M113" i="33"/>
  <c r="I113" i="33"/>
  <c r="H113" i="33"/>
  <c r="G113" i="33"/>
  <c r="F113" i="33"/>
  <c r="M112" i="33"/>
  <c r="I112" i="33"/>
  <c r="H112" i="33"/>
  <c r="G112" i="33"/>
  <c r="F112" i="33"/>
  <c r="M111" i="33"/>
  <c r="I111" i="33"/>
  <c r="E111" i="33" s="1"/>
  <c r="H111" i="33"/>
  <c r="G111" i="33"/>
  <c r="F111" i="33"/>
  <c r="M110" i="33"/>
  <c r="I110" i="33"/>
  <c r="E110" i="33" s="1"/>
  <c r="H110" i="33"/>
  <c r="G110" i="33"/>
  <c r="F110" i="33"/>
  <c r="P109" i="33"/>
  <c r="P198" i="33" s="1"/>
  <c r="O109" i="33"/>
  <c r="O198" i="33" s="1"/>
  <c r="N109" i="33"/>
  <c r="N198" i="33" s="1"/>
  <c r="L109" i="33"/>
  <c r="L198" i="33" s="1"/>
  <c r="H198" i="33" s="1"/>
  <c r="K109" i="33"/>
  <c r="K198" i="33" s="1"/>
  <c r="G198" i="33" s="1"/>
  <c r="J109" i="33"/>
  <c r="J198" i="33" s="1"/>
  <c r="M108" i="33"/>
  <c r="I108" i="33"/>
  <c r="H108" i="33"/>
  <c r="G108" i="33"/>
  <c r="F108" i="33"/>
  <c r="M106" i="33"/>
  <c r="I106" i="33"/>
  <c r="H106" i="33"/>
  <c r="G106" i="33"/>
  <c r="F106" i="33"/>
  <c r="M105" i="33"/>
  <c r="I105" i="33"/>
  <c r="H105" i="33"/>
  <c r="G105" i="33"/>
  <c r="F105" i="33"/>
  <c r="M104" i="33"/>
  <c r="I104" i="33"/>
  <c r="H104" i="33"/>
  <c r="G104" i="33"/>
  <c r="F104" i="33"/>
  <c r="M103" i="33"/>
  <c r="E103" i="33" s="1"/>
  <c r="I103" i="33"/>
  <c r="H103" i="33"/>
  <c r="G103" i="33"/>
  <c r="F103" i="33"/>
  <c r="M102" i="33"/>
  <c r="I102" i="33"/>
  <c r="E102" i="33" s="1"/>
  <c r="H102" i="33"/>
  <c r="G102" i="33"/>
  <c r="F102" i="33"/>
  <c r="M101" i="33"/>
  <c r="I101" i="33"/>
  <c r="H101" i="33"/>
  <c r="G101" i="33"/>
  <c r="F101" i="33"/>
  <c r="M100" i="33"/>
  <c r="I100" i="33"/>
  <c r="E100" i="33" s="1"/>
  <c r="H100" i="33"/>
  <c r="G100" i="33"/>
  <c r="F100" i="33"/>
  <c r="M99" i="33"/>
  <c r="I99" i="33"/>
  <c r="H99" i="33"/>
  <c r="G99" i="33"/>
  <c r="F99" i="33"/>
  <c r="M98" i="33"/>
  <c r="I98" i="33"/>
  <c r="E98" i="33" s="1"/>
  <c r="H98" i="33"/>
  <c r="G98" i="33"/>
  <c r="F98" i="33"/>
  <c r="P97" i="33"/>
  <c r="P197" i="33" s="1"/>
  <c r="O97" i="33"/>
  <c r="O197" i="33" s="1"/>
  <c r="N97" i="33"/>
  <c r="N197" i="33" s="1"/>
  <c r="L97" i="33"/>
  <c r="L197" i="33" s="1"/>
  <c r="K97" i="33"/>
  <c r="K197" i="33" s="1"/>
  <c r="J97" i="33"/>
  <c r="J197" i="33" s="1"/>
  <c r="M96" i="33"/>
  <c r="I96" i="33"/>
  <c r="E96" i="33" s="1"/>
  <c r="H96" i="33"/>
  <c r="G96" i="33"/>
  <c r="F96" i="33"/>
  <c r="M95" i="33"/>
  <c r="I95" i="33"/>
  <c r="E95" i="33" s="1"/>
  <c r="H95" i="33"/>
  <c r="G95" i="33"/>
  <c r="F95" i="33"/>
  <c r="M94" i="33"/>
  <c r="I94" i="33"/>
  <c r="H94" i="33"/>
  <c r="G94" i="33"/>
  <c r="F94" i="33"/>
  <c r="M93" i="33"/>
  <c r="I93" i="33"/>
  <c r="E93" i="33" s="1"/>
  <c r="H93" i="33"/>
  <c r="G93" i="33"/>
  <c r="F93" i="33"/>
  <c r="M92" i="33"/>
  <c r="I92" i="33"/>
  <c r="H92" i="33"/>
  <c r="G92" i="33"/>
  <c r="F92" i="33"/>
  <c r="P91" i="33"/>
  <c r="O91" i="33"/>
  <c r="N91" i="33"/>
  <c r="L91" i="33"/>
  <c r="K91" i="33"/>
  <c r="J91" i="33"/>
  <c r="M90" i="33"/>
  <c r="I90" i="33"/>
  <c r="H90" i="33"/>
  <c r="G90" i="33"/>
  <c r="F90" i="33"/>
  <c r="M89" i="33"/>
  <c r="I89" i="33"/>
  <c r="H89" i="33"/>
  <c r="G89" i="33"/>
  <c r="F89" i="33"/>
  <c r="M88" i="33"/>
  <c r="I88" i="33"/>
  <c r="H88" i="33"/>
  <c r="G88" i="33"/>
  <c r="F88" i="33"/>
  <c r="M87" i="33"/>
  <c r="I87" i="33"/>
  <c r="H87" i="33"/>
  <c r="G87" i="33"/>
  <c r="F87" i="33"/>
  <c r="M86" i="33"/>
  <c r="I86" i="33"/>
  <c r="E86" i="33" s="1"/>
  <c r="H86" i="33"/>
  <c r="G86" i="33"/>
  <c r="G85" i="33" s="1"/>
  <c r="F86" i="33"/>
  <c r="P85" i="33"/>
  <c r="O85" i="33"/>
  <c r="N85" i="33"/>
  <c r="L85" i="33"/>
  <c r="L200" i="33" s="1"/>
  <c r="K85" i="33"/>
  <c r="K200" i="33" s="1"/>
  <c r="J85" i="33"/>
  <c r="J200" i="33" s="1"/>
  <c r="M84" i="33"/>
  <c r="I84" i="33"/>
  <c r="H84" i="33"/>
  <c r="G84" i="33"/>
  <c r="F84" i="33"/>
  <c r="M83" i="33"/>
  <c r="E83" i="33" s="1"/>
  <c r="I83" i="33"/>
  <c r="H83" i="33"/>
  <c r="G83" i="33"/>
  <c r="F83" i="33"/>
  <c r="P82" i="33"/>
  <c r="O82" i="33"/>
  <c r="N82" i="33"/>
  <c r="L82" i="33"/>
  <c r="K82" i="33"/>
  <c r="J82" i="33"/>
  <c r="M81" i="33"/>
  <c r="I81" i="33"/>
  <c r="H81" i="33"/>
  <c r="G81" i="33"/>
  <c r="F81" i="33"/>
  <c r="M80" i="33"/>
  <c r="I80" i="33"/>
  <c r="E80" i="33" s="1"/>
  <c r="H80" i="33"/>
  <c r="G80" i="33"/>
  <c r="F80" i="33"/>
  <c r="M79" i="33"/>
  <c r="I79" i="33"/>
  <c r="E79" i="33" s="1"/>
  <c r="H79" i="33"/>
  <c r="G79" i="33"/>
  <c r="F79" i="33"/>
  <c r="M78" i="33"/>
  <c r="I78" i="33"/>
  <c r="H78" i="33"/>
  <c r="G78" i="33"/>
  <c r="F78" i="33"/>
  <c r="M77" i="33"/>
  <c r="I77" i="33"/>
  <c r="E77" i="33" s="1"/>
  <c r="H77" i="33"/>
  <c r="G77" i="33"/>
  <c r="F77" i="33"/>
  <c r="P76" i="33"/>
  <c r="P195" i="33" s="1"/>
  <c r="O76" i="33"/>
  <c r="O195" i="33" s="1"/>
  <c r="N76" i="33"/>
  <c r="N195" i="33" s="1"/>
  <c r="L76" i="33"/>
  <c r="L195" i="33" s="1"/>
  <c r="K76" i="33"/>
  <c r="K195" i="33" s="1"/>
  <c r="J76" i="33"/>
  <c r="J195" i="33" s="1"/>
  <c r="M67" i="33"/>
  <c r="I67" i="33"/>
  <c r="H67" i="33"/>
  <c r="G67" i="33"/>
  <c r="F67" i="33"/>
  <c r="M66" i="33"/>
  <c r="I66" i="33"/>
  <c r="H66" i="33"/>
  <c r="G66" i="33"/>
  <c r="F66" i="33"/>
  <c r="E66" i="33"/>
  <c r="M65" i="33"/>
  <c r="M64" i="33" s="1"/>
  <c r="I65" i="33"/>
  <c r="H65" i="33"/>
  <c r="G65" i="33"/>
  <c r="F65" i="33"/>
  <c r="P64" i="33"/>
  <c r="O64" i="33"/>
  <c r="N64" i="33"/>
  <c r="L64" i="33"/>
  <c r="K64" i="33"/>
  <c r="J64" i="33"/>
  <c r="G64" i="33"/>
  <c r="M63" i="33"/>
  <c r="I63" i="33"/>
  <c r="H63" i="33"/>
  <c r="G63" i="33"/>
  <c r="F63" i="33"/>
  <c r="M62" i="33"/>
  <c r="I62" i="33"/>
  <c r="H62" i="33"/>
  <c r="G62" i="33"/>
  <c r="F62" i="33"/>
  <c r="M61" i="33"/>
  <c r="I61" i="33"/>
  <c r="H61" i="33"/>
  <c r="G61" i="33"/>
  <c r="F61" i="33"/>
  <c r="M60" i="33"/>
  <c r="I60" i="33"/>
  <c r="H60" i="33"/>
  <c r="G60" i="33"/>
  <c r="F60" i="33"/>
  <c r="M59" i="33"/>
  <c r="I59" i="33"/>
  <c r="E59" i="33" s="1"/>
  <c r="H59" i="33"/>
  <c r="G59" i="33"/>
  <c r="F59" i="33"/>
  <c r="P58" i="33"/>
  <c r="O58" i="33"/>
  <c r="N58" i="33"/>
  <c r="L58" i="33"/>
  <c r="K58" i="33"/>
  <c r="J58" i="33"/>
  <c r="I57" i="33"/>
  <c r="E57" i="33" s="1"/>
  <c r="H57" i="33"/>
  <c r="G57" i="33"/>
  <c r="F57" i="33"/>
  <c r="M56" i="33"/>
  <c r="I56" i="33"/>
  <c r="H56" i="33"/>
  <c r="G56" i="33"/>
  <c r="F56" i="33"/>
  <c r="M55" i="33"/>
  <c r="I55" i="33"/>
  <c r="E55" i="33" s="1"/>
  <c r="H55" i="33"/>
  <c r="G55" i="33"/>
  <c r="F55" i="33"/>
  <c r="P54" i="33"/>
  <c r="O54" i="33"/>
  <c r="N54" i="33"/>
  <c r="L54" i="33"/>
  <c r="K54" i="33"/>
  <c r="J54" i="33"/>
  <c r="M53" i="33"/>
  <c r="I53" i="33"/>
  <c r="H53" i="33"/>
  <c r="G53" i="33"/>
  <c r="F53" i="33"/>
  <c r="M52" i="33"/>
  <c r="I52" i="33"/>
  <c r="H52" i="33"/>
  <c r="G52" i="33"/>
  <c r="F52" i="33"/>
  <c r="M51" i="33"/>
  <c r="I51" i="33"/>
  <c r="H51" i="33"/>
  <c r="G51" i="33"/>
  <c r="F51" i="33"/>
  <c r="M50" i="33"/>
  <c r="I50" i="33"/>
  <c r="E50" i="33" s="1"/>
  <c r="H50" i="33"/>
  <c r="G50" i="33"/>
  <c r="F50" i="33"/>
  <c r="K49" i="33"/>
  <c r="J49" i="33"/>
  <c r="M48" i="33"/>
  <c r="I48" i="33"/>
  <c r="H48" i="33"/>
  <c r="G48" i="33"/>
  <c r="F48" i="33"/>
  <c r="M47" i="33"/>
  <c r="I47" i="33"/>
  <c r="H47" i="33"/>
  <c r="G47" i="33"/>
  <c r="F47" i="33"/>
  <c r="M46" i="33"/>
  <c r="I46" i="33"/>
  <c r="H46" i="33"/>
  <c r="G46" i="33"/>
  <c r="F46" i="33"/>
  <c r="M45" i="33"/>
  <c r="I45" i="33"/>
  <c r="H45" i="33"/>
  <c r="G45" i="33"/>
  <c r="F45" i="33"/>
  <c r="M44" i="33"/>
  <c r="I44" i="33"/>
  <c r="E44" i="33" s="1"/>
  <c r="H44" i="33"/>
  <c r="G44" i="33"/>
  <c r="F44" i="33"/>
  <c r="M43" i="33"/>
  <c r="I43" i="33"/>
  <c r="H43" i="33"/>
  <c r="G43" i="33"/>
  <c r="F43" i="33"/>
  <c r="M42" i="33"/>
  <c r="I42" i="33"/>
  <c r="E42" i="33" s="1"/>
  <c r="H42" i="33"/>
  <c r="G42" i="33"/>
  <c r="F42" i="33"/>
  <c r="M41" i="33"/>
  <c r="I41" i="33"/>
  <c r="E41" i="33" s="1"/>
  <c r="H41" i="33"/>
  <c r="G41" i="33"/>
  <c r="F41" i="33"/>
  <c r="M40" i="33"/>
  <c r="I40" i="33"/>
  <c r="H40" i="33"/>
  <c r="G40" i="33"/>
  <c r="F40" i="33"/>
  <c r="P39" i="33"/>
  <c r="O39" i="33"/>
  <c r="N39" i="33"/>
  <c r="L39" i="33"/>
  <c r="K39" i="33"/>
  <c r="J39" i="33"/>
  <c r="M38" i="33"/>
  <c r="I38" i="33"/>
  <c r="H38" i="33"/>
  <c r="G38" i="33"/>
  <c r="F38" i="33"/>
  <c r="M37" i="33"/>
  <c r="I37" i="33"/>
  <c r="E37" i="33" s="1"/>
  <c r="H37" i="33"/>
  <c r="G37" i="33"/>
  <c r="F37" i="33"/>
  <c r="M36" i="33"/>
  <c r="I36" i="33"/>
  <c r="H36" i="33"/>
  <c r="G36" i="33"/>
  <c r="F36" i="33"/>
  <c r="P34" i="33"/>
  <c r="O34" i="33"/>
  <c r="N34" i="33"/>
  <c r="L34" i="33"/>
  <c r="K34" i="33"/>
  <c r="J34" i="33"/>
  <c r="M33" i="33"/>
  <c r="I33" i="33"/>
  <c r="H33" i="33"/>
  <c r="G33" i="33"/>
  <c r="F33" i="33"/>
  <c r="M32" i="33"/>
  <c r="I32" i="33"/>
  <c r="H32" i="33"/>
  <c r="G32" i="33"/>
  <c r="F32" i="33"/>
  <c r="M31" i="33"/>
  <c r="I31" i="33"/>
  <c r="H31" i="33"/>
  <c r="G31" i="33"/>
  <c r="F31" i="33"/>
  <c r="M30" i="33"/>
  <c r="I30" i="33"/>
  <c r="E30" i="33" s="1"/>
  <c r="H30" i="33"/>
  <c r="G30" i="33"/>
  <c r="F30" i="33"/>
  <c r="M29" i="33"/>
  <c r="I29" i="33"/>
  <c r="H29" i="33"/>
  <c r="G29" i="33"/>
  <c r="F29" i="33"/>
  <c r="P28" i="33"/>
  <c r="P201" i="33" s="1"/>
  <c r="O28" i="33"/>
  <c r="O201" i="33" s="1"/>
  <c r="N28" i="33"/>
  <c r="N201" i="33" s="1"/>
  <c r="M201" i="33" s="1"/>
  <c r="L28" i="33"/>
  <c r="L201" i="33" s="1"/>
  <c r="H201" i="33" s="1"/>
  <c r="K28" i="33"/>
  <c r="K201" i="33" s="1"/>
  <c r="J28" i="33"/>
  <c r="J201" i="33" s="1"/>
  <c r="M27" i="33"/>
  <c r="I27" i="33"/>
  <c r="H27" i="33"/>
  <c r="G27" i="33"/>
  <c r="F27" i="33"/>
  <c r="M26" i="33"/>
  <c r="I26" i="33"/>
  <c r="H26" i="33"/>
  <c r="G26" i="33"/>
  <c r="F26" i="33"/>
  <c r="M25" i="33"/>
  <c r="I25" i="33"/>
  <c r="H25" i="33"/>
  <c r="G25" i="33"/>
  <c r="F25" i="33"/>
  <c r="M24" i="33"/>
  <c r="I24" i="33"/>
  <c r="H24" i="33"/>
  <c r="G24" i="33"/>
  <c r="F24" i="33"/>
  <c r="P23" i="33"/>
  <c r="O23" i="33"/>
  <c r="N23" i="33"/>
  <c r="L23" i="33"/>
  <c r="K23" i="33"/>
  <c r="J23" i="33"/>
  <c r="M22" i="33"/>
  <c r="I22" i="33"/>
  <c r="H22" i="33"/>
  <c r="G22" i="33"/>
  <c r="F22" i="33"/>
  <c r="M21" i="33"/>
  <c r="I21" i="33"/>
  <c r="E21" i="33" s="1"/>
  <c r="H21" i="33"/>
  <c r="G21" i="33"/>
  <c r="F21" i="33"/>
  <c r="M20" i="33"/>
  <c r="I20" i="33"/>
  <c r="E20" i="33" s="1"/>
  <c r="H20" i="33"/>
  <c r="G20" i="33"/>
  <c r="F20" i="33"/>
  <c r="M19" i="33"/>
  <c r="I19" i="33"/>
  <c r="H19" i="33"/>
  <c r="G19" i="33"/>
  <c r="F19" i="33"/>
  <c r="M18" i="33"/>
  <c r="I18" i="33"/>
  <c r="H18" i="33"/>
  <c r="G18" i="33"/>
  <c r="F18" i="33"/>
  <c r="P17" i="33"/>
  <c r="O17" i="33"/>
  <c r="N17" i="33"/>
  <c r="L17" i="33"/>
  <c r="K17" i="33"/>
  <c r="J17" i="33"/>
  <c r="E16" i="33"/>
  <c r="M13" i="33"/>
  <c r="I13" i="33"/>
  <c r="G13" i="33"/>
  <c r="F13" i="33"/>
  <c r="M12" i="33"/>
  <c r="I12" i="33"/>
  <c r="H12" i="33"/>
  <c r="G12" i="33"/>
  <c r="F12" i="33"/>
  <c r="M11" i="33"/>
  <c r="I11" i="33"/>
  <c r="E11" i="33" s="1"/>
  <c r="H11" i="33"/>
  <c r="G11" i="33"/>
  <c r="F11" i="33"/>
  <c r="M10" i="33"/>
  <c r="I10" i="33"/>
  <c r="G10" i="33"/>
  <c r="F10" i="33"/>
  <c r="P9" i="33"/>
  <c r="O9" i="33"/>
  <c r="N9" i="33"/>
  <c r="K9" i="33"/>
  <c r="J9" i="33"/>
  <c r="M8" i="33"/>
  <c r="E8" i="33" s="1"/>
  <c r="I8" i="33"/>
  <c r="H8" i="33"/>
  <c r="G8" i="33"/>
  <c r="F8" i="33"/>
  <c r="M7" i="33"/>
  <c r="I7" i="33"/>
  <c r="H7" i="33"/>
  <c r="G7" i="33"/>
  <c r="F7" i="33"/>
  <c r="M6" i="33"/>
  <c r="E6" i="33" s="1"/>
  <c r="I6" i="33"/>
  <c r="G6" i="33"/>
  <c r="F6" i="33"/>
  <c r="O5" i="33"/>
  <c r="N5" i="33"/>
  <c r="K5" i="33"/>
  <c r="J5" i="33"/>
  <c r="E11" i="34" l="1"/>
  <c r="E190" i="34"/>
  <c r="E95" i="34"/>
  <c r="G54" i="34"/>
  <c r="E137" i="34"/>
  <c r="M119" i="34"/>
  <c r="H172" i="34"/>
  <c r="E109" i="34"/>
  <c r="E163" i="34"/>
  <c r="E162" i="34" s="1"/>
  <c r="M156" i="34"/>
  <c r="F125" i="34"/>
  <c r="M5" i="34"/>
  <c r="F9" i="34"/>
  <c r="I134" i="34"/>
  <c r="J205" i="34"/>
  <c r="F119" i="34"/>
  <c r="G119" i="34"/>
  <c r="E114" i="34"/>
  <c r="G98" i="34"/>
  <c r="G198" i="34" s="1"/>
  <c r="E82" i="34"/>
  <c r="E101" i="34"/>
  <c r="E133" i="34"/>
  <c r="E152" i="34"/>
  <c r="G17" i="34"/>
  <c r="F98" i="34"/>
  <c r="F198" i="34" s="1"/>
  <c r="G176" i="34"/>
  <c r="E85" i="34"/>
  <c r="E83" i="34" s="1"/>
  <c r="H110" i="34"/>
  <c r="H199" i="34" s="1"/>
  <c r="G9" i="34"/>
  <c r="M58" i="34"/>
  <c r="M64" i="34"/>
  <c r="G92" i="34"/>
  <c r="E111" i="34"/>
  <c r="E118" i="34"/>
  <c r="K210" i="34"/>
  <c r="G156" i="34"/>
  <c r="E160" i="34"/>
  <c r="M49" i="34"/>
  <c r="K201" i="34"/>
  <c r="H92" i="34"/>
  <c r="L210" i="34"/>
  <c r="I92" i="34"/>
  <c r="N207" i="34"/>
  <c r="H134" i="34"/>
  <c r="M39" i="34"/>
  <c r="M204" i="34"/>
  <c r="F128" i="34"/>
  <c r="E168" i="34"/>
  <c r="E103" i="34"/>
  <c r="F116" i="34"/>
  <c r="F200" i="34" s="1"/>
  <c r="E126" i="34"/>
  <c r="M139" i="34"/>
  <c r="E154" i="34"/>
  <c r="O210" i="34"/>
  <c r="E185" i="34"/>
  <c r="E94" i="34"/>
  <c r="E107" i="34"/>
  <c r="H176" i="34"/>
  <c r="P207" i="34"/>
  <c r="G134" i="34"/>
  <c r="F162" i="34"/>
  <c r="H86" i="34"/>
  <c r="G162" i="34"/>
  <c r="H167" i="34"/>
  <c r="E174" i="34"/>
  <c r="L201" i="34"/>
  <c r="F188" i="34"/>
  <c r="F212" i="34" s="1"/>
  <c r="J213" i="34"/>
  <c r="F77" i="34"/>
  <c r="F196" i="34" s="1"/>
  <c r="E117" i="34"/>
  <c r="G125" i="34"/>
  <c r="E149" i="34"/>
  <c r="K213" i="34"/>
  <c r="O201" i="34"/>
  <c r="E91" i="34"/>
  <c r="K205" i="34"/>
  <c r="H125" i="34"/>
  <c r="I167" i="34"/>
  <c r="P201" i="34"/>
  <c r="L205" i="34"/>
  <c r="M146" i="34"/>
  <c r="M206" i="34" s="1"/>
  <c r="J211" i="34"/>
  <c r="G172" i="34"/>
  <c r="G77" i="34"/>
  <c r="G196" i="34" s="1"/>
  <c r="M83" i="34"/>
  <c r="M110" i="34"/>
  <c r="M199" i="34" s="1"/>
  <c r="H116" i="34"/>
  <c r="H156" i="34"/>
  <c r="G167" i="34"/>
  <c r="G211" i="34" s="1"/>
  <c r="F5" i="34"/>
  <c r="E40" i="34"/>
  <c r="E106" i="34"/>
  <c r="L200" i="34"/>
  <c r="G146" i="34"/>
  <c r="G206" i="34" s="1"/>
  <c r="H162" i="34"/>
  <c r="L211" i="34"/>
  <c r="M28" i="34"/>
  <c r="M202" i="34" s="1"/>
  <c r="P208" i="34"/>
  <c r="F39" i="34"/>
  <c r="M54" i="34"/>
  <c r="E61" i="34"/>
  <c r="E58" i="34" s="1"/>
  <c r="K207" i="34"/>
  <c r="E136" i="34"/>
  <c r="H146" i="34"/>
  <c r="H206" i="34" s="1"/>
  <c r="N211" i="34"/>
  <c r="M212" i="34"/>
  <c r="G188" i="34"/>
  <c r="G212" i="34" s="1"/>
  <c r="H5" i="34"/>
  <c r="H49" i="34"/>
  <c r="H77" i="34"/>
  <c r="H196" i="34" s="1"/>
  <c r="H83" i="34"/>
  <c r="E87" i="34"/>
  <c r="L207" i="34"/>
  <c r="E132" i="34"/>
  <c r="E153" i="34"/>
  <c r="J210" i="34"/>
  <c r="M162" i="34"/>
  <c r="F176" i="34"/>
  <c r="H188" i="34"/>
  <c r="H212" i="34" s="1"/>
  <c r="I110" i="34"/>
  <c r="I199" i="34" s="1"/>
  <c r="F167" i="34"/>
  <c r="G23" i="34"/>
  <c r="F204" i="34"/>
  <c r="M203" i="34"/>
  <c r="N201" i="34"/>
  <c r="K200" i="34"/>
  <c r="F146" i="34"/>
  <c r="F206" i="34" s="1"/>
  <c r="E150" i="34"/>
  <c r="N210" i="34"/>
  <c r="K211" i="34"/>
  <c r="E179" i="34"/>
  <c r="E188" i="34"/>
  <c r="H9" i="34"/>
  <c r="M17" i="34"/>
  <c r="M23" i="34"/>
  <c r="G28" i="34"/>
  <c r="G202" i="34" s="1"/>
  <c r="M34" i="34"/>
  <c r="F203" i="34"/>
  <c r="H58" i="34"/>
  <c r="G110" i="34"/>
  <c r="G199" i="34" s="1"/>
  <c r="N200" i="34"/>
  <c r="P210" i="34"/>
  <c r="M176" i="34"/>
  <c r="E203" i="34"/>
  <c r="G204" i="34"/>
  <c r="F110" i="34"/>
  <c r="F199" i="34" s="1"/>
  <c r="I9" i="34"/>
  <c r="E43" i="34"/>
  <c r="E204" i="34" s="1"/>
  <c r="E67" i="34"/>
  <c r="E64" i="34" s="1"/>
  <c r="E80" i="34"/>
  <c r="I83" i="34"/>
  <c r="F83" i="34"/>
  <c r="E105" i="34"/>
  <c r="O200" i="34"/>
  <c r="M116" i="34"/>
  <c r="N205" i="34"/>
  <c r="E127" i="34"/>
  <c r="E135" i="34"/>
  <c r="E148" i="34"/>
  <c r="O211" i="34"/>
  <c r="E173" i="34"/>
  <c r="I176" i="34"/>
  <c r="G83" i="34"/>
  <c r="M92" i="34"/>
  <c r="H98" i="34"/>
  <c r="H198" i="34" s="1"/>
  <c r="E102" i="34"/>
  <c r="P200" i="34"/>
  <c r="O205" i="34"/>
  <c r="M125" i="34"/>
  <c r="M205" i="34" s="1"/>
  <c r="M134" i="34"/>
  <c r="E161" i="34"/>
  <c r="P211" i="34"/>
  <c r="M172" i="34"/>
  <c r="P205" i="34"/>
  <c r="M9" i="34"/>
  <c r="L213" i="34"/>
  <c r="F54" i="34"/>
  <c r="M77" i="34"/>
  <c r="M196" i="34" s="1"/>
  <c r="J200" i="34"/>
  <c r="M98" i="34"/>
  <c r="M198" i="34" s="1"/>
  <c r="G128" i="34"/>
  <c r="J207" i="34"/>
  <c r="F134" i="34"/>
  <c r="F139" i="34"/>
  <c r="F172" i="34"/>
  <c r="G5" i="34"/>
  <c r="N213" i="34"/>
  <c r="F49" i="34"/>
  <c r="F58" i="34"/>
  <c r="M86" i="34"/>
  <c r="G116" i="34"/>
  <c r="H128" i="34"/>
  <c r="G139" i="34"/>
  <c r="I156" i="34"/>
  <c r="E170" i="34"/>
  <c r="O213" i="34"/>
  <c r="H28" i="34"/>
  <c r="H202" i="34" s="1"/>
  <c r="N208" i="34"/>
  <c r="G49" i="34"/>
  <c r="E81" i="34"/>
  <c r="I86" i="34"/>
  <c r="F86" i="34"/>
  <c r="H119" i="34"/>
  <c r="H139" i="34"/>
  <c r="H64" i="34"/>
  <c r="P213" i="34"/>
  <c r="O208" i="34"/>
  <c r="J201" i="34"/>
  <c r="G86" i="34"/>
  <c r="E90" i="34"/>
  <c r="E113" i="34"/>
  <c r="E121" i="34"/>
  <c r="E119" i="34" s="1"/>
  <c r="E124" i="34"/>
  <c r="O207" i="34"/>
  <c r="M128" i="34"/>
  <c r="E141" i="34"/>
  <c r="E139" i="34" s="1"/>
  <c r="F156" i="34"/>
  <c r="M167" i="34"/>
  <c r="I64" i="34"/>
  <c r="F64" i="34"/>
  <c r="G64" i="34"/>
  <c r="G58" i="34"/>
  <c r="H54" i="34"/>
  <c r="J4" i="34"/>
  <c r="I49" i="34"/>
  <c r="H204" i="34"/>
  <c r="G203" i="34"/>
  <c r="H203" i="34"/>
  <c r="E41" i="34"/>
  <c r="I39" i="34"/>
  <c r="G39" i="34"/>
  <c r="H39" i="34"/>
  <c r="I34" i="34"/>
  <c r="G34" i="34"/>
  <c r="F34" i="34"/>
  <c r="H34" i="34"/>
  <c r="E38" i="34"/>
  <c r="E36" i="34"/>
  <c r="F28" i="34"/>
  <c r="F202" i="34" s="1"/>
  <c r="E31" i="34"/>
  <c r="E23" i="34"/>
  <c r="K208" i="34"/>
  <c r="J208" i="34"/>
  <c r="H23" i="34"/>
  <c r="L208" i="34"/>
  <c r="F23" i="34"/>
  <c r="I23" i="34"/>
  <c r="F17" i="34"/>
  <c r="H17" i="34"/>
  <c r="I17" i="34"/>
  <c r="E21" i="34"/>
  <c r="E19" i="34"/>
  <c r="E13" i="34"/>
  <c r="E188" i="33"/>
  <c r="E182" i="33"/>
  <c r="H211" i="33"/>
  <c r="E167" i="33"/>
  <c r="E164" i="33"/>
  <c r="N209" i="33"/>
  <c r="E157" i="33"/>
  <c r="E152" i="33"/>
  <c r="E150" i="33"/>
  <c r="M145" i="33"/>
  <c r="E148" i="33"/>
  <c r="F171" i="33"/>
  <c r="H171" i="33"/>
  <c r="I171" i="33"/>
  <c r="E174" i="33"/>
  <c r="G171" i="33"/>
  <c r="E170" i="33"/>
  <c r="G138" i="33"/>
  <c r="E136" i="33"/>
  <c r="E129" i="33"/>
  <c r="E132" i="33"/>
  <c r="E125" i="33"/>
  <c r="M124" i="33"/>
  <c r="E123" i="33"/>
  <c r="E121" i="33"/>
  <c r="E113" i="33"/>
  <c r="E112" i="33"/>
  <c r="E106" i="33"/>
  <c r="E104" i="33"/>
  <c r="E92" i="33"/>
  <c r="E89" i="33"/>
  <c r="E87" i="33"/>
  <c r="E90" i="33"/>
  <c r="F82" i="33"/>
  <c r="G82" i="33"/>
  <c r="H82" i="33"/>
  <c r="E78" i="33"/>
  <c r="E81" i="33"/>
  <c r="H138" i="33"/>
  <c r="E131" i="33"/>
  <c r="E127" i="33" s="1"/>
  <c r="E124" i="33"/>
  <c r="E117" i="33"/>
  <c r="E101" i="33"/>
  <c r="F91" i="33"/>
  <c r="E99" i="33"/>
  <c r="E97" i="33" s="1"/>
  <c r="M133" i="33"/>
  <c r="J209" i="33"/>
  <c r="G97" i="33"/>
  <c r="H127" i="33"/>
  <c r="H161" i="33"/>
  <c r="E12" i="33"/>
  <c r="E24" i="33"/>
  <c r="E38" i="33"/>
  <c r="E45" i="33"/>
  <c r="E62" i="33"/>
  <c r="N200" i="33"/>
  <c r="F200" i="33" s="1"/>
  <c r="H97" i="33"/>
  <c r="G109" i="33"/>
  <c r="E114" i="33"/>
  <c r="E109" i="33" s="1"/>
  <c r="M115" i="33"/>
  <c r="I118" i="33"/>
  <c r="E128" i="33"/>
  <c r="F133" i="33"/>
  <c r="L209" i="33"/>
  <c r="E159" i="33"/>
  <c r="I161" i="33"/>
  <c r="M166" i="33"/>
  <c r="F187" i="33"/>
  <c r="F97" i="33"/>
  <c r="K209" i="33"/>
  <c r="O200" i="33"/>
  <c r="G200" i="33" s="1"/>
  <c r="I97" i="33"/>
  <c r="H109" i="33"/>
  <c r="E36" i="33"/>
  <c r="O209" i="33"/>
  <c r="G209" i="33" s="1"/>
  <c r="H175" i="33"/>
  <c r="E47" i="33"/>
  <c r="M58" i="33"/>
  <c r="I9" i="33"/>
  <c r="M127" i="33"/>
  <c r="E108" i="33"/>
  <c r="M109" i="33"/>
  <c r="F124" i="33"/>
  <c r="J206" i="33"/>
  <c r="F127" i="33"/>
  <c r="P209" i="33"/>
  <c r="I175" i="33"/>
  <c r="E84" i="33"/>
  <c r="E82" i="33" s="1"/>
  <c r="H155" i="33"/>
  <c r="I155" i="33"/>
  <c r="J204" i="33"/>
  <c r="G203" i="33"/>
  <c r="M187" i="33"/>
  <c r="G155" i="33"/>
  <c r="I82" i="33"/>
  <c r="E25" i="33"/>
  <c r="E32" i="33"/>
  <c r="E46" i="33"/>
  <c r="M76" i="33"/>
  <c r="M91" i="33"/>
  <c r="G197" i="33"/>
  <c r="E105" i="33"/>
  <c r="I109" i="33"/>
  <c r="G124" i="33"/>
  <c r="K206" i="33"/>
  <c r="E156" i="33"/>
  <c r="M175" i="33"/>
  <c r="M85" i="33"/>
  <c r="E118" i="33"/>
  <c r="G201" i="33"/>
  <c r="H85" i="33"/>
  <c r="I85" i="33"/>
  <c r="F138" i="33"/>
  <c r="F155" i="33"/>
  <c r="E172" i="33"/>
  <c r="I203" i="33"/>
  <c r="E203" i="33" s="1"/>
  <c r="E67" i="33"/>
  <c r="E65" i="33"/>
  <c r="E64" i="33" s="1"/>
  <c r="E61" i="33"/>
  <c r="E63" i="33"/>
  <c r="E52" i="33"/>
  <c r="M49" i="33"/>
  <c r="M203" i="33"/>
  <c r="M34" i="33"/>
  <c r="E29" i="33"/>
  <c r="E33" i="33"/>
  <c r="E31" i="33"/>
  <c r="E26" i="33"/>
  <c r="M17" i="33"/>
  <c r="E19" i="33"/>
  <c r="F64" i="33"/>
  <c r="H64" i="33"/>
  <c r="I58" i="33"/>
  <c r="G58" i="33"/>
  <c r="H58" i="33"/>
  <c r="I54" i="33"/>
  <c r="E56" i="33"/>
  <c r="E54" i="33" s="1"/>
  <c r="F54" i="33"/>
  <c r="G54" i="33"/>
  <c r="E53" i="33"/>
  <c r="G49" i="33"/>
  <c r="F49" i="33"/>
  <c r="H203" i="33"/>
  <c r="E202" i="33"/>
  <c r="F202" i="33"/>
  <c r="G202" i="33"/>
  <c r="H202" i="33"/>
  <c r="E43" i="33"/>
  <c r="H34" i="33"/>
  <c r="G28" i="33"/>
  <c r="G23" i="33"/>
  <c r="G17" i="33"/>
  <c r="E13" i="33"/>
  <c r="E7" i="33"/>
  <c r="E5" i="33" s="1"/>
  <c r="J212" i="33"/>
  <c r="F17" i="33"/>
  <c r="H23" i="33"/>
  <c r="E27" i="33"/>
  <c r="E48" i="33"/>
  <c r="I64" i="33"/>
  <c r="I127" i="33"/>
  <c r="E94" i="33"/>
  <c r="M171" i="33"/>
  <c r="J210" i="33"/>
  <c r="L4" i="33"/>
  <c r="M28" i="33"/>
  <c r="I34" i="33"/>
  <c r="H208" i="33"/>
  <c r="E76" i="33"/>
  <c r="E91" i="33"/>
  <c r="J199" i="33"/>
  <c r="I124" i="33"/>
  <c r="E133" i="33"/>
  <c r="E187" i="33"/>
  <c r="N4" i="33"/>
  <c r="F9" i="33"/>
  <c r="I49" i="33"/>
  <c r="F76" i="33"/>
  <c r="K199" i="33"/>
  <c r="E115" i="33"/>
  <c r="L206" i="33"/>
  <c r="F161" i="33"/>
  <c r="O4" i="33"/>
  <c r="N212" i="33"/>
  <c r="J207" i="33"/>
  <c r="F5" i="33"/>
  <c r="O212" i="33"/>
  <c r="K207" i="33"/>
  <c r="G34" i="33"/>
  <c r="E40" i="33"/>
  <c r="E39" i="33" s="1"/>
  <c r="G76" i="33"/>
  <c r="M82" i="33"/>
  <c r="G91" i="33"/>
  <c r="M97" i="33"/>
  <c r="F115" i="33"/>
  <c r="K204" i="33"/>
  <c r="N206" i="33"/>
  <c r="G133" i="33"/>
  <c r="E145" i="33"/>
  <c r="K210" i="33"/>
  <c r="E166" i="33"/>
  <c r="G187" i="33"/>
  <c r="G9" i="33"/>
  <c r="L207" i="33"/>
  <c r="M39" i="33"/>
  <c r="H76" i="33"/>
  <c r="H91" i="33"/>
  <c r="G115" i="33"/>
  <c r="L204" i="33"/>
  <c r="O206" i="33"/>
  <c r="H133" i="33"/>
  <c r="F145" i="33"/>
  <c r="L210" i="33"/>
  <c r="F166" i="33"/>
  <c r="H187" i="33"/>
  <c r="F23" i="33"/>
  <c r="H54" i="33"/>
  <c r="I76" i="33"/>
  <c r="I91" i="33"/>
  <c r="N199" i="33"/>
  <c r="H115" i="33"/>
  <c r="N204" i="33"/>
  <c r="P206" i="33"/>
  <c r="I133" i="33"/>
  <c r="G145" i="33"/>
  <c r="G166" i="33"/>
  <c r="I187" i="33"/>
  <c r="K212" i="33"/>
  <c r="H39" i="33"/>
  <c r="G5" i="33"/>
  <c r="H28" i="33"/>
  <c r="E10" i="33"/>
  <c r="E9" i="33" s="1"/>
  <c r="E51" i="33"/>
  <c r="P200" i="33"/>
  <c r="H200" i="33" s="1"/>
  <c r="E22" i="33"/>
  <c r="O207" i="33"/>
  <c r="F39" i="33"/>
  <c r="E88" i="33"/>
  <c r="E85" i="33" s="1"/>
  <c r="H197" i="33"/>
  <c r="O199" i="33"/>
  <c r="I115" i="33"/>
  <c r="O204" i="33"/>
  <c r="H145" i="33"/>
  <c r="M155" i="33"/>
  <c r="N210" i="33"/>
  <c r="H166" i="33"/>
  <c r="E176" i="33"/>
  <c r="E175" i="33" s="1"/>
  <c r="G161" i="33"/>
  <c r="H17" i="33"/>
  <c r="K4" i="33"/>
  <c r="E60" i="33"/>
  <c r="F85" i="33"/>
  <c r="M197" i="33"/>
  <c r="P199" i="33"/>
  <c r="P204" i="33"/>
  <c r="I145" i="33"/>
  <c r="O210" i="33"/>
  <c r="I166" i="33"/>
  <c r="F175" i="33"/>
  <c r="F34" i="33"/>
  <c r="N207" i="33"/>
  <c r="M5" i="33"/>
  <c r="H13" i="33"/>
  <c r="P207" i="33"/>
  <c r="G39" i="33"/>
  <c r="M54" i="33"/>
  <c r="J4" i="33"/>
  <c r="E18" i="33"/>
  <c r="M23" i="33"/>
  <c r="F28" i="33"/>
  <c r="H196" i="33"/>
  <c r="F58" i="33"/>
  <c r="F109" i="33"/>
  <c r="E140" i="33"/>
  <c r="E138" i="33" s="1"/>
  <c r="E163" i="33"/>
  <c r="E161" i="33" s="1"/>
  <c r="P210" i="33"/>
  <c r="E54" i="34"/>
  <c r="E49" i="34"/>
  <c r="E176" i="34"/>
  <c r="E6" i="34"/>
  <c r="E5" i="34" s="1"/>
  <c r="E10" i="34"/>
  <c r="E29" i="34"/>
  <c r="E93" i="34"/>
  <c r="I203" i="34"/>
  <c r="I204" i="34"/>
  <c r="K4" i="34"/>
  <c r="I77" i="34"/>
  <c r="I196" i="34" s="1"/>
  <c r="L4" i="34"/>
  <c r="I54" i="34"/>
  <c r="I58" i="34"/>
  <c r="I98" i="34"/>
  <c r="I198" i="34" s="1"/>
  <c r="I116" i="34"/>
  <c r="I200" i="34" s="1"/>
  <c r="I119" i="34"/>
  <c r="I162" i="34"/>
  <c r="I125" i="34"/>
  <c r="I205" i="34" s="1"/>
  <c r="I128" i="34"/>
  <c r="I188" i="34"/>
  <c r="I212" i="34" s="1"/>
  <c r="N4" i="34"/>
  <c r="I139" i="34"/>
  <c r="I146" i="34"/>
  <c r="I206" i="34" s="1"/>
  <c r="O4" i="34"/>
  <c r="P4" i="34"/>
  <c r="M195" i="33"/>
  <c r="I197" i="33"/>
  <c r="F197" i="33"/>
  <c r="M198" i="33"/>
  <c r="M211" i="33"/>
  <c r="F211" i="33"/>
  <c r="F209" i="33"/>
  <c r="I201" i="33"/>
  <c r="E201" i="33" s="1"/>
  <c r="F201" i="33"/>
  <c r="I205" i="33"/>
  <c r="E205" i="33" s="1"/>
  <c r="F205" i="33"/>
  <c r="I195" i="33"/>
  <c r="I200" i="33"/>
  <c r="I198" i="33"/>
  <c r="F198" i="33"/>
  <c r="I211" i="33"/>
  <c r="G211" i="33"/>
  <c r="I17" i="33"/>
  <c r="I39" i="33"/>
  <c r="P4" i="33"/>
  <c r="M9" i="33"/>
  <c r="I23" i="33"/>
  <c r="I28" i="33"/>
  <c r="I5" i="33"/>
  <c r="E128" i="34" l="1"/>
  <c r="F205" i="34"/>
  <c r="E116" i="34"/>
  <c r="M201" i="34"/>
  <c r="G200" i="34"/>
  <c r="E39" i="34"/>
  <c r="G210" i="34"/>
  <c r="E98" i="34"/>
  <c r="E198" i="34" s="1"/>
  <c r="M210" i="34"/>
  <c r="E9" i="34"/>
  <c r="M208" i="34"/>
  <c r="H213" i="34"/>
  <c r="H211" i="34"/>
  <c r="F211" i="34"/>
  <c r="E156" i="34"/>
  <c r="E210" i="34" s="1"/>
  <c r="E134" i="34"/>
  <c r="E207" i="34" s="1"/>
  <c r="G205" i="34"/>
  <c r="E110" i="34"/>
  <c r="E199" i="34" s="1"/>
  <c r="E92" i="34"/>
  <c r="E200" i="34" s="1"/>
  <c r="E77" i="34"/>
  <c r="E196" i="34" s="1"/>
  <c r="M207" i="34"/>
  <c r="E125" i="34"/>
  <c r="E205" i="34" s="1"/>
  <c r="E146" i="34"/>
  <c r="E206" i="34" s="1"/>
  <c r="E17" i="34"/>
  <c r="E34" i="34"/>
  <c r="E208" i="34" s="1"/>
  <c r="G201" i="34"/>
  <c r="E86" i="34"/>
  <c r="E201" i="34" s="1"/>
  <c r="H210" i="34"/>
  <c r="G213" i="34"/>
  <c r="F213" i="34"/>
  <c r="I211" i="34"/>
  <c r="H200" i="34"/>
  <c r="I208" i="34"/>
  <c r="F208" i="34"/>
  <c r="F210" i="34"/>
  <c r="F207" i="34"/>
  <c r="G208" i="34"/>
  <c r="E167" i="34"/>
  <c r="I213" i="34"/>
  <c r="M213" i="34"/>
  <c r="H201" i="34"/>
  <c r="H4" i="34"/>
  <c r="E212" i="34"/>
  <c r="I207" i="34"/>
  <c r="I210" i="34"/>
  <c r="G4" i="34"/>
  <c r="H205" i="34"/>
  <c r="M211" i="34"/>
  <c r="E172" i="34"/>
  <c r="F201" i="34"/>
  <c r="I201" i="34"/>
  <c r="H207" i="34"/>
  <c r="G207" i="34"/>
  <c r="E213" i="34"/>
  <c r="E28" i="34"/>
  <c r="E202" i="34" s="1"/>
  <c r="M4" i="34"/>
  <c r="H208" i="34"/>
  <c r="M200" i="34"/>
  <c r="F4" i="34"/>
  <c r="F207" i="33"/>
  <c r="E171" i="33"/>
  <c r="H209" i="33"/>
  <c r="E155" i="33"/>
  <c r="H206" i="33"/>
  <c r="F206" i="33"/>
  <c r="F196" i="33"/>
  <c r="G196" i="33"/>
  <c r="F199" i="33"/>
  <c r="E34" i="33"/>
  <c r="E4" i="33" s="1"/>
  <c r="G199" i="33"/>
  <c r="E23" i="33"/>
  <c r="M209" i="33"/>
  <c r="M200" i="33"/>
  <c r="G210" i="33"/>
  <c r="E28" i="33"/>
  <c r="G206" i="33"/>
  <c r="I210" i="33"/>
  <c r="E211" i="33"/>
  <c r="F212" i="33"/>
  <c r="I209" i="33"/>
  <c r="E58" i="33"/>
  <c r="E196" i="33"/>
  <c r="M208" i="33"/>
  <c r="E49" i="33"/>
  <c r="G207" i="33"/>
  <c r="I208" i="33"/>
  <c r="I207" i="33"/>
  <c r="H4" i="33"/>
  <c r="E17" i="33"/>
  <c r="G4" i="33"/>
  <c r="F4" i="33"/>
  <c r="G212" i="33"/>
  <c r="M204" i="33"/>
  <c r="H210" i="33"/>
  <c r="E200" i="33"/>
  <c r="M210" i="33"/>
  <c r="I4" i="33"/>
  <c r="G204" i="33"/>
  <c r="I206" i="33"/>
  <c r="I199" i="33"/>
  <c r="H204" i="33"/>
  <c r="I204" i="33"/>
  <c r="E197" i="33"/>
  <c r="H199" i="33"/>
  <c r="M212" i="33"/>
  <c r="M207" i="33"/>
  <c r="M199" i="33"/>
  <c r="M206" i="33"/>
  <c r="F204" i="33"/>
  <c r="E198" i="33"/>
  <c r="F210" i="33"/>
  <c r="M4" i="33"/>
  <c r="H207" i="33"/>
  <c r="I4" i="34"/>
  <c r="I212" i="33"/>
  <c r="E212" i="33" s="1"/>
  <c r="F10" i="31"/>
  <c r="A10" i="31"/>
  <c r="F5" i="31"/>
  <c r="A5" i="31"/>
  <c r="F10" i="30"/>
  <c r="A10" i="30"/>
  <c r="F5" i="30"/>
  <c r="A5" i="30"/>
  <c r="E211" i="34" l="1"/>
  <c r="E4" i="34"/>
  <c r="E208" i="33"/>
  <c r="E209" i="33"/>
  <c r="E206" i="33"/>
  <c r="E204" i="33"/>
  <c r="E199" i="33"/>
  <c r="E210" i="33"/>
  <c r="E207" i="33"/>
  <c r="AM260" i="28"/>
  <c r="AL260" i="28"/>
  <c r="AK260" i="28"/>
  <c r="AJ260" i="28"/>
  <c r="AI260" i="28"/>
  <c r="AH260" i="28"/>
  <c r="AG260" i="28"/>
  <c r="AF260" i="28"/>
  <c r="AE260" i="28"/>
  <c r="AD260" i="28"/>
  <c r="AC260" i="28"/>
  <c r="AB260" i="28"/>
  <c r="AA260" i="28"/>
  <c r="Z260" i="28"/>
  <c r="Y260" i="28"/>
  <c r="X260" i="28"/>
  <c r="W260" i="28"/>
  <c r="V260" i="28"/>
  <c r="U260" i="28"/>
  <c r="T260" i="28"/>
  <c r="S260" i="28"/>
  <c r="R260" i="28"/>
  <c r="Q260" i="28"/>
  <c r="P260" i="28"/>
  <c r="O260" i="28"/>
  <c r="N260" i="28"/>
  <c r="M260" i="28"/>
  <c r="L260" i="28"/>
  <c r="K260" i="28"/>
  <c r="J260" i="28"/>
  <c r="I260" i="28"/>
  <c r="H260" i="28"/>
  <c r="AM198" i="28"/>
  <c r="AL198" i="28"/>
  <c r="AK198" i="28"/>
  <c r="AJ198" i="28"/>
  <c r="AI198" i="28"/>
  <c r="AH198" i="28"/>
  <c r="AG198" i="28"/>
  <c r="AF198" i="28"/>
  <c r="AE198" i="28"/>
  <c r="AD198" i="28"/>
  <c r="AC198" i="28"/>
  <c r="AB198" i="28"/>
  <c r="AA198" i="28"/>
  <c r="Z198" i="28"/>
  <c r="Y198" i="28"/>
  <c r="X198" i="28"/>
  <c r="W198" i="28"/>
  <c r="V198" i="28"/>
  <c r="U198" i="28"/>
  <c r="T198" i="28"/>
  <c r="S198" i="28"/>
  <c r="R198" i="28"/>
  <c r="Q198" i="28"/>
  <c r="P198" i="28"/>
  <c r="O198" i="28"/>
  <c r="N198" i="28"/>
  <c r="M198" i="28"/>
  <c r="L198" i="28"/>
  <c r="K198" i="28"/>
  <c r="J198" i="28"/>
  <c r="I198" i="28"/>
  <c r="H198" i="28"/>
  <c r="AM136" i="28"/>
  <c r="AL136" i="28"/>
  <c r="AK136" i="28"/>
  <c r="AJ136" i="28"/>
  <c r="AI136" i="28"/>
  <c r="AH136" i="28"/>
  <c r="AG136" i="28"/>
  <c r="AF136" i="28"/>
  <c r="AE136" i="28"/>
  <c r="AD136" i="28"/>
  <c r="AC136" i="28"/>
  <c r="AB136" i="28"/>
  <c r="AA136" i="28"/>
  <c r="Z136" i="28"/>
  <c r="Y136" i="28"/>
  <c r="X136" i="28"/>
  <c r="W136" i="28"/>
  <c r="V136" i="28"/>
  <c r="U136" i="28"/>
  <c r="T136" i="28"/>
  <c r="S136" i="28"/>
  <c r="R136" i="28"/>
  <c r="Q136" i="28"/>
  <c r="P136" i="28"/>
  <c r="O136" i="28"/>
  <c r="N136" i="28"/>
  <c r="M136" i="28"/>
  <c r="L136" i="28"/>
  <c r="K136" i="28"/>
  <c r="J136" i="28"/>
  <c r="I136" i="28"/>
  <c r="H136" i="28"/>
  <c r="AM74" i="28"/>
  <c r="AL74" i="28"/>
  <c r="AK74" i="28"/>
  <c r="AJ74" i="28"/>
  <c r="AI74" i="28"/>
  <c r="AH74" i="28"/>
  <c r="AG74" i="28"/>
  <c r="AF74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AM60" i="28"/>
  <c r="AL60" i="28"/>
  <c r="AK60" i="28"/>
  <c r="AJ60" i="28"/>
  <c r="AI60" i="28"/>
  <c r="AH60" i="28"/>
  <c r="AG60" i="28"/>
  <c r="AF60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AM59" i="28"/>
  <c r="AL59" i="28"/>
  <c r="AK59" i="28"/>
  <c r="AJ59" i="28"/>
  <c r="AI59" i="28"/>
  <c r="AH59" i="28"/>
  <c r="AG59" i="28"/>
  <c r="AF59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AM58" i="28"/>
  <c r="AL58" i="28"/>
  <c r="AK58" i="28"/>
  <c r="AJ58" i="28"/>
  <c r="AI58" i="28"/>
  <c r="AH58" i="28"/>
  <c r="AG58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AM55" i="28"/>
  <c r="AL55" i="28"/>
  <c r="AK55" i="28"/>
  <c r="AJ55" i="28"/>
  <c r="AI55" i="28"/>
  <c r="AH55" i="28"/>
  <c r="AG55" i="28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AM54" i="28"/>
  <c r="AL54" i="28"/>
  <c r="AK54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AM50" i="28"/>
  <c r="AL50" i="28"/>
  <c r="AK50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AM48" i="28"/>
  <c r="AL48" i="28"/>
  <c r="AK48" i="28"/>
  <c r="AJ48" i="28"/>
  <c r="AI48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AM47" i="28"/>
  <c r="AL47" i="28"/>
  <c r="AK47" i="28"/>
  <c r="AJ47" i="28"/>
  <c r="AI47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AM46" i="28"/>
  <c r="AL46" i="28"/>
  <c r="AK46" i="28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AM45" i="28"/>
  <c r="AL45" i="28"/>
  <c r="AK45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AM44" i="28"/>
  <c r="AL44" i="28"/>
  <c r="AK44" i="28"/>
  <c r="AJ44" i="28"/>
  <c r="AI44" i="28"/>
  <c r="AH44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AM43" i="28"/>
  <c r="AL43" i="28"/>
  <c r="AK43" i="28"/>
  <c r="AJ43" i="28"/>
  <c r="AI43" i="28"/>
  <c r="AH43" i="28"/>
  <c r="AG43" i="28"/>
  <c r="AF43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AM42" i="28"/>
  <c r="AL42" i="28"/>
  <c r="AK42" i="28"/>
  <c r="AJ42" i="28"/>
  <c r="AI42" i="28"/>
  <c r="AH42" i="28"/>
  <c r="AG42" i="28"/>
  <c r="AF42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AM41" i="28"/>
  <c r="AL41" i="28"/>
  <c r="AK41" i="28"/>
  <c r="AJ41" i="28"/>
  <c r="AI41" i="28"/>
  <c r="AH41" i="28"/>
  <c r="AG41" i="28"/>
  <c r="AF41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AM40" i="28"/>
  <c r="AL40" i="28"/>
  <c r="AK40" i="28"/>
  <c r="AJ40" i="28"/>
  <c r="AI40" i="28"/>
  <c r="AH40" i="28"/>
  <c r="AG40" i="28"/>
  <c r="AF40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AM39" i="28"/>
  <c r="AL39" i="28"/>
  <c r="AK39" i="28"/>
  <c r="AJ39" i="28"/>
  <c r="AI39" i="28"/>
  <c r="AH39" i="28"/>
  <c r="AG39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AM38" i="28"/>
  <c r="AL38" i="28"/>
  <c r="AK38" i="28"/>
  <c r="AJ38" i="28"/>
  <c r="AI38" i="28"/>
  <c r="AH38" i="28"/>
  <c r="AG38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AM37" i="28"/>
  <c r="AL37" i="28"/>
  <c r="AK37" i="28"/>
  <c r="AJ37" i="28"/>
  <c r="AI37" i="28"/>
  <c r="AH37" i="28"/>
  <c r="AG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AM36" i="28"/>
  <c r="AL36" i="28"/>
  <c r="AK36" i="28"/>
  <c r="AJ36" i="28"/>
  <c r="AI36" i="28"/>
  <c r="AH36" i="28"/>
  <c r="AG36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AM35" i="28"/>
  <c r="AL35" i="28"/>
  <c r="AK35" i="28"/>
  <c r="AJ35" i="28"/>
  <c r="AI35" i="28"/>
  <c r="AH35" i="28"/>
  <c r="AG35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AM34" i="28"/>
  <c r="AL34" i="28"/>
  <c r="AK34" i="28"/>
  <c r="AJ34" i="28"/>
  <c r="AI34" i="28"/>
  <c r="AH34" i="28"/>
  <c r="AG34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AM33" i="28"/>
  <c r="AL33" i="28"/>
  <c r="AK33" i="28"/>
  <c r="AJ33" i="28"/>
  <c r="AI33" i="28"/>
  <c r="AH33" i="28"/>
  <c r="AG33" i="28"/>
  <c r="AE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AM32" i="28"/>
  <c r="AL32" i="28"/>
  <c r="AK32" i="28"/>
  <c r="AJ32" i="28"/>
  <c r="AI32" i="28"/>
  <c r="AH32" i="28"/>
  <c r="AF32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AM31" i="28"/>
  <c r="AL31" i="28"/>
  <c r="AK31" i="28"/>
  <c r="AJ31" i="28"/>
  <c r="AI31" i="28"/>
  <c r="AH31" i="28"/>
  <c r="AG31" i="28"/>
  <c r="AF31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AM30" i="28"/>
  <c r="AL30" i="28"/>
  <c r="AK30" i="28"/>
  <c r="AJ30" i="28"/>
  <c r="AI30" i="28"/>
  <c r="AH30" i="28"/>
  <c r="AG30" i="28"/>
  <c r="AF30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AM27" i="28"/>
  <c r="AL27" i="28"/>
  <c r="AK27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AM26" i="28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AM25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AM24" i="28"/>
  <c r="AL24" i="28"/>
  <c r="AK24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AM23" i="28"/>
  <c r="AL23" i="28"/>
  <c r="AK23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AM22" i="28"/>
  <c r="AL22" i="28"/>
  <c r="AK22" i="28"/>
  <c r="AJ22" i="28"/>
  <c r="AI22" i="28"/>
  <c r="AH22" i="28"/>
  <c r="AG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AM21" i="28"/>
  <c r="AL21" i="28"/>
  <c r="AK21" i="28"/>
  <c r="AJ21" i="28"/>
  <c r="AI21" i="28"/>
  <c r="AH21" i="28"/>
  <c r="AG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AM20" i="28"/>
  <c r="AL20" i="28"/>
  <c r="AK20" i="28"/>
  <c r="AJ20" i="28"/>
  <c r="AI20" i="28"/>
  <c r="AH20" i="28"/>
  <c r="AG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AM19" i="28"/>
  <c r="AL19" i="28"/>
  <c r="AK19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AM18" i="28"/>
  <c r="AL18" i="28"/>
  <c r="AK18" i="28"/>
  <c r="AJ18" i="28"/>
  <c r="AI18" i="28"/>
  <c r="AH18" i="28"/>
  <c r="AG18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AM17" i="28"/>
  <c r="AL17" i="28"/>
  <c r="AK17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AM16" i="28"/>
  <c r="AL16" i="28"/>
  <c r="AK16" i="28"/>
  <c r="AJ16" i="28"/>
  <c r="AI16" i="28"/>
  <c r="AH16" i="28"/>
  <c r="AG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AM15" i="28"/>
  <c r="AL15" i="28"/>
  <c r="AK15" i="28"/>
  <c r="AJ15" i="28"/>
  <c r="AI15" i="28"/>
  <c r="AH15" i="28"/>
  <c r="AG15" i="28"/>
  <c r="AF15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AM13" i="28"/>
  <c r="AL13" i="28"/>
  <c r="AK13" i="28"/>
  <c r="AK10" i="28" s="1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AM11" i="28"/>
  <c r="AL11" i="28"/>
  <c r="AK11" i="28"/>
  <c r="AJ11" i="28"/>
  <c r="AI11" i="28"/>
  <c r="AH11" i="28"/>
  <c r="AG11" i="28"/>
  <c r="AF11" i="28"/>
  <c r="AE11" i="28"/>
  <c r="AD11" i="28"/>
  <c r="AC11" i="28"/>
  <c r="AC10" i="28" s="1"/>
  <c r="AC8" i="28" s="1"/>
  <c r="AB11" i="28"/>
  <c r="AA11" i="28"/>
  <c r="Z11" i="28"/>
  <c r="Y11" i="28"/>
  <c r="X11" i="28"/>
  <c r="W11" i="28"/>
  <c r="V11" i="28"/>
  <c r="U11" i="28"/>
  <c r="T11" i="28"/>
  <c r="S11" i="28"/>
  <c r="S10" i="28" s="1"/>
  <c r="R11" i="28"/>
  <c r="R10" i="28" s="1"/>
  <c r="Q11" i="28"/>
  <c r="P11" i="28"/>
  <c r="O11" i="28"/>
  <c r="N11" i="28"/>
  <c r="M11" i="28"/>
  <c r="L11" i="28"/>
  <c r="K11" i="28"/>
  <c r="J11" i="28"/>
  <c r="I11" i="28"/>
  <c r="H11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AD10" i="28" l="1"/>
  <c r="AE10" i="28"/>
  <c r="AB10" i="28"/>
  <c r="AB8" i="28" s="1"/>
  <c r="AL10" i="28"/>
  <c r="AL8" i="28" s="1"/>
  <c r="Y10" i="28"/>
  <c r="Y8" i="28" s="1"/>
  <c r="Z10" i="28"/>
  <c r="Z8" i="28" s="1"/>
  <c r="AD8" i="28"/>
  <c r="X10" i="28"/>
  <c r="X8" i="28" s="1"/>
  <c r="AJ10" i="28"/>
  <c r="AJ8" i="28" s="1"/>
  <c r="AE8" i="28"/>
  <c r="AK8" i="28"/>
  <c r="AI10" i="28"/>
  <c r="AI8" i="28" s="1"/>
  <c r="AF10" i="28"/>
  <c r="AG10" i="28"/>
  <c r="AG8" i="28" s="1"/>
  <c r="AH10" i="28"/>
  <c r="AH8" i="28" s="1"/>
  <c r="AA10" i="28"/>
  <c r="AA8" i="28" s="1"/>
  <c r="AM10" i="28"/>
  <c r="AM8" i="28" s="1"/>
  <c r="Q10" i="28"/>
  <c r="Q8" i="28" s="1"/>
  <c r="P10" i="28"/>
  <c r="P8" i="28" s="1"/>
  <c r="R8" i="28"/>
  <c r="M10" i="28"/>
  <c r="M8" i="28" s="1"/>
  <c r="N10" i="28"/>
  <c r="N8" i="28" s="1"/>
  <c r="S8" i="28"/>
  <c r="U10" i="28"/>
  <c r="U8" i="28" s="1"/>
  <c r="T10" i="28"/>
  <c r="T8" i="28" s="1"/>
  <c r="W10" i="28"/>
  <c r="W8" i="28" s="1"/>
  <c r="V10" i="28"/>
  <c r="V8" i="28" s="1"/>
  <c r="I10" i="28"/>
  <c r="I8" i="28" s="1"/>
  <c r="L10" i="28"/>
  <c r="L8" i="28" s="1"/>
  <c r="J10" i="28"/>
  <c r="J8" i="28" s="1"/>
  <c r="K10" i="28"/>
  <c r="K8" i="28" s="1"/>
  <c r="H10" i="28"/>
  <c r="H8" i="28" s="1"/>
  <c r="O10" i="28"/>
  <c r="O8" i="28" s="1"/>
  <c r="B45" i="17"/>
  <c r="B46" i="17"/>
  <c r="B44" i="17"/>
  <c r="E59" i="2" l="1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H25" i="13" l="1"/>
  <c r="G25" i="13"/>
  <c r="F25" i="13"/>
  <c r="E25" i="13"/>
  <c r="D25" i="13"/>
  <c r="D17" i="13"/>
  <c r="D8" i="13"/>
  <c r="D14" i="13"/>
  <c r="D9" i="13"/>
  <c r="B24" i="13"/>
  <c r="B25" i="13"/>
  <c r="B31" i="13"/>
  <c r="B30" i="13"/>
  <c r="B29" i="13"/>
  <c r="B28" i="13"/>
  <c r="C14" i="13"/>
  <c r="B8" i="13"/>
  <c r="B9" i="13"/>
  <c r="B12" i="13"/>
  <c r="B11" i="13"/>
  <c r="B10" i="13"/>
  <c r="B14" i="13"/>
  <c r="B16" i="13"/>
  <c r="B15" i="13"/>
  <c r="B13" i="13"/>
  <c r="B20" i="13"/>
  <c r="L7" i="13"/>
  <c r="J7" i="13"/>
  <c r="L32" i="13"/>
  <c r="K32" i="13"/>
  <c r="J32" i="13"/>
  <c r="I32" i="13"/>
  <c r="H32" i="13"/>
  <c r="G32" i="13"/>
  <c r="F32" i="13"/>
  <c r="E32" i="13"/>
  <c r="D32" i="13"/>
  <c r="C32" i="13"/>
  <c r="B32" i="13"/>
  <c r="L25" i="13"/>
  <c r="K25" i="13"/>
  <c r="K24" i="13" s="1"/>
  <c r="J25" i="13"/>
  <c r="I25" i="13"/>
  <c r="L24" i="13"/>
  <c r="J24" i="13"/>
  <c r="I24" i="13"/>
  <c r="H24" i="13"/>
  <c r="G24" i="13"/>
  <c r="F24" i="13"/>
  <c r="E24" i="13"/>
  <c r="D24" i="13"/>
  <c r="C24" i="13"/>
  <c r="B23" i="13"/>
  <c r="B22" i="13"/>
  <c r="B21" i="13"/>
  <c r="B18" i="13"/>
  <c r="B19" i="13"/>
  <c r="E8" i="13"/>
  <c r="J9" i="13"/>
  <c r="C9" i="13"/>
  <c r="F21" i="13"/>
  <c r="F18" i="13"/>
  <c r="F14" i="13"/>
  <c r="F9" i="13"/>
  <c r="C18" i="13"/>
  <c r="D37" i="13"/>
  <c r="C25" i="13"/>
  <c r="H26" i="13"/>
  <c r="H28" i="13"/>
  <c r="B26" i="13"/>
  <c r="B27" i="13"/>
  <c r="D21" i="13"/>
  <c r="D18" i="13"/>
  <c r="C8" i="13"/>
  <c r="B17" i="13" l="1"/>
  <c r="L5" i="25"/>
  <c r="K5" i="25"/>
  <c r="J5" i="25"/>
  <c r="I5" i="25"/>
  <c r="H5" i="25"/>
  <c r="G5" i="25"/>
  <c r="F5" i="25"/>
  <c r="E5" i="25"/>
  <c r="E14" i="25"/>
  <c r="F126" i="26"/>
  <c r="G126" i="26"/>
  <c r="H126" i="26"/>
  <c r="I126" i="26"/>
  <c r="J126" i="26"/>
  <c r="K126" i="26"/>
  <c r="L126" i="26"/>
  <c r="G211" i="25"/>
  <c r="E211" i="25"/>
  <c r="E184" i="25"/>
  <c r="L213" i="25"/>
  <c r="K213" i="25"/>
  <c r="J213" i="25"/>
  <c r="I213" i="25"/>
  <c r="H213" i="25"/>
  <c r="G213" i="25"/>
  <c r="F213" i="25"/>
  <c r="F214" i="25"/>
  <c r="L214" i="25"/>
  <c r="K214" i="25"/>
  <c r="J214" i="25"/>
  <c r="I214" i="25"/>
  <c r="H214" i="25"/>
  <c r="G214" i="25"/>
  <c r="E196" i="25"/>
  <c r="E189" i="25"/>
  <c r="E188" i="25"/>
  <c r="E187" i="25"/>
  <c r="E186" i="25"/>
  <c r="E185" i="25"/>
  <c r="E188" i="21"/>
  <c r="H201" i="21"/>
  <c r="E213" i="25" l="1"/>
  <c r="H198" i="21"/>
  <c r="E196" i="21"/>
  <c r="K208" i="26" l="1"/>
  <c r="K207" i="26"/>
  <c r="L206" i="26"/>
  <c r="K206" i="26"/>
  <c r="J206" i="26"/>
  <c r="I206" i="26"/>
  <c r="H206" i="26"/>
  <c r="G206" i="26"/>
  <c r="F206" i="26"/>
  <c r="E206" i="26" s="1"/>
  <c r="L205" i="26"/>
  <c r="K205" i="26"/>
  <c r="J205" i="26"/>
  <c r="I205" i="26"/>
  <c r="H205" i="26"/>
  <c r="G205" i="26"/>
  <c r="F205" i="26"/>
  <c r="H201" i="26"/>
  <c r="G201" i="26"/>
  <c r="F201" i="26"/>
  <c r="G200" i="26"/>
  <c r="E193" i="26"/>
  <c r="E192" i="26"/>
  <c r="E191" i="26"/>
  <c r="E190" i="26" s="1"/>
  <c r="L190" i="26"/>
  <c r="L214" i="26" s="1"/>
  <c r="K190" i="26"/>
  <c r="K214" i="26" s="1"/>
  <c r="J190" i="26"/>
  <c r="J214" i="26" s="1"/>
  <c r="I190" i="26"/>
  <c r="I214" i="26" s="1"/>
  <c r="H190" i="26"/>
  <c r="H214" i="26" s="1"/>
  <c r="G190" i="26"/>
  <c r="G214" i="26" s="1"/>
  <c r="F190" i="26"/>
  <c r="F214" i="26" s="1"/>
  <c r="E189" i="26"/>
  <c r="E188" i="26"/>
  <c r="E187" i="26"/>
  <c r="E186" i="26"/>
  <c r="E185" i="26"/>
  <c r="E184" i="26"/>
  <c r="E183" i="26"/>
  <c r="E182" i="26"/>
  <c r="E181" i="26"/>
  <c r="E180" i="26"/>
  <c r="E179" i="26"/>
  <c r="L178" i="26"/>
  <c r="K178" i="26"/>
  <c r="J178" i="26"/>
  <c r="J213" i="26" s="1"/>
  <c r="I178" i="26"/>
  <c r="H178" i="26"/>
  <c r="G178" i="26"/>
  <c r="F178" i="26"/>
  <c r="E176" i="26"/>
  <c r="E175" i="26"/>
  <c r="E174" i="26" s="1"/>
  <c r="L174" i="26"/>
  <c r="K174" i="26"/>
  <c r="J174" i="26"/>
  <c r="I174" i="26"/>
  <c r="H174" i="26"/>
  <c r="G174" i="26"/>
  <c r="F174" i="26"/>
  <c r="E173" i="26"/>
  <c r="E172" i="26"/>
  <c r="E171" i="26"/>
  <c r="E170" i="26"/>
  <c r="L169" i="26"/>
  <c r="K169" i="26"/>
  <c r="J169" i="26"/>
  <c r="I169" i="26"/>
  <c r="I213" i="26" s="1"/>
  <c r="H169" i="26"/>
  <c r="G169" i="26"/>
  <c r="F169" i="26"/>
  <c r="E167" i="26"/>
  <c r="E166" i="26"/>
  <c r="E165" i="26"/>
  <c r="E164" i="26" s="1"/>
  <c r="L164" i="26"/>
  <c r="K164" i="26"/>
  <c r="J164" i="26"/>
  <c r="I164" i="26"/>
  <c r="H164" i="26"/>
  <c r="G164" i="26"/>
  <c r="F164" i="26"/>
  <c r="E163" i="26"/>
  <c r="E162" i="26"/>
  <c r="E161" i="26"/>
  <c r="E160" i="26"/>
  <c r="E159" i="26"/>
  <c r="E158" i="26" s="1"/>
  <c r="L158" i="26"/>
  <c r="L212" i="26" s="1"/>
  <c r="K158" i="26"/>
  <c r="K212" i="26" s="1"/>
  <c r="J158" i="26"/>
  <c r="J212" i="26" s="1"/>
  <c r="I158" i="26"/>
  <c r="H158" i="26"/>
  <c r="H212" i="26" s="1"/>
  <c r="G158" i="26"/>
  <c r="F158" i="26"/>
  <c r="F212" i="26" s="1"/>
  <c r="E157" i="26"/>
  <c r="E156" i="26"/>
  <c r="E155" i="26"/>
  <c r="E154" i="26"/>
  <c r="E153" i="26"/>
  <c r="E152" i="26"/>
  <c r="E151" i="26"/>
  <c r="E150" i="26"/>
  <c r="E149" i="26"/>
  <c r="L208" i="26"/>
  <c r="K148" i="26"/>
  <c r="J208" i="26"/>
  <c r="I148" i="26"/>
  <c r="I208" i="26" s="1"/>
  <c r="H148" i="26"/>
  <c r="H208" i="26" s="1"/>
  <c r="G148" i="26"/>
  <c r="G208" i="26" s="1"/>
  <c r="F148" i="26"/>
  <c r="F208" i="26" s="1"/>
  <c r="E142" i="26"/>
  <c r="E141" i="26"/>
  <c r="L140" i="26"/>
  <c r="K140" i="26"/>
  <c r="J140" i="26"/>
  <c r="I140" i="26"/>
  <c r="H140" i="26"/>
  <c r="G140" i="26"/>
  <c r="G209" i="26" s="1"/>
  <c r="F140" i="26"/>
  <c r="E138" i="26"/>
  <c r="E137" i="26"/>
  <c r="E136" i="26"/>
  <c r="L135" i="26"/>
  <c r="K135" i="26"/>
  <c r="J135" i="26"/>
  <c r="I135" i="26"/>
  <c r="H135" i="26"/>
  <c r="G135" i="26"/>
  <c r="F135" i="26"/>
  <c r="E134" i="26"/>
  <c r="E133" i="26"/>
  <c r="E132" i="26"/>
  <c r="E131" i="26"/>
  <c r="E130" i="26"/>
  <c r="L129" i="26"/>
  <c r="L209" i="26" s="1"/>
  <c r="K129" i="26"/>
  <c r="K209" i="26" s="1"/>
  <c r="J129" i="26"/>
  <c r="I129" i="26"/>
  <c r="H129" i="26"/>
  <c r="H209" i="26" s="1"/>
  <c r="G129" i="26"/>
  <c r="F129" i="26"/>
  <c r="F209" i="26" s="1"/>
  <c r="E128" i="26"/>
  <c r="E127" i="26"/>
  <c r="E126" i="26" s="1"/>
  <c r="L207" i="26"/>
  <c r="E125" i="26"/>
  <c r="E123" i="26"/>
  <c r="E122" i="26"/>
  <c r="E121" i="26"/>
  <c r="L120" i="26"/>
  <c r="K120" i="26"/>
  <c r="J120" i="26"/>
  <c r="J207" i="26" s="1"/>
  <c r="I120" i="26"/>
  <c r="I207" i="26" s="1"/>
  <c r="H120" i="26"/>
  <c r="H207" i="26" s="1"/>
  <c r="G120" i="26"/>
  <c r="G207" i="26" s="1"/>
  <c r="F120" i="26"/>
  <c r="E119" i="26"/>
  <c r="E118" i="26"/>
  <c r="E117" i="26" s="1"/>
  <c r="L117" i="26"/>
  <c r="L202" i="26" s="1"/>
  <c r="K117" i="26"/>
  <c r="J117" i="26"/>
  <c r="I117" i="26"/>
  <c r="I202" i="26" s="1"/>
  <c r="H117" i="26"/>
  <c r="G117" i="26"/>
  <c r="F117" i="26"/>
  <c r="F202" i="26" s="1"/>
  <c r="E116" i="26"/>
  <c r="E115" i="26"/>
  <c r="E114" i="26"/>
  <c r="E113" i="26"/>
  <c r="E112" i="26"/>
  <c r="L111" i="26"/>
  <c r="L201" i="26" s="1"/>
  <c r="K111" i="26"/>
  <c r="K201" i="26" s="1"/>
  <c r="J111" i="26"/>
  <c r="J201" i="26" s="1"/>
  <c r="I111" i="26"/>
  <c r="I201" i="26" s="1"/>
  <c r="H111" i="26"/>
  <c r="G111" i="26"/>
  <c r="F111" i="26"/>
  <c r="E110" i="26"/>
  <c r="E108" i="26"/>
  <c r="E107" i="26"/>
  <c r="E106" i="26"/>
  <c r="E104" i="26"/>
  <c r="E103" i="26"/>
  <c r="E102" i="26"/>
  <c r="E101" i="26"/>
  <c r="E100" i="26"/>
  <c r="E99" i="26" s="1"/>
  <c r="L99" i="26"/>
  <c r="L200" i="26" s="1"/>
  <c r="K99" i="26"/>
  <c r="K200" i="26" s="1"/>
  <c r="J99" i="26"/>
  <c r="J200" i="26" s="1"/>
  <c r="I99" i="26"/>
  <c r="I200" i="26" s="1"/>
  <c r="H99" i="26"/>
  <c r="H200" i="26" s="1"/>
  <c r="G99" i="26"/>
  <c r="F99" i="26"/>
  <c r="F200" i="26" s="1"/>
  <c r="E95" i="26"/>
  <c r="E93" i="26" s="1"/>
  <c r="E94" i="26"/>
  <c r="L93" i="26"/>
  <c r="K93" i="26"/>
  <c r="J93" i="26"/>
  <c r="I93" i="26"/>
  <c r="H93" i="26"/>
  <c r="G93" i="26"/>
  <c r="F93" i="26"/>
  <c r="E92" i="26"/>
  <c r="E91" i="26"/>
  <c r="E90" i="26"/>
  <c r="E89" i="26"/>
  <c r="E88" i="26"/>
  <c r="L87" i="26"/>
  <c r="L203" i="26" s="1"/>
  <c r="K87" i="26"/>
  <c r="K203" i="26" s="1"/>
  <c r="J87" i="26"/>
  <c r="I87" i="26"/>
  <c r="H87" i="26"/>
  <c r="G87" i="26"/>
  <c r="F87" i="26"/>
  <c r="E86" i="26"/>
  <c r="E85" i="26"/>
  <c r="E84" i="26" s="1"/>
  <c r="L84" i="26"/>
  <c r="K84" i="26"/>
  <c r="J84" i="26"/>
  <c r="I84" i="26"/>
  <c r="H84" i="26"/>
  <c r="G84" i="26"/>
  <c r="F84" i="26"/>
  <c r="E83" i="26"/>
  <c r="E82" i="26"/>
  <c r="E81" i="26"/>
  <c r="E80" i="26"/>
  <c r="E78" i="26" s="1"/>
  <c r="E79" i="26"/>
  <c r="L78" i="26"/>
  <c r="L198" i="26" s="1"/>
  <c r="K78" i="26"/>
  <c r="K198" i="26" s="1"/>
  <c r="J78" i="26"/>
  <c r="J198" i="26" s="1"/>
  <c r="I78" i="26"/>
  <c r="I198" i="26" s="1"/>
  <c r="H78" i="26"/>
  <c r="H198" i="26" s="1"/>
  <c r="G78" i="26"/>
  <c r="G198" i="26" s="1"/>
  <c r="F78" i="26"/>
  <c r="F198" i="26" s="1"/>
  <c r="E68" i="26"/>
  <c r="E67" i="26"/>
  <c r="E66" i="26"/>
  <c r="E65" i="26" s="1"/>
  <c r="L65" i="26"/>
  <c r="K65" i="26"/>
  <c r="J65" i="26"/>
  <c r="I65" i="26"/>
  <c r="H65" i="26"/>
  <c r="G65" i="26"/>
  <c r="F65" i="26"/>
  <c r="E64" i="26"/>
  <c r="E63" i="26"/>
  <c r="E62" i="26"/>
  <c r="E61" i="26"/>
  <c r="E60" i="26"/>
  <c r="L59" i="26"/>
  <c r="K59" i="26"/>
  <c r="J59" i="26"/>
  <c r="I59" i="26"/>
  <c r="H59" i="26"/>
  <c r="G59" i="26"/>
  <c r="F59" i="26"/>
  <c r="E57" i="26"/>
  <c r="E56" i="26"/>
  <c r="L55" i="26"/>
  <c r="K55" i="26"/>
  <c r="J55" i="26"/>
  <c r="J211" i="26" s="1"/>
  <c r="I55" i="26"/>
  <c r="H55" i="26"/>
  <c r="G55" i="26"/>
  <c r="F55" i="26"/>
  <c r="E53" i="26"/>
  <c r="E52" i="26"/>
  <c r="E51" i="26"/>
  <c r="L50" i="26"/>
  <c r="K50" i="26"/>
  <c r="K211" i="26" s="1"/>
  <c r="J50" i="26"/>
  <c r="I50" i="26"/>
  <c r="H50" i="26"/>
  <c r="G50" i="26"/>
  <c r="F50" i="26"/>
  <c r="E49" i="26"/>
  <c r="E48" i="26"/>
  <c r="E47" i="26"/>
  <c r="E46" i="26"/>
  <c r="E45" i="26"/>
  <c r="E44" i="26"/>
  <c r="E43" i="26"/>
  <c r="E40" i="26" s="1"/>
  <c r="E42" i="26"/>
  <c r="E41" i="26"/>
  <c r="L40" i="26"/>
  <c r="K40" i="26"/>
  <c r="J40" i="26"/>
  <c r="I40" i="26"/>
  <c r="H40" i="26"/>
  <c r="G40" i="26"/>
  <c r="F40" i="26"/>
  <c r="E39" i="26"/>
  <c r="E38" i="26"/>
  <c r="E37" i="26"/>
  <c r="E35" i="26"/>
  <c r="L35" i="26"/>
  <c r="K35" i="26"/>
  <c r="K210" i="26" s="1"/>
  <c r="J35" i="26"/>
  <c r="J210" i="26" s="1"/>
  <c r="I35" i="26"/>
  <c r="I210" i="26" s="1"/>
  <c r="H35" i="26"/>
  <c r="H210" i="26" s="1"/>
  <c r="G35" i="26"/>
  <c r="G210" i="26" s="1"/>
  <c r="F35" i="26"/>
  <c r="E34" i="26"/>
  <c r="E33" i="26"/>
  <c r="E32" i="26"/>
  <c r="E31" i="26"/>
  <c r="E29" i="26" s="1"/>
  <c r="E30" i="26"/>
  <c r="L29" i="26"/>
  <c r="L204" i="26" s="1"/>
  <c r="K29" i="26"/>
  <c r="K204" i="26" s="1"/>
  <c r="J29" i="26"/>
  <c r="J204" i="26" s="1"/>
  <c r="I29" i="26"/>
  <c r="I204" i="26" s="1"/>
  <c r="H29" i="26"/>
  <c r="H204" i="26" s="1"/>
  <c r="G29" i="26"/>
  <c r="G204" i="26" s="1"/>
  <c r="F29" i="26"/>
  <c r="F204" i="26" s="1"/>
  <c r="E27" i="26"/>
  <c r="E26" i="26"/>
  <c r="E25" i="26"/>
  <c r="E24" i="26" s="1"/>
  <c r="L24" i="26"/>
  <c r="K24" i="26"/>
  <c r="J24" i="26"/>
  <c r="I24" i="26"/>
  <c r="H24" i="26"/>
  <c r="G24" i="26"/>
  <c r="F24" i="26"/>
  <c r="E22" i="26"/>
  <c r="E21" i="26"/>
  <c r="E20" i="26"/>
  <c r="E19" i="26"/>
  <c r="E18" i="26" s="1"/>
  <c r="L18" i="26"/>
  <c r="L215" i="26" s="1"/>
  <c r="K18" i="26"/>
  <c r="J18" i="26"/>
  <c r="I18" i="26"/>
  <c r="H18" i="26"/>
  <c r="H215" i="26" s="1"/>
  <c r="G18" i="26"/>
  <c r="F18" i="26"/>
  <c r="F215" i="26" s="1"/>
  <c r="E14" i="26"/>
  <c r="E12" i="26"/>
  <c r="E11" i="26"/>
  <c r="E10" i="26" s="1"/>
  <c r="K10" i="26"/>
  <c r="J10" i="26"/>
  <c r="I10" i="26"/>
  <c r="H10" i="26"/>
  <c r="G10" i="26"/>
  <c r="F10" i="26"/>
  <c r="E8" i="26"/>
  <c r="E7" i="26"/>
  <c r="K6" i="26"/>
  <c r="J6" i="26"/>
  <c r="I6" i="26"/>
  <c r="H6" i="26"/>
  <c r="G6" i="26"/>
  <c r="F6" i="26"/>
  <c r="L206" i="25"/>
  <c r="K206" i="25"/>
  <c r="J206" i="25"/>
  <c r="I206" i="25"/>
  <c r="H206" i="25"/>
  <c r="G206" i="25"/>
  <c r="F206" i="25"/>
  <c r="L205" i="25"/>
  <c r="K205" i="25"/>
  <c r="J205" i="25"/>
  <c r="I205" i="25"/>
  <c r="H205" i="25"/>
  <c r="G205" i="25"/>
  <c r="F205" i="25"/>
  <c r="K201" i="25"/>
  <c r="E193" i="25"/>
  <c r="E192" i="25"/>
  <c r="E191" i="25"/>
  <c r="L190" i="25"/>
  <c r="K190" i="25"/>
  <c r="J190" i="25"/>
  <c r="I190" i="25"/>
  <c r="H190" i="25"/>
  <c r="G190" i="25"/>
  <c r="F190" i="25"/>
  <c r="E183" i="25"/>
  <c r="E182" i="25"/>
  <c r="E181" i="25"/>
  <c r="E180" i="25"/>
  <c r="E179" i="25"/>
  <c r="L178" i="25"/>
  <c r="K178" i="25"/>
  <c r="J178" i="25"/>
  <c r="I178" i="25"/>
  <c r="H178" i="25"/>
  <c r="G178" i="25"/>
  <c r="F178" i="25"/>
  <c r="E176" i="25"/>
  <c r="E175" i="25"/>
  <c r="L174" i="25"/>
  <c r="K174" i="25"/>
  <c r="J174" i="25"/>
  <c r="I174" i="25"/>
  <c r="H174" i="25"/>
  <c r="G174" i="25"/>
  <c r="F174" i="25"/>
  <c r="E173" i="25"/>
  <c r="E172" i="25"/>
  <c r="E171" i="25"/>
  <c r="E170" i="25"/>
  <c r="L169" i="25"/>
  <c r="K169" i="25"/>
  <c r="J169" i="25"/>
  <c r="I169" i="25"/>
  <c r="H169" i="25"/>
  <c r="G169" i="25"/>
  <c r="F169" i="25"/>
  <c r="E167" i="25"/>
  <c r="E166" i="25"/>
  <c r="E165" i="25"/>
  <c r="L164" i="25"/>
  <c r="K164" i="25"/>
  <c r="J164" i="25"/>
  <c r="I164" i="25"/>
  <c r="H164" i="25"/>
  <c r="G164" i="25"/>
  <c r="F164" i="25"/>
  <c r="E163" i="25"/>
  <c r="E162" i="25"/>
  <c r="E161" i="25"/>
  <c r="E160" i="25"/>
  <c r="E159" i="25"/>
  <c r="L158" i="25"/>
  <c r="L212" i="25" s="1"/>
  <c r="K158" i="25"/>
  <c r="K212" i="25" s="1"/>
  <c r="J158" i="25"/>
  <c r="J212" i="25" s="1"/>
  <c r="I158" i="25"/>
  <c r="I212" i="25" s="1"/>
  <c r="H158" i="25"/>
  <c r="G158" i="25"/>
  <c r="G212" i="25" s="1"/>
  <c r="F158" i="25"/>
  <c r="F212" i="25" s="1"/>
  <c r="E157" i="25"/>
  <c r="E156" i="25"/>
  <c r="E155" i="25"/>
  <c r="E154" i="25"/>
  <c r="E153" i="25"/>
  <c r="E152" i="25"/>
  <c r="E151" i="25"/>
  <c r="E150" i="25"/>
  <c r="E149" i="25"/>
  <c r="L148" i="25"/>
  <c r="L208" i="25" s="1"/>
  <c r="K148" i="25"/>
  <c r="K208" i="25" s="1"/>
  <c r="J148" i="25"/>
  <c r="J208" i="25" s="1"/>
  <c r="I148" i="25"/>
  <c r="I208" i="25" s="1"/>
  <c r="H148" i="25"/>
  <c r="H208" i="25" s="1"/>
  <c r="G148" i="25"/>
  <c r="G208" i="25" s="1"/>
  <c r="F148" i="25"/>
  <c r="F208" i="25" s="1"/>
  <c r="E142" i="25"/>
  <c r="E141" i="25"/>
  <c r="L140" i="25"/>
  <c r="K140" i="25"/>
  <c r="J140" i="25"/>
  <c r="I140" i="25"/>
  <c r="H140" i="25"/>
  <c r="G140" i="25"/>
  <c r="F140" i="25"/>
  <c r="E138" i="25"/>
  <c r="E137" i="25"/>
  <c r="E136" i="25"/>
  <c r="L135" i="25"/>
  <c r="K135" i="25"/>
  <c r="J135" i="25"/>
  <c r="I135" i="25"/>
  <c r="H135" i="25"/>
  <c r="G135" i="25"/>
  <c r="F135" i="25"/>
  <c r="E134" i="25"/>
  <c r="E133" i="25"/>
  <c r="E132" i="25"/>
  <c r="E131" i="25"/>
  <c r="E130" i="25"/>
  <c r="L129" i="25"/>
  <c r="K129" i="25"/>
  <c r="J129" i="25"/>
  <c r="I129" i="25"/>
  <c r="H129" i="25"/>
  <c r="G129" i="25"/>
  <c r="F129" i="25"/>
  <c r="E128" i="25"/>
  <c r="E127" i="25"/>
  <c r="L126" i="25"/>
  <c r="K126" i="25"/>
  <c r="J126" i="25"/>
  <c r="I126" i="25"/>
  <c r="H126" i="25"/>
  <c r="G126" i="25"/>
  <c r="F126" i="25"/>
  <c r="E125" i="25"/>
  <c r="E124" i="25"/>
  <c r="E123" i="25"/>
  <c r="E122" i="25"/>
  <c r="E121" i="25"/>
  <c r="L120" i="25"/>
  <c r="K120" i="25"/>
  <c r="J120" i="25"/>
  <c r="I120" i="25"/>
  <c r="I207" i="25" s="1"/>
  <c r="H120" i="25"/>
  <c r="G120" i="25"/>
  <c r="F120" i="25"/>
  <c r="E119" i="25"/>
  <c r="E118" i="25"/>
  <c r="L117" i="25"/>
  <c r="K117" i="25"/>
  <c r="J117" i="25"/>
  <c r="I117" i="25"/>
  <c r="H117" i="25"/>
  <c r="G117" i="25"/>
  <c r="F117" i="25"/>
  <c r="E116" i="25"/>
  <c r="E115" i="25"/>
  <c r="E114" i="25"/>
  <c r="E113" i="25"/>
  <c r="E112" i="25"/>
  <c r="L111" i="25"/>
  <c r="L201" i="25" s="1"/>
  <c r="K111" i="25"/>
  <c r="J111" i="25"/>
  <c r="J201" i="25" s="1"/>
  <c r="I111" i="25"/>
  <c r="I201" i="25" s="1"/>
  <c r="H111" i="25"/>
  <c r="H201" i="25" s="1"/>
  <c r="G111" i="25"/>
  <c r="G201" i="25" s="1"/>
  <c r="F111" i="25"/>
  <c r="F201" i="25" s="1"/>
  <c r="E110" i="25"/>
  <c r="E108" i="25"/>
  <c r="E107" i="25"/>
  <c r="E106" i="25"/>
  <c r="E105" i="25"/>
  <c r="E104" i="25"/>
  <c r="E103" i="25"/>
  <c r="E102" i="25"/>
  <c r="E101" i="25"/>
  <c r="E100" i="25"/>
  <c r="L99" i="25"/>
  <c r="L200" i="25" s="1"/>
  <c r="K99" i="25"/>
  <c r="K200" i="25" s="1"/>
  <c r="J99" i="25"/>
  <c r="J200" i="25" s="1"/>
  <c r="I99" i="25"/>
  <c r="I200" i="25" s="1"/>
  <c r="H99" i="25"/>
  <c r="H200" i="25" s="1"/>
  <c r="G99" i="25"/>
  <c r="G200" i="25" s="1"/>
  <c r="F99" i="25"/>
  <c r="F200" i="25" s="1"/>
  <c r="E98" i="25"/>
  <c r="E96" i="25" s="1"/>
  <c r="E97" i="25"/>
  <c r="E95" i="25"/>
  <c r="E94" i="25"/>
  <c r="L93" i="25"/>
  <c r="K93" i="25"/>
  <c r="J93" i="25"/>
  <c r="I93" i="25"/>
  <c r="H93" i="25"/>
  <c r="G93" i="25"/>
  <c r="F93" i="25"/>
  <c r="E92" i="25"/>
  <c r="E91" i="25"/>
  <c r="E90" i="25"/>
  <c r="E89" i="25"/>
  <c r="E88" i="25"/>
  <c r="L87" i="25"/>
  <c r="K87" i="25"/>
  <c r="J87" i="25"/>
  <c r="J203" i="25" s="1"/>
  <c r="I87" i="25"/>
  <c r="H87" i="25"/>
  <c r="G87" i="25"/>
  <c r="F87" i="25"/>
  <c r="E86" i="25"/>
  <c r="E85" i="25"/>
  <c r="E84" i="25" s="1"/>
  <c r="L84" i="25"/>
  <c r="K84" i="25"/>
  <c r="J84" i="25"/>
  <c r="I84" i="25"/>
  <c r="H84" i="25"/>
  <c r="G84" i="25"/>
  <c r="F84" i="25"/>
  <c r="E83" i="25"/>
  <c r="E82" i="25"/>
  <c r="E81" i="25"/>
  <c r="E80" i="25"/>
  <c r="E79" i="25"/>
  <c r="L78" i="25"/>
  <c r="L198" i="25" s="1"/>
  <c r="K78" i="25"/>
  <c r="K198" i="25" s="1"/>
  <c r="J78" i="25"/>
  <c r="J198" i="25" s="1"/>
  <c r="I78" i="25"/>
  <c r="I198" i="25" s="1"/>
  <c r="H78" i="25"/>
  <c r="H198" i="25" s="1"/>
  <c r="G78" i="25"/>
  <c r="G198" i="25" s="1"/>
  <c r="F78" i="25"/>
  <c r="F198" i="25" s="1"/>
  <c r="E68" i="25"/>
  <c r="E67" i="25"/>
  <c r="E66" i="25"/>
  <c r="L65" i="25"/>
  <c r="K65" i="25"/>
  <c r="J65" i="25"/>
  <c r="I65" i="25"/>
  <c r="H65" i="25"/>
  <c r="G65" i="25"/>
  <c r="F65" i="25"/>
  <c r="E64" i="25"/>
  <c r="E63" i="25"/>
  <c r="E62" i="25"/>
  <c r="E61" i="25"/>
  <c r="E60" i="25"/>
  <c r="L59" i="25"/>
  <c r="K59" i="25"/>
  <c r="J59" i="25"/>
  <c r="I59" i="25"/>
  <c r="H59" i="25"/>
  <c r="G59" i="25"/>
  <c r="F59" i="25"/>
  <c r="E57" i="25"/>
  <c r="E56" i="25"/>
  <c r="E55" i="25" s="1"/>
  <c r="L55" i="25"/>
  <c r="K55" i="25"/>
  <c r="J55" i="25"/>
  <c r="I55" i="25"/>
  <c r="H55" i="25"/>
  <c r="G55" i="25"/>
  <c r="F55" i="25"/>
  <c r="E53" i="25"/>
  <c r="E52" i="25"/>
  <c r="E51" i="25"/>
  <c r="E50" i="25" s="1"/>
  <c r="L50" i="25"/>
  <c r="K50" i="25"/>
  <c r="J50" i="25"/>
  <c r="I50" i="25"/>
  <c r="H50" i="25"/>
  <c r="G50" i="25"/>
  <c r="F50" i="25"/>
  <c r="E49" i="25"/>
  <c r="E48" i="25"/>
  <c r="E47" i="25"/>
  <c r="E46" i="25"/>
  <c r="E45" i="25"/>
  <c r="E44" i="25"/>
  <c r="E43" i="25"/>
  <c r="E42" i="25"/>
  <c r="E41" i="25"/>
  <c r="L40" i="25"/>
  <c r="K40" i="25"/>
  <c r="J40" i="25"/>
  <c r="I40" i="25"/>
  <c r="H40" i="25"/>
  <c r="G40" i="25"/>
  <c r="F40" i="25"/>
  <c r="E39" i="25"/>
  <c r="E38" i="25"/>
  <c r="E37" i="25"/>
  <c r="E35" i="25" s="1"/>
  <c r="L35" i="25"/>
  <c r="K35" i="25"/>
  <c r="J35" i="25"/>
  <c r="I35" i="25"/>
  <c r="H35" i="25"/>
  <c r="G35" i="25"/>
  <c r="F35" i="25"/>
  <c r="E34" i="25"/>
  <c r="E33" i="25"/>
  <c r="E32" i="25"/>
  <c r="E31" i="25"/>
  <c r="E30" i="25"/>
  <c r="L29" i="25"/>
  <c r="K29" i="25"/>
  <c r="K204" i="25" s="1"/>
  <c r="J29" i="25"/>
  <c r="J204" i="25" s="1"/>
  <c r="I29" i="25"/>
  <c r="I204" i="25" s="1"/>
  <c r="H29" i="25"/>
  <c r="H204" i="25" s="1"/>
  <c r="G29" i="25"/>
  <c r="G204" i="25" s="1"/>
  <c r="F29" i="25"/>
  <c r="F204" i="25" s="1"/>
  <c r="E27" i="25"/>
  <c r="E26" i="25"/>
  <c r="E25" i="25"/>
  <c r="E24" i="25" s="1"/>
  <c r="L24" i="25"/>
  <c r="K24" i="25"/>
  <c r="J24" i="25"/>
  <c r="I24" i="25"/>
  <c r="H24" i="25"/>
  <c r="H210" i="25" s="1"/>
  <c r="G24" i="25"/>
  <c r="F24" i="25"/>
  <c r="E22" i="25"/>
  <c r="E21" i="25"/>
  <c r="E20" i="25"/>
  <c r="E19" i="25"/>
  <c r="L18" i="25"/>
  <c r="L215" i="25" s="1"/>
  <c r="K18" i="25"/>
  <c r="K215" i="25" s="1"/>
  <c r="J18" i="25"/>
  <c r="J215" i="25" s="1"/>
  <c r="I18" i="25"/>
  <c r="I215" i="25" s="1"/>
  <c r="H18" i="25"/>
  <c r="G18" i="25"/>
  <c r="F18" i="25"/>
  <c r="E12" i="25"/>
  <c r="E11" i="25"/>
  <c r="K10" i="25"/>
  <c r="J10" i="25"/>
  <c r="I10" i="25"/>
  <c r="H10" i="25"/>
  <c r="G10" i="25"/>
  <c r="F10" i="25"/>
  <c r="E8" i="25"/>
  <c r="E6" i="25" s="1"/>
  <c r="E7" i="25"/>
  <c r="K6" i="25"/>
  <c r="J6" i="25"/>
  <c r="I6" i="25"/>
  <c r="H6" i="25"/>
  <c r="G6" i="25"/>
  <c r="F6" i="25"/>
  <c r="L215" i="21"/>
  <c r="K215" i="21"/>
  <c r="J215" i="21"/>
  <c r="I215" i="21"/>
  <c r="H215" i="21"/>
  <c r="G215" i="21"/>
  <c r="F215" i="21"/>
  <c r="L214" i="21"/>
  <c r="K214" i="21"/>
  <c r="J214" i="21"/>
  <c r="I214" i="21"/>
  <c r="H214" i="21"/>
  <c r="G214" i="21"/>
  <c r="F214" i="21"/>
  <c r="L213" i="21"/>
  <c r="K213" i="21"/>
  <c r="J213" i="21"/>
  <c r="I213" i="21"/>
  <c r="H213" i="21"/>
  <c r="G213" i="21"/>
  <c r="F213" i="21"/>
  <c r="L212" i="21"/>
  <c r="K212" i="21"/>
  <c r="J212" i="21"/>
  <c r="I212" i="21"/>
  <c r="H212" i="21"/>
  <c r="G212" i="21"/>
  <c r="F212" i="21"/>
  <c r="E212" i="21" s="1"/>
  <c r="L211" i="21"/>
  <c r="K211" i="21"/>
  <c r="J211" i="21"/>
  <c r="I211" i="21"/>
  <c r="H211" i="21"/>
  <c r="F211" i="21"/>
  <c r="L210" i="21"/>
  <c r="K210" i="21"/>
  <c r="J210" i="21"/>
  <c r="I210" i="21"/>
  <c r="H210" i="21"/>
  <c r="G210" i="21"/>
  <c r="F210" i="21"/>
  <c r="L209" i="21"/>
  <c r="K209" i="21"/>
  <c r="J209" i="21"/>
  <c r="I209" i="21"/>
  <c r="H209" i="21"/>
  <c r="G209" i="21"/>
  <c r="F209" i="21"/>
  <c r="L208" i="21"/>
  <c r="K208" i="21"/>
  <c r="J208" i="21"/>
  <c r="I208" i="21"/>
  <c r="H208" i="21"/>
  <c r="G208" i="21"/>
  <c r="F208" i="21"/>
  <c r="E208" i="21"/>
  <c r="L207" i="21"/>
  <c r="K207" i="21"/>
  <c r="J207" i="21"/>
  <c r="I207" i="21"/>
  <c r="H207" i="21"/>
  <c r="G207" i="21"/>
  <c r="F207" i="21"/>
  <c r="L206" i="21"/>
  <c r="K206" i="21"/>
  <c r="J206" i="21"/>
  <c r="I206" i="21"/>
  <c r="H206" i="21"/>
  <c r="G206" i="21"/>
  <c r="F206" i="21"/>
  <c r="L205" i="21"/>
  <c r="K205" i="21"/>
  <c r="J205" i="21"/>
  <c r="I205" i="21"/>
  <c r="H205" i="21"/>
  <c r="G205" i="21"/>
  <c r="F205" i="21"/>
  <c r="L204" i="21"/>
  <c r="K204" i="21"/>
  <c r="J204" i="21"/>
  <c r="I204" i="21"/>
  <c r="H204" i="21"/>
  <c r="G204" i="21"/>
  <c r="F204" i="21"/>
  <c r="L203" i="21"/>
  <c r="K203" i="21"/>
  <c r="J203" i="21"/>
  <c r="I203" i="21"/>
  <c r="H203" i="21"/>
  <c r="G203" i="21"/>
  <c r="F203" i="21"/>
  <c r="L202" i="21"/>
  <c r="K202" i="21"/>
  <c r="J202" i="21"/>
  <c r="I202" i="21"/>
  <c r="H202" i="21"/>
  <c r="G202" i="21"/>
  <c r="F202" i="21"/>
  <c r="L201" i="21"/>
  <c r="K201" i="21"/>
  <c r="J201" i="21"/>
  <c r="I201" i="21"/>
  <c r="G201" i="21"/>
  <c r="F201" i="21"/>
  <c r="L200" i="21"/>
  <c r="K200" i="21"/>
  <c r="J200" i="21"/>
  <c r="I200" i="21"/>
  <c r="H200" i="21"/>
  <c r="G200" i="21"/>
  <c r="F200" i="21"/>
  <c r="L198" i="21"/>
  <c r="K198" i="21"/>
  <c r="J198" i="21"/>
  <c r="I198" i="21"/>
  <c r="G198" i="21"/>
  <c r="F198" i="21"/>
  <c r="E195" i="21"/>
  <c r="E194" i="21"/>
  <c r="E193" i="21"/>
  <c r="E192" i="21"/>
  <c r="E191" i="21"/>
  <c r="E189" i="21"/>
  <c r="E187" i="21"/>
  <c r="E186" i="21"/>
  <c r="E185" i="21"/>
  <c r="E184" i="21"/>
  <c r="E183" i="21"/>
  <c r="E182" i="21"/>
  <c r="E181" i="21"/>
  <c r="E180" i="21"/>
  <c r="E179" i="21"/>
  <c r="E177" i="21"/>
  <c r="E176" i="21"/>
  <c r="E175" i="21"/>
  <c r="E173" i="21"/>
  <c r="E172" i="21"/>
  <c r="E171" i="21"/>
  <c r="E170" i="21"/>
  <c r="E169" i="21"/>
  <c r="E168" i="21"/>
  <c r="E167" i="21"/>
  <c r="E166" i="21"/>
  <c r="E165" i="21"/>
  <c r="E163" i="21"/>
  <c r="E162" i="21"/>
  <c r="E161" i="21"/>
  <c r="E160" i="21"/>
  <c r="E159" i="21"/>
  <c r="E158" i="21" s="1"/>
  <c r="E157" i="21"/>
  <c r="E156" i="21"/>
  <c r="E155" i="21"/>
  <c r="E154" i="21"/>
  <c r="E153" i="21"/>
  <c r="E152" i="21"/>
  <c r="E151" i="21"/>
  <c r="E148" i="21" s="1"/>
  <c r="E150" i="21"/>
  <c r="E149" i="21"/>
  <c r="E142" i="21"/>
  <c r="E141" i="21"/>
  <c r="E140" i="21"/>
  <c r="E139" i="21"/>
  <c r="E138" i="21"/>
  <c r="E137" i="21"/>
  <c r="E136" i="21"/>
  <c r="E134" i="21"/>
  <c r="E133" i="21"/>
  <c r="E132" i="21"/>
  <c r="E131" i="21"/>
  <c r="E130" i="21"/>
  <c r="E128" i="21"/>
  <c r="E127" i="21"/>
  <c r="E126" i="21" s="1"/>
  <c r="E125" i="21"/>
  <c r="E124" i="21"/>
  <c r="E123" i="21"/>
  <c r="E122" i="21"/>
  <c r="E121" i="21"/>
  <c r="E119" i="21"/>
  <c r="E118" i="21"/>
  <c r="E116" i="21"/>
  <c r="E115" i="21"/>
  <c r="E114" i="21"/>
  <c r="E113" i="21"/>
  <c r="E112" i="21"/>
  <c r="E110" i="21"/>
  <c r="E108" i="21"/>
  <c r="E107" i="21"/>
  <c r="E106" i="21"/>
  <c r="E105" i="21"/>
  <c r="E104" i="21"/>
  <c r="E103" i="21"/>
  <c r="E102" i="21"/>
  <c r="E101" i="21"/>
  <c r="E100" i="21"/>
  <c r="E98" i="21"/>
  <c r="E97" i="21"/>
  <c r="E96" i="21" s="1"/>
  <c r="E95" i="21"/>
  <c r="E94" i="21"/>
  <c r="E93" i="21" s="1"/>
  <c r="E92" i="21"/>
  <c r="E91" i="21"/>
  <c r="E90" i="21"/>
  <c r="E89" i="21"/>
  <c r="E88" i="21"/>
  <c r="E86" i="21"/>
  <c r="E85" i="21"/>
  <c r="E84" i="21" s="1"/>
  <c r="E83" i="21"/>
  <c r="E82" i="21"/>
  <c r="E81" i="21"/>
  <c r="E80" i="21"/>
  <c r="E79" i="21"/>
  <c r="E78" i="21" s="1"/>
  <c r="E68" i="21"/>
  <c r="E67" i="21"/>
  <c r="E66" i="21"/>
  <c r="E64" i="21"/>
  <c r="E63" i="21"/>
  <c r="E62" i="21"/>
  <c r="E61" i="21"/>
  <c r="E60" i="21"/>
  <c r="E58" i="21"/>
  <c r="E57" i="21"/>
  <c r="E56" i="21"/>
  <c r="E54" i="21"/>
  <c r="E53" i="21"/>
  <c r="E52" i="21"/>
  <c r="E50" i="21" s="1"/>
  <c r="E51" i="21"/>
  <c r="E49" i="21"/>
  <c r="E48" i="21"/>
  <c r="E47" i="21"/>
  <c r="E46" i="21"/>
  <c r="E45" i="21"/>
  <c r="E44" i="21"/>
  <c r="E43" i="21"/>
  <c r="E42" i="21"/>
  <c r="E41" i="21"/>
  <c r="E40" i="21" s="1"/>
  <c r="E39" i="21"/>
  <c r="E38" i="21"/>
  <c r="E37" i="21"/>
  <c r="E35" i="21"/>
  <c r="E34" i="21"/>
  <c r="E33" i="21"/>
  <c r="E32" i="21"/>
  <c r="E31" i="21"/>
  <c r="E30" i="21"/>
  <c r="E28" i="21"/>
  <c r="E24" i="21" s="1"/>
  <c r="E27" i="21"/>
  <c r="E26" i="21"/>
  <c r="E25" i="21"/>
  <c r="E23" i="21"/>
  <c r="E22" i="21"/>
  <c r="E21" i="21"/>
  <c r="E20" i="21"/>
  <c r="E19" i="21"/>
  <c r="E17" i="21"/>
  <c r="E14" i="21"/>
  <c r="E13" i="21"/>
  <c r="E12" i="21"/>
  <c r="E10" i="21" s="1"/>
  <c r="E11" i="21"/>
  <c r="E9" i="21"/>
  <c r="E8" i="21"/>
  <c r="E7" i="21"/>
  <c r="L5" i="21"/>
  <c r="K5" i="21"/>
  <c r="J5" i="21"/>
  <c r="I5" i="21"/>
  <c r="H5" i="21"/>
  <c r="G5" i="21"/>
  <c r="F5" i="21"/>
  <c r="H41" i="13"/>
  <c r="B41" i="13"/>
  <c r="H40" i="13"/>
  <c r="B40" i="13"/>
  <c r="H39" i="13"/>
  <c r="B39" i="13"/>
  <c r="H38" i="13"/>
  <c r="H37" i="13" s="1"/>
  <c r="B38" i="13"/>
  <c r="L37" i="13"/>
  <c r="K37" i="13"/>
  <c r="J37" i="13"/>
  <c r="I37" i="13"/>
  <c r="G37" i="13"/>
  <c r="F37" i="13"/>
  <c r="E37" i="13"/>
  <c r="C37" i="13"/>
  <c r="H36" i="13"/>
  <c r="B36" i="13"/>
  <c r="H35" i="13"/>
  <c r="B35" i="13"/>
  <c r="H34" i="13"/>
  <c r="B34" i="13"/>
  <c r="H33" i="13"/>
  <c r="B33" i="13"/>
  <c r="H31" i="13"/>
  <c r="H30" i="13"/>
  <c r="H29" i="13"/>
  <c r="H27" i="13"/>
  <c r="H23" i="13"/>
  <c r="H22" i="13"/>
  <c r="H21" i="13" s="1"/>
  <c r="L21" i="13"/>
  <c r="K21" i="13"/>
  <c r="J21" i="13"/>
  <c r="I21" i="13"/>
  <c r="G21" i="13"/>
  <c r="E21" i="13"/>
  <c r="C21" i="13"/>
  <c r="H20" i="13"/>
  <c r="H19" i="13"/>
  <c r="H18" i="13" s="1"/>
  <c r="L18" i="13"/>
  <c r="L17" i="13" s="1"/>
  <c r="K18" i="13"/>
  <c r="K17" i="13" s="1"/>
  <c r="J18" i="13"/>
  <c r="J17" i="13" s="1"/>
  <c r="I18" i="13"/>
  <c r="G18" i="13"/>
  <c r="G17" i="13" s="1"/>
  <c r="F17" i="13"/>
  <c r="E18" i="13"/>
  <c r="E17" i="13" s="1"/>
  <c r="C17" i="13"/>
  <c r="H16" i="13"/>
  <c r="H15" i="13"/>
  <c r="H14" i="13" s="1"/>
  <c r="L14" i="13"/>
  <c r="K14" i="13"/>
  <c r="J14" i="13"/>
  <c r="J8" i="13" s="1"/>
  <c r="I14" i="13"/>
  <c r="G14" i="13"/>
  <c r="E14" i="13"/>
  <c r="H13" i="13"/>
  <c r="H12" i="13"/>
  <c r="H11" i="13"/>
  <c r="H10" i="13"/>
  <c r="L9" i="13"/>
  <c r="K9" i="13"/>
  <c r="I9" i="13"/>
  <c r="G9" i="13"/>
  <c r="G8" i="13" s="1"/>
  <c r="E9" i="13"/>
  <c r="G65" i="5"/>
  <c r="F65" i="5"/>
  <c r="G64" i="5"/>
  <c r="F64" i="5"/>
  <c r="G63" i="5"/>
  <c r="F63" i="5"/>
  <c r="G62" i="5"/>
  <c r="G57" i="5" s="1"/>
  <c r="F62" i="5"/>
  <c r="F57" i="5" s="1"/>
  <c r="G61" i="5"/>
  <c r="F61" i="5"/>
  <c r="G60" i="5"/>
  <c r="F60" i="5"/>
  <c r="G59" i="5"/>
  <c r="F59" i="5"/>
  <c r="G58" i="5"/>
  <c r="F58" i="5"/>
  <c r="O57" i="5"/>
  <c r="N57" i="5"/>
  <c r="M57" i="5"/>
  <c r="L57" i="5"/>
  <c r="K57" i="5"/>
  <c r="J57" i="5"/>
  <c r="I57" i="5"/>
  <c r="H57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O47" i="5"/>
  <c r="N47" i="5"/>
  <c r="M47" i="5"/>
  <c r="L47" i="5"/>
  <c r="K47" i="5"/>
  <c r="J47" i="5"/>
  <c r="I47" i="5"/>
  <c r="H47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O37" i="5"/>
  <c r="N37" i="5"/>
  <c r="M37" i="5"/>
  <c r="L37" i="5"/>
  <c r="K37" i="5"/>
  <c r="J37" i="5"/>
  <c r="I37" i="5"/>
  <c r="H37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O27" i="5"/>
  <c r="N27" i="5"/>
  <c r="M27" i="5"/>
  <c r="L27" i="5"/>
  <c r="K27" i="5"/>
  <c r="J27" i="5"/>
  <c r="I27" i="5"/>
  <c r="H27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O6" i="5"/>
  <c r="O4" i="5" s="1"/>
  <c r="N6" i="5"/>
  <c r="N4" i="5" s="1"/>
  <c r="M6" i="5"/>
  <c r="M4" i="5" s="1"/>
  <c r="L6" i="5"/>
  <c r="L4" i="5" s="1"/>
  <c r="K6" i="5"/>
  <c r="K4" i="5" s="1"/>
  <c r="J6" i="5"/>
  <c r="J4" i="5" s="1"/>
  <c r="I6" i="5"/>
  <c r="H6" i="5"/>
  <c r="G5" i="5"/>
  <c r="F5" i="5"/>
  <c r="I4" i="5"/>
  <c r="H4" i="5"/>
  <c r="P126" i="8"/>
  <c r="K126" i="8"/>
  <c r="J126" i="8"/>
  <c r="H126" i="8"/>
  <c r="G126" i="8"/>
  <c r="P125" i="8"/>
  <c r="K125" i="8"/>
  <c r="J125" i="8"/>
  <c r="I125" i="8"/>
  <c r="H125" i="8"/>
  <c r="G125" i="8"/>
  <c r="P124" i="8"/>
  <c r="K124" i="8"/>
  <c r="J124" i="8"/>
  <c r="I124" i="8"/>
  <c r="H124" i="8"/>
  <c r="G124" i="8"/>
  <c r="F124" i="8" s="1"/>
  <c r="P123" i="8"/>
  <c r="K123" i="8"/>
  <c r="J123" i="8"/>
  <c r="I123" i="8"/>
  <c r="H123" i="8"/>
  <c r="G123" i="8"/>
  <c r="F123" i="8" s="1"/>
  <c r="P122" i="8"/>
  <c r="K122" i="8"/>
  <c r="J122" i="8"/>
  <c r="I122" i="8"/>
  <c r="H122" i="8"/>
  <c r="G122" i="8"/>
  <c r="P121" i="8"/>
  <c r="K121" i="8"/>
  <c r="J121" i="8"/>
  <c r="I121" i="8"/>
  <c r="H121" i="8"/>
  <c r="G121" i="8"/>
  <c r="F121" i="8" s="1"/>
  <c r="P120" i="8"/>
  <c r="K120" i="8"/>
  <c r="J120" i="8"/>
  <c r="I120" i="8"/>
  <c r="H120" i="8"/>
  <c r="F120" i="8" s="1"/>
  <c r="G120" i="8"/>
  <c r="P119" i="8"/>
  <c r="K119" i="8"/>
  <c r="J119" i="8"/>
  <c r="I119" i="8"/>
  <c r="H119" i="8"/>
  <c r="G119" i="8"/>
  <c r="P118" i="8"/>
  <c r="K118" i="8"/>
  <c r="J118" i="8"/>
  <c r="I118" i="8"/>
  <c r="H118" i="8"/>
  <c r="F118" i="8" s="1"/>
  <c r="G118" i="8"/>
  <c r="P117" i="8"/>
  <c r="K117" i="8"/>
  <c r="J117" i="8"/>
  <c r="I117" i="8"/>
  <c r="H117" i="8"/>
  <c r="G117" i="8"/>
  <c r="P116" i="8"/>
  <c r="K116" i="8"/>
  <c r="J116" i="8"/>
  <c r="I116" i="8"/>
  <c r="H116" i="8"/>
  <c r="G116" i="8"/>
  <c r="F116" i="8" s="1"/>
  <c r="P115" i="8"/>
  <c r="K115" i="8"/>
  <c r="J115" i="8"/>
  <c r="I115" i="8"/>
  <c r="H115" i="8"/>
  <c r="G115" i="8"/>
  <c r="P114" i="8"/>
  <c r="K114" i="8"/>
  <c r="J114" i="8"/>
  <c r="I114" i="8"/>
  <c r="H114" i="8"/>
  <c r="G114" i="8"/>
  <c r="F114" i="8"/>
  <c r="P113" i="8"/>
  <c r="K113" i="8"/>
  <c r="J113" i="8"/>
  <c r="I113" i="8"/>
  <c r="H113" i="8"/>
  <c r="G113" i="8"/>
  <c r="P112" i="8"/>
  <c r="K112" i="8"/>
  <c r="J112" i="8"/>
  <c r="I112" i="8"/>
  <c r="H112" i="8"/>
  <c r="G112" i="8"/>
  <c r="T111" i="8"/>
  <c r="S111" i="8"/>
  <c r="R111" i="8"/>
  <c r="Q111" i="8"/>
  <c r="O111" i="8"/>
  <c r="N111" i="8"/>
  <c r="M111" i="8"/>
  <c r="L111" i="8"/>
  <c r="P109" i="8"/>
  <c r="K109" i="8"/>
  <c r="J109" i="8"/>
  <c r="I109" i="8"/>
  <c r="H109" i="8"/>
  <c r="G109" i="8"/>
  <c r="P108" i="8"/>
  <c r="K108" i="8"/>
  <c r="J108" i="8"/>
  <c r="I108" i="8"/>
  <c r="H108" i="8"/>
  <c r="G108" i="8"/>
  <c r="P107" i="8"/>
  <c r="K107" i="8"/>
  <c r="J107" i="8"/>
  <c r="I107" i="8"/>
  <c r="H107" i="8"/>
  <c r="G107" i="8"/>
  <c r="P106" i="8"/>
  <c r="K106" i="8"/>
  <c r="J106" i="8"/>
  <c r="I106" i="8"/>
  <c r="H106" i="8"/>
  <c r="G106" i="8"/>
  <c r="F106" i="8" s="1"/>
  <c r="P105" i="8"/>
  <c r="K105" i="8"/>
  <c r="J105" i="8"/>
  <c r="I105" i="8"/>
  <c r="H105" i="8"/>
  <c r="G105" i="8"/>
  <c r="P104" i="8"/>
  <c r="K104" i="8"/>
  <c r="J104" i="8"/>
  <c r="I104" i="8"/>
  <c r="H104" i="8"/>
  <c r="G104" i="8"/>
  <c r="F104" i="8" s="1"/>
  <c r="P103" i="8"/>
  <c r="K103" i="8"/>
  <c r="J103" i="8"/>
  <c r="I103" i="8"/>
  <c r="H103" i="8"/>
  <c r="G103" i="8"/>
  <c r="P102" i="8"/>
  <c r="K102" i="8"/>
  <c r="J102" i="8"/>
  <c r="I102" i="8"/>
  <c r="H102" i="8"/>
  <c r="G102" i="8"/>
  <c r="P101" i="8"/>
  <c r="K101" i="8"/>
  <c r="J101" i="8"/>
  <c r="I101" i="8"/>
  <c r="H101" i="8"/>
  <c r="G101" i="8"/>
  <c r="P100" i="8"/>
  <c r="K100" i="8"/>
  <c r="J100" i="8"/>
  <c r="I100" i="8"/>
  <c r="H100" i="8"/>
  <c r="G100" i="8"/>
  <c r="P99" i="8"/>
  <c r="K99" i="8"/>
  <c r="J99" i="8"/>
  <c r="I99" i="8"/>
  <c r="H99" i="8"/>
  <c r="G99" i="8"/>
  <c r="P98" i="8"/>
  <c r="K98" i="8"/>
  <c r="J98" i="8"/>
  <c r="I98" i="8"/>
  <c r="H98" i="8"/>
  <c r="G98" i="8"/>
  <c r="P97" i="8"/>
  <c r="K97" i="8"/>
  <c r="J97" i="8"/>
  <c r="I97" i="8"/>
  <c r="H97" i="8"/>
  <c r="G97" i="8"/>
  <c r="P96" i="8"/>
  <c r="K96" i="8"/>
  <c r="J96" i="8"/>
  <c r="I96" i="8"/>
  <c r="H96" i="8"/>
  <c r="G96" i="8"/>
  <c r="P95" i="8"/>
  <c r="K95" i="8"/>
  <c r="J95" i="8"/>
  <c r="I95" i="8"/>
  <c r="H95" i="8"/>
  <c r="G95" i="8"/>
  <c r="T94" i="8"/>
  <c r="S94" i="8"/>
  <c r="R94" i="8"/>
  <c r="Q94" i="8"/>
  <c r="O94" i="8"/>
  <c r="N94" i="8"/>
  <c r="M94" i="8"/>
  <c r="L94" i="8"/>
  <c r="P92" i="8"/>
  <c r="K92" i="8"/>
  <c r="J92" i="8"/>
  <c r="I92" i="8"/>
  <c r="H92" i="8"/>
  <c r="G92" i="8"/>
  <c r="P91" i="8"/>
  <c r="K91" i="8"/>
  <c r="J91" i="8"/>
  <c r="I91" i="8"/>
  <c r="H91" i="8"/>
  <c r="G91" i="8"/>
  <c r="P90" i="8"/>
  <c r="K90" i="8"/>
  <c r="J90" i="8"/>
  <c r="I90" i="8"/>
  <c r="H90" i="8"/>
  <c r="G90" i="8"/>
  <c r="F90" i="8" s="1"/>
  <c r="P89" i="8"/>
  <c r="K89" i="8"/>
  <c r="J89" i="8"/>
  <c r="I89" i="8"/>
  <c r="H89" i="8"/>
  <c r="G89" i="8"/>
  <c r="F89" i="8" s="1"/>
  <c r="P88" i="8"/>
  <c r="K88" i="8"/>
  <c r="J88" i="8"/>
  <c r="I88" i="8"/>
  <c r="H88" i="8"/>
  <c r="G88" i="8"/>
  <c r="P87" i="8"/>
  <c r="K87" i="8"/>
  <c r="J87" i="8"/>
  <c r="I87" i="8"/>
  <c r="H87" i="8"/>
  <c r="G87" i="8"/>
  <c r="P86" i="8"/>
  <c r="K86" i="8"/>
  <c r="J86" i="8"/>
  <c r="I86" i="8"/>
  <c r="H86" i="8"/>
  <c r="F86" i="8" s="1"/>
  <c r="G86" i="8"/>
  <c r="P85" i="8"/>
  <c r="K85" i="8"/>
  <c r="J85" i="8"/>
  <c r="I85" i="8"/>
  <c r="H85" i="8"/>
  <c r="G85" i="8"/>
  <c r="P84" i="8"/>
  <c r="K84" i="8"/>
  <c r="J84" i="8"/>
  <c r="I84" i="8"/>
  <c r="H84" i="8"/>
  <c r="G84" i="8"/>
  <c r="P83" i="8"/>
  <c r="K83" i="8"/>
  <c r="J83" i="8"/>
  <c r="I83" i="8"/>
  <c r="H83" i="8"/>
  <c r="G83" i="8"/>
  <c r="P82" i="8"/>
  <c r="K82" i="8"/>
  <c r="J82" i="8"/>
  <c r="I82" i="8"/>
  <c r="H82" i="8"/>
  <c r="G82" i="8"/>
  <c r="P81" i="8"/>
  <c r="K81" i="8"/>
  <c r="J81" i="8"/>
  <c r="I81" i="8"/>
  <c r="H81" i="8"/>
  <c r="G81" i="8"/>
  <c r="P80" i="8"/>
  <c r="K80" i="8"/>
  <c r="J80" i="8"/>
  <c r="I80" i="8"/>
  <c r="H80" i="8"/>
  <c r="G80" i="8"/>
  <c r="F80" i="8" s="1"/>
  <c r="P79" i="8"/>
  <c r="K79" i="8"/>
  <c r="J79" i="8"/>
  <c r="I79" i="8"/>
  <c r="H79" i="8"/>
  <c r="G79" i="8"/>
  <c r="P78" i="8"/>
  <c r="K78" i="8"/>
  <c r="J78" i="8"/>
  <c r="I78" i="8"/>
  <c r="H78" i="8"/>
  <c r="G78" i="8"/>
  <c r="T77" i="8"/>
  <c r="S77" i="8"/>
  <c r="R77" i="8"/>
  <c r="Q77" i="8"/>
  <c r="O77" i="8"/>
  <c r="N77" i="8"/>
  <c r="M77" i="8"/>
  <c r="L77" i="8"/>
  <c r="P71" i="8"/>
  <c r="K71" i="8"/>
  <c r="J71" i="8"/>
  <c r="I71" i="8"/>
  <c r="H71" i="8"/>
  <c r="G71" i="8"/>
  <c r="F71" i="8" s="1"/>
  <c r="P70" i="8"/>
  <c r="K70" i="8"/>
  <c r="J70" i="8"/>
  <c r="I70" i="8"/>
  <c r="H70" i="8"/>
  <c r="G70" i="8"/>
  <c r="F70" i="8" s="1"/>
  <c r="P69" i="8"/>
  <c r="K69" i="8"/>
  <c r="J69" i="8"/>
  <c r="I69" i="8"/>
  <c r="H69" i="8"/>
  <c r="G69" i="8"/>
  <c r="P68" i="8"/>
  <c r="K68" i="8"/>
  <c r="J68" i="8"/>
  <c r="I68" i="8"/>
  <c r="H68" i="8"/>
  <c r="G68" i="8"/>
  <c r="F68" i="8" s="1"/>
  <c r="P67" i="8"/>
  <c r="K67" i="8"/>
  <c r="J67" i="8"/>
  <c r="I67" i="8"/>
  <c r="H67" i="8"/>
  <c r="G67" i="8"/>
  <c r="P66" i="8"/>
  <c r="K66" i="8"/>
  <c r="J66" i="8"/>
  <c r="I66" i="8"/>
  <c r="H66" i="8"/>
  <c r="G66" i="8"/>
  <c r="F66" i="8" s="1"/>
  <c r="P65" i="8"/>
  <c r="K65" i="8"/>
  <c r="J65" i="8"/>
  <c r="I65" i="8"/>
  <c r="H65" i="8"/>
  <c r="G65" i="8"/>
  <c r="P64" i="8"/>
  <c r="K64" i="8"/>
  <c r="J64" i="8"/>
  <c r="I64" i="8"/>
  <c r="H64" i="8"/>
  <c r="G64" i="8"/>
  <c r="F64" i="8" s="1"/>
  <c r="P63" i="8"/>
  <c r="K63" i="8"/>
  <c r="J63" i="8"/>
  <c r="I63" i="8"/>
  <c r="H63" i="8"/>
  <c r="G63" i="8"/>
  <c r="P62" i="8"/>
  <c r="K62" i="8"/>
  <c r="J62" i="8"/>
  <c r="I62" i="8"/>
  <c r="H62" i="8"/>
  <c r="F62" i="8" s="1"/>
  <c r="G62" i="8"/>
  <c r="P61" i="8"/>
  <c r="K61" i="8"/>
  <c r="J61" i="8"/>
  <c r="I61" i="8"/>
  <c r="H61" i="8"/>
  <c r="G61" i="8"/>
  <c r="P60" i="8"/>
  <c r="K60" i="8"/>
  <c r="J60" i="8"/>
  <c r="I60" i="8"/>
  <c r="H60" i="8"/>
  <c r="G60" i="8"/>
  <c r="P59" i="8"/>
  <c r="K59" i="8"/>
  <c r="J59" i="8"/>
  <c r="I59" i="8"/>
  <c r="H59" i="8"/>
  <c r="G59" i="8"/>
  <c r="F59" i="8" s="1"/>
  <c r="P58" i="8"/>
  <c r="K58" i="8"/>
  <c r="J58" i="8"/>
  <c r="I58" i="8"/>
  <c r="H58" i="8"/>
  <c r="G58" i="8"/>
  <c r="P57" i="8"/>
  <c r="K57" i="8"/>
  <c r="J57" i="8"/>
  <c r="I57" i="8"/>
  <c r="H57" i="8"/>
  <c r="G57" i="8"/>
  <c r="F57" i="8" s="1"/>
  <c r="T56" i="8"/>
  <c r="S56" i="8"/>
  <c r="R56" i="8"/>
  <c r="Q56" i="8"/>
  <c r="O56" i="8"/>
  <c r="N56" i="8"/>
  <c r="M56" i="8"/>
  <c r="L56" i="8"/>
  <c r="P54" i="8"/>
  <c r="K54" i="8"/>
  <c r="J54" i="8"/>
  <c r="I54" i="8"/>
  <c r="H54" i="8"/>
  <c r="G54" i="8"/>
  <c r="P53" i="8"/>
  <c r="K53" i="8"/>
  <c r="J53" i="8"/>
  <c r="I53" i="8"/>
  <c r="H53" i="8"/>
  <c r="G53" i="8"/>
  <c r="F53" i="8" s="1"/>
  <c r="P52" i="8"/>
  <c r="K52" i="8"/>
  <c r="J52" i="8"/>
  <c r="I52" i="8"/>
  <c r="H52" i="8"/>
  <c r="G52" i="8"/>
  <c r="P51" i="8"/>
  <c r="K51" i="8"/>
  <c r="J51" i="8"/>
  <c r="I51" i="8"/>
  <c r="H51" i="8"/>
  <c r="G51" i="8"/>
  <c r="F51" i="8" s="1"/>
  <c r="P50" i="8"/>
  <c r="K50" i="8"/>
  <c r="J50" i="8"/>
  <c r="I50" i="8"/>
  <c r="H50" i="8"/>
  <c r="G50" i="8"/>
  <c r="P49" i="8"/>
  <c r="K49" i="8"/>
  <c r="J49" i="8"/>
  <c r="I49" i="8"/>
  <c r="H49" i="8"/>
  <c r="G49" i="8"/>
  <c r="P48" i="8"/>
  <c r="K48" i="8"/>
  <c r="J48" i="8"/>
  <c r="I48" i="8"/>
  <c r="H48" i="8"/>
  <c r="G48" i="8"/>
  <c r="P47" i="8"/>
  <c r="K47" i="8"/>
  <c r="J47" i="8"/>
  <c r="I47" i="8"/>
  <c r="H47" i="8"/>
  <c r="G47" i="8"/>
  <c r="P46" i="8"/>
  <c r="K46" i="8"/>
  <c r="J46" i="8"/>
  <c r="I46" i="8"/>
  <c r="H46" i="8"/>
  <c r="G46" i="8"/>
  <c r="F46" i="8" s="1"/>
  <c r="P45" i="8"/>
  <c r="K45" i="8"/>
  <c r="J45" i="8"/>
  <c r="I45" i="8"/>
  <c r="H45" i="8"/>
  <c r="G45" i="8"/>
  <c r="P44" i="8"/>
  <c r="K44" i="8"/>
  <c r="J44" i="8"/>
  <c r="I44" i="8"/>
  <c r="H44" i="8"/>
  <c r="G44" i="8"/>
  <c r="F44" i="8" s="1"/>
  <c r="P43" i="8"/>
  <c r="K43" i="8"/>
  <c r="J43" i="8"/>
  <c r="I43" i="8"/>
  <c r="H43" i="8"/>
  <c r="G43" i="8"/>
  <c r="F43" i="8" s="1"/>
  <c r="P42" i="8"/>
  <c r="K42" i="8"/>
  <c r="J42" i="8"/>
  <c r="I42" i="8"/>
  <c r="H42" i="8"/>
  <c r="G42" i="8"/>
  <c r="P41" i="8"/>
  <c r="K41" i="8"/>
  <c r="J41" i="8"/>
  <c r="I41" i="8"/>
  <c r="H41" i="8"/>
  <c r="G41" i="8"/>
  <c r="P40" i="8"/>
  <c r="K40" i="8"/>
  <c r="J40" i="8"/>
  <c r="I40" i="8"/>
  <c r="H40" i="8"/>
  <c r="G40" i="8"/>
  <c r="T39" i="8"/>
  <c r="S39" i="8"/>
  <c r="R39" i="8"/>
  <c r="Q39" i="8"/>
  <c r="O39" i="8"/>
  <c r="N39" i="8"/>
  <c r="M39" i="8"/>
  <c r="L39" i="8"/>
  <c r="T37" i="8"/>
  <c r="S37" i="8"/>
  <c r="S20" i="8" s="1"/>
  <c r="R37" i="8"/>
  <c r="R20" i="8" s="1"/>
  <c r="Q37" i="8"/>
  <c r="O37" i="8"/>
  <c r="O20" i="8" s="1"/>
  <c r="N37" i="8"/>
  <c r="M37" i="8"/>
  <c r="M20" i="8" s="1"/>
  <c r="L37" i="8"/>
  <c r="L20" i="8" s="1"/>
  <c r="T36" i="8"/>
  <c r="S36" i="8"/>
  <c r="S19" i="8" s="1"/>
  <c r="R36" i="8"/>
  <c r="R19" i="8" s="1"/>
  <c r="Q36" i="8"/>
  <c r="O36" i="8"/>
  <c r="N36" i="8"/>
  <c r="N19" i="8" s="1"/>
  <c r="M36" i="8"/>
  <c r="M19" i="8" s="1"/>
  <c r="L36" i="8"/>
  <c r="L19" i="8" s="1"/>
  <c r="T35" i="8"/>
  <c r="S35" i="8"/>
  <c r="S18" i="8" s="1"/>
  <c r="R35" i="8"/>
  <c r="R18" i="8" s="1"/>
  <c r="Q35" i="8"/>
  <c r="Q18" i="8" s="1"/>
  <c r="O35" i="8"/>
  <c r="N35" i="8"/>
  <c r="M35" i="8"/>
  <c r="M18" i="8" s="1"/>
  <c r="L35" i="8"/>
  <c r="L18" i="8" s="1"/>
  <c r="T34" i="8"/>
  <c r="T17" i="8" s="1"/>
  <c r="S34" i="8"/>
  <c r="R34" i="8"/>
  <c r="R17" i="8" s="1"/>
  <c r="Q34" i="8"/>
  <c r="P34" i="8" s="1"/>
  <c r="O34" i="8"/>
  <c r="J34" i="8" s="1"/>
  <c r="N34" i="8"/>
  <c r="I34" i="8" s="1"/>
  <c r="M34" i="8"/>
  <c r="L34" i="8"/>
  <c r="L17" i="8" s="1"/>
  <c r="T33" i="8"/>
  <c r="T16" i="8" s="1"/>
  <c r="S33" i="8"/>
  <c r="I33" i="8" s="1"/>
  <c r="R33" i="8"/>
  <c r="Q33" i="8"/>
  <c r="Q16" i="8" s="1"/>
  <c r="O33" i="8"/>
  <c r="N33" i="8"/>
  <c r="M33" i="8"/>
  <c r="M16" i="8" s="1"/>
  <c r="L33" i="8"/>
  <c r="L16" i="8" s="1"/>
  <c r="T32" i="8"/>
  <c r="J32" i="8" s="1"/>
  <c r="S32" i="8"/>
  <c r="I32" i="8" s="1"/>
  <c r="R32" i="8"/>
  <c r="R15" i="8" s="1"/>
  <c r="Q32" i="8"/>
  <c r="O32" i="8"/>
  <c r="N32" i="8"/>
  <c r="M32" i="8"/>
  <c r="M15" i="8" s="1"/>
  <c r="L32" i="8"/>
  <c r="T31" i="8"/>
  <c r="T14" i="8" s="1"/>
  <c r="S31" i="8"/>
  <c r="R31" i="8"/>
  <c r="R14" i="8" s="1"/>
  <c r="Q31" i="8"/>
  <c r="Q14" i="8" s="1"/>
  <c r="O31" i="8"/>
  <c r="J31" i="8" s="1"/>
  <c r="N31" i="8"/>
  <c r="I31" i="8" s="1"/>
  <c r="M31" i="8"/>
  <c r="M14" i="8" s="1"/>
  <c r="L31" i="8"/>
  <c r="T30" i="8"/>
  <c r="S30" i="8"/>
  <c r="R30" i="8"/>
  <c r="R13" i="8" s="1"/>
  <c r="Q30" i="8"/>
  <c r="Q13" i="8" s="1"/>
  <c r="O30" i="8"/>
  <c r="J30" i="8" s="1"/>
  <c r="N30" i="8"/>
  <c r="I30" i="8" s="1"/>
  <c r="M30" i="8"/>
  <c r="M13" i="8" s="1"/>
  <c r="L30" i="8"/>
  <c r="L13" i="8" s="1"/>
  <c r="T29" i="8"/>
  <c r="S29" i="8"/>
  <c r="S12" i="8" s="1"/>
  <c r="R29" i="8"/>
  <c r="Q29" i="8"/>
  <c r="G29" i="8" s="1"/>
  <c r="O29" i="8"/>
  <c r="N29" i="8"/>
  <c r="M29" i="8"/>
  <c r="M12" i="8" s="1"/>
  <c r="L29" i="8"/>
  <c r="L12" i="8" s="1"/>
  <c r="T28" i="8"/>
  <c r="J28" i="8" s="1"/>
  <c r="S28" i="8"/>
  <c r="S11" i="8" s="1"/>
  <c r="R28" i="8"/>
  <c r="R11" i="8" s="1"/>
  <c r="Q28" i="8"/>
  <c r="P28" i="8" s="1"/>
  <c r="O28" i="8"/>
  <c r="O11" i="8" s="1"/>
  <c r="N28" i="8"/>
  <c r="M28" i="8"/>
  <c r="L28" i="8"/>
  <c r="T27" i="8"/>
  <c r="S27" i="8"/>
  <c r="P27" i="8" s="1"/>
  <c r="R27" i="8"/>
  <c r="Q27" i="8"/>
  <c r="Q10" i="8" s="1"/>
  <c r="O27" i="8"/>
  <c r="N27" i="8"/>
  <c r="M27" i="8"/>
  <c r="M10" i="8" s="1"/>
  <c r="L27" i="8"/>
  <c r="T26" i="8"/>
  <c r="T9" i="8" s="1"/>
  <c r="S26" i="8"/>
  <c r="R26" i="8"/>
  <c r="Q26" i="8"/>
  <c r="Q9" i="8" s="1"/>
  <c r="O26" i="8"/>
  <c r="N26" i="8"/>
  <c r="M26" i="8"/>
  <c r="M9" i="8" s="1"/>
  <c r="L26" i="8"/>
  <c r="T25" i="8"/>
  <c r="T8" i="8" s="1"/>
  <c r="S25" i="8"/>
  <c r="R25" i="8"/>
  <c r="R8" i="8" s="1"/>
  <c r="Q25" i="8"/>
  <c r="O25" i="8"/>
  <c r="N25" i="8"/>
  <c r="M25" i="8"/>
  <c r="M8" i="8" s="1"/>
  <c r="L25" i="8"/>
  <c r="T24" i="8"/>
  <c r="S24" i="8"/>
  <c r="R24" i="8"/>
  <c r="Q24" i="8"/>
  <c r="P24" i="8" s="1"/>
  <c r="O24" i="8"/>
  <c r="O7" i="8" s="1"/>
  <c r="N24" i="8"/>
  <c r="I24" i="8" s="1"/>
  <c r="M24" i="8"/>
  <c r="L24" i="8"/>
  <c r="T23" i="8"/>
  <c r="T6" i="8" s="1"/>
  <c r="S23" i="8"/>
  <c r="R23" i="8"/>
  <c r="R6" i="8" s="1"/>
  <c r="Q23" i="8"/>
  <c r="O23" i="8"/>
  <c r="N23" i="8"/>
  <c r="M23" i="8"/>
  <c r="L23" i="8"/>
  <c r="N20" i="8"/>
  <c r="Q19" i="8"/>
  <c r="O19" i="8"/>
  <c r="T18" i="8"/>
  <c r="N18" i="8"/>
  <c r="S17" i="8"/>
  <c r="R16" i="8"/>
  <c r="O16" i="8"/>
  <c r="N16" i="8"/>
  <c r="Q15" i="8"/>
  <c r="O15" i="8"/>
  <c r="N15" i="8"/>
  <c r="S14" i="8"/>
  <c r="L14" i="8"/>
  <c r="T13" i="8"/>
  <c r="S13" i="8"/>
  <c r="N13" i="8"/>
  <c r="T12" i="8"/>
  <c r="N12" i="8"/>
  <c r="N11" i="8"/>
  <c r="T10" i="8"/>
  <c r="S10" i="8"/>
  <c r="R10" i="8"/>
  <c r="R9" i="8"/>
  <c r="O9" i="8"/>
  <c r="N9" i="8"/>
  <c r="S8" i="8"/>
  <c r="N8" i="8"/>
  <c r="L8" i="8"/>
  <c r="T7" i="8"/>
  <c r="S7" i="8"/>
  <c r="Q7" i="8"/>
  <c r="N7" i="8"/>
  <c r="L7" i="8"/>
  <c r="S6" i="8"/>
  <c r="N6" i="8"/>
  <c r="Q144" i="3"/>
  <c r="P144" i="3"/>
  <c r="O144" i="3"/>
  <c r="N144" i="3"/>
  <c r="M144" i="3"/>
  <c r="L144" i="3"/>
  <c r="K144" i="3"/>
  <c r="I144" i="3"/>
  <c r="H144" i="3"/>
  <c r="G144" i="3"/>
  <c r="F144" i="3"/>
  <c r="E144" i="3"/>
  <c r="D144" i="3"/>
  <c r="C144" i="3"/>
  <c r="J142" i="3"/>
  <c r="B142" i="3"/>
  <c r="B96" i="3" s="1"/>
  <c r="J141" i="3"/>
  <c r="B141" i="3"/>
  <c r="J140" i="3"/>
  <c r="B140" i="3"/>
  <c r="B94" i="3" s="1"/>
  <c r="J139" i="3"/>
  <c r="B139" i="3"/>
  <c r="J138" i="3"/>
  <c r="B138" i="3"/>
  <c r="J137" i="3"/>
  <c r="B137" i="3"/>
  <c r="J136" i="3"/>
  <c r="B136" i="3"/>
  <c r="J135" i="3"/>
  <c r="B135" i="3"/>
  <c r="J134" i="3"/>
  <c r="B134" i="3"/>
  <c r="J133" i="3"/>
  <c r="B133" i="3"/>
  <c r="J132" i="3"/>
  <c r="B132" i="3"/>
  <c r="J131" i="3"/>
  <c r="B131" i="3"/>
  <c r="J130" i="3"/>
  <c r="B130" i="3"/>
  <c r="J129" i="3"/>
  <c r="B129" i="3"/>
  <c r="J128" i="3"/>
  <c r="B128" i="3"/>
  <c r="J127" i="3"/>
  <c r="B127" i="3"/>
  <c r="J126" i="3"/>
  <c r="B126" i="3"/>
  <c r="J125" i="3"/>
  <c r="B125" i="3"/>
  <c r="J124" i="3"/>
  <c r="B124" i="3"/>
  <c r="Q123" i="3"/>
  <c r="P123" i="3"/>
  <c r="O123" i="3"/>
  <c r="N123" i="3"/>
  <c r="M123" i="3"/>
  <c r="L123" i="3"/>
  <c r="K123" i="3"/>
  <c r="I123" i="3"/>
  <c r="H123" i="3"/>
  <c r="G123" i="3"/>
  <c r="F123" i="3"/>
  <c r="E123" i="3"/>
  <c r="D123" i="3"/>
  <c r="C123" i="3"/>
  <c r="Q121" i="3"/>
  <c r="P121" i="3"/>
  <c r="O121" i="3"/>
  <c r="N121" i="3"/>
  <c r="M121" i="3"/>
  <c r="L121" i="3"/>
  <c r="K121" i="3"/>
  <c r="I121" i="3"/>
  <c r="H121" i="3"/>
  <c r="G121" i="3"/>
  <c r="F121" i="3"/>
  <c r="E121" i="3"/>
  <c r="D121" i="3"/>
  <c r="C121" i="3"/>
  <c r="J119" i="3"/>
  <c r="J96" i="3" s="1"/>
  <c r="B119" i="3"/>
  <c r="J118" i="3"/>
  <c r="J95" i="3" s="1"/>
  <c r="B118" i="3"/>
  <c r="J117" i="3"/>
  <c r="J94" i="3" s="1"/>
  <c r="B117" i="3"/>
  <c r="J116" i="3"/>
  <c r="B116" i="3"/>
  <c r="J115" i="3"/>
  <c r="B115" i="3"/>
  <c r="J114" i="3"/>
  <c r="B114" i="3"/>
  <c r="J113" i="3"/>
  <c r="B113" i="3"/>
  <c r="J112" i="3"/>
  <c r="B112" i="3"/>
  <c r="J111" i="3"/>
  <c r="B111" i="3"/>
  <c r="J110" i="3"/>
  <c r="B110" i="3"/>
  <c r="J109" i="3"/>
  <c r="B109" i="3"/>
  <c r="J108" i="3"/>
  <c r="B108" i="3"/>
  <c r="J107" i="3"/>
  <c r="B107" i="3"/>
  <c r="J106" i="3"/>
  <c r="B106" i="3"/>
  <c r="J105" i="3"/>
  <c r="B105" i="3"/>
  <c r="J104" i="3"/>
  <c r="B104" i="3"/>
  <c r="J103" i="3"/>
  <c r="B103" i="3"/>
  <c r="J102" i="3"/>
  <c r="B102" i="3"/>
  <c r="J101" i="3"/>
  <c r="B101" i="3"/>
  <c r="Q100" i="3"/>
  <c r="P100" i="3"/>
  <c r="O100" i="3"/>
  <c r="N100" i="3"/>
  <c r="M100" i="3"/>
  <c r="L100" i="3"/>
  <c r="K100" i="3"/>
  <c r="I100" i="3"/>
  <c r="H100" i="3"/>
  <c r="G100" i="3"/>
  <c r="F100" i="3"/>
  <c r="E100" i="3"/>
  <c r="D100" i="3"/>
  <c r="C100" i="3"/>
  <c r="Q96" i="3"/>
  <c r="P96" i="3"/>
  <c r="O96" i="3"/>
  <c r="N96" i="3"/>
  <c r="M96" i="3"/>
  <c r="L96" i="3"/>
  <c r="K96" i="3"/>
  <c r="I96" i="3"/>
  <c r="H96" i="3"/>
  <c r="G96" i="3"/>
  <c r="F96" i="3"/>
  <c r="E96" i="3"/>
  <c r="D96" i="3"/>
  <c r="C96" i="3"/>
  <c r="Q95" i="3"/>
  <c r="P95" i="3"/>
  <c r="O95" i="3"/>
  <c r="N95" i="3"/>
  <c r="M95" i="3"/>
  <c r="L95" i="3"/>
  <c r="K95" i="3"/>
  <c r="I95" i="3"/>
  <c r="H95" i="3"/>
  <c r="G95" i="3"/>
  <c r="F95" i="3"/>
  <c r="E95" i="3"/>
  <c r="D95" i="3"/>
  <c r="C95" i="3"/>
  <c r="Q94" i="3"/>
  <c r="P94" i="3"/>
  <c r="O94" i="3"/>
  <c r="N94" i="3"/>
  <c r="M94" i="3"/>
  <c r="L94" i="3"/>
  <c r="K94" i="3"/>
  <c r="I94" i="3"/>
  <c r="H94" i="3"/>
  <c r="G94" i="3"/>
  <c r="F94" i="3"/>
  <c r="E94" i="3"/>
  <c r="D94" i="3"/>
  <c r="C94" i="3"/>
  <c r="Q93" i="3"/>
  <c r="P93" i="3"/>
  <c r="O93" i="3"/>
  <c r="N93" i="3"/>
  <c r="M93" i="3"/>
  <c r="L93" i="3"/>
  <c r="K93" i="3"/>
  <c r="I93" i="3"/>
  <c r="H93" i="3"/>
  <c r="G93" i="3"/>
  <c r="F93" i="3"/>
  <c r="E93" i="3"/>
  <c r="D93" i="3"/>
  <c r="C93" i="3"/>
  <c r="Q92" i="3"/>
  <c r="P92" i="3"/>
  <c r="O92" i="3"/>
  <c r="N92" i="3"/>
  <c r="M92" i="3"/>
  <c r="L92" i="3"/>
  <c r="K92" i="3"/>
  <c r="I92" i="3"/>
  <c r="H92" i="3"/>
  <c r="G92" i="3"/>
  <c r="F92" i="3"/>
  <c r="E92" i="3"/>
  <c r="D92" i="3"/>
  <c r="C92" i="3"/>
  <c r="Q91" i="3"/>
  <c r="P91" i="3"/>
  <c r="O91" i="3"/>
  <c r="N91" i="3"/>
  <c r="M91" i="3"/>
  <c r="L91" i="3"/>
  <c r="K91" i="3"/>
  <c r="I91" i="3"/>
  <c r="H91" i="3"/>
  <c r="G91" i="3"/>
  <c r="F91" i="3"/>
  <c r="E91" i="3"/>
  <c r="D91" i="3"/>
  <c r="C91" i="3"/>
  <c r="Q90" i="3"/>
  <c r="P90" i="3"/>
  <c r="O90" i="3"/>
  <c r="N90" i="3"/>
  <c r="M90" i="3"/>
  <c r="L90" i="3"/>
  <c r="K90" i="3"/>
  <c r="I90" i="3"/>
  <c r="H90" i="3"/>
  <c r="G90" i="3"/>
  <c r="F90" i="3"/>
  <c r="E90" i="3"/>
  <c r="D90" i="3"/>
  <c r="C90" i="3"/>
  <c r="Q89" i="3"/>
  <c r="P89" i="3"/>
  <c r="O89" i="3"/>
  <c r="N89" i="3"/>
  <c r="M89" i="3"/>
  <c r="L89" i="3"/>
  <c r="K89" i="3"/>
  <c r="I89" i="3"/>
  <c r="H89" i="3"/>
  <c r="G89" i="3"/>
  <c r="F89" i="3"/>
  <c r="E89" i="3"/>
  <c r="D89" i="3"/>
  <c r="C89" i="3"/>
  <c r="Q88" i="3"/>
  <c r="P88" i="3"/>
  <c r="O88" i="3"/>
  <c r="N88" i="3"/>
  <c r="M88" i="3"/>
  <c r="L88" i="3"/>
  <c r="K88" i="3"/>
  <c r="I88" i="3"/>
  <c r="H88" i="3"/>
  <c r="G88" i="3"/>
  <c r="F88" i="3"/>
  <c r="E88" i="3"/>
  <c r="D88" i="3"/>
  <c r="C88" i="3"/>
  <c r="B88" i="3"/>
  <c r="Q87" i="3"/>
  <c r="P87" i="3"/>
  <c r="O87" i="3"/>
  <c r="N87" i="3"/>
  <c r="M87" i="3"/>
  <c r="L87" i="3"/>
  <c r="K87" i="3"/>
  <c r="I87" i="3"/>
  <c r="H87" i="3"/>
  <c r="G87" i="3"/>
  <c r="F87" i="3"/>
  <c r="E87" i="3"/>
  <c r="D87" i="3"/>
  <c r="C87" i="3"/>
  <c r="Q86" i="3"/>
  <c r="P86" i="3"/>
  <c r="O86" i="3"/>
  <c r="N86" i="3"/>
  <c r="M86" i="3"/>
  <c r="L86" i="3"/>
  <c r="K86" i="3"/>
  <c r="I86" i="3"/>
  <c r="H86" i="3"/>
  <c r="G86" i="3"/>
  <c r="F86" i="3"/>
  <c r="E86" i="3"/>
  <c r="D86" i="3"/>
  <c r="C86" i="3"/>
  <c r="Q85" i="3"/>
  <c r="P85" i="3"/>
  <c r="O85" i="3"/>
  <c r="N85" i="3"/>
  <c r="M85" i="3"/>
  <c r="L85" i="3"/>
  <c r="K85" i="3"/>
  <c r="I85" i="3"/>
  <c r="H85" i="3"/>
  <c r="G85" i="3"/>
  <c r="F85" i="3"/>
  <c r="E85" i="3"/>
  <c r="D85" i="3"/>
  <c r="C85" i="3"/>
  <c r="Q84" i="3"/>
  <c r="P84" i="3"/>
  <c r="O84" i="3"/>
  <c r="N84" i="3"/>
  <c r="M84" i="3"/>
  <c r="L84" i="3"/>
  <c r="K84" i="3"/>
  <c r="I84" i="3"/>
  <c r="H84" i="3"/>
  <c r="G84" i="3"/>
  <c r="F84" i="3"/>
  <c r="E84" i="3"/>
  <c r="D84" i="3"/>
  <c r="C84" i="3"/>
  <c r="Q83" i="3"/>
  <c r="P83" i="3"/>
  <c r="O83" i="3"/>
  <c r="N83" i="3"/>
  <c r="M83" i="3"/>
  <c r="L83" i="3"/>
  <c r="K83" i="3"/>
  <c r="I83" i="3"/>
  <c r="H83" i="3"/>
  <c r="G83" i="3"/>
  <c r="F83" i="3"/>
  <c r="E83" i="3"/>
  <c r="D83" i="3"/>
  <c r="C83" i="3"/>
  <c r="B83" i="3" s="1"/>
  <c r="Q82" i="3"/>
  <c r="P82" i="3"/>
  <c r="O82" i="3"/>
  <c r="N82" i="3"/>
  <c r="M82" i="3"/>
  <c r="L82" i="3"/>
  <c r="K82" i="3"/>
  <c r="I82" i="3"/>
  <c r="H82" i="3"/>
  <c r="G82" i="3"/>
  <c r="F82" i="3"/>
  <c r="E82" i="3"/>
  <c r="D82" i="3"/>
  <c r="C82" i="3"/>
  <c r="Q81" i="3"/>
  <c r="P81" i="3"/>
  <c r="O81" i="3"/>
  <c r="N81" i="3"/>
  <c r="M81" i="3"/>
  <c r="L81" i="3"/>
  <c r="K81" i="3"/>
  <c r="I81" i="3"/>
  <c r="H81" i="3"/>
  <c r="G81" i="3"/>
  <c r="F81" i="3"/>
  <c r="E81" i="3"/>
  <c r="D81" i="3"/>
  <c r="C81" i="3"/>
  <c r="Q80" i="3"/>
  <c r="P80" i="3"/>
  <c r="O80" i="3"/>
  <c r="N80" i="3"/>
  <c r="M80" i="3"/>
  <c r="L80" i="3"/>
  <c r="K80" i="3"/>
  <c r="I80" i="3"/>
  <c r="H80" i="3"/>
  <c r="G80" i="3"/>
  <c r="F80" i="3"/>
  <c r="E80" i="3"/>
  <c r="D80" i="3"/>
  <c r="C80" i="3"/>
  <c r="Q79" i="3"/>
  <c r="P79" i="3"/>
  <c r="O79" i="3"/>
  <c r="N79" i="3"/>
  <c r="M79" i="3"/>
  <c r="L79" i="3"/>
  <c r="K79" i="3"/>
  <c r="I79" i="3"/>
  <c r="H79" i="3"/>
  <c r="G79" i="3"/>
  <c r="F79" i="3"/>
  <c r="E79" i="3"/>
  <c r="D79" i="3"/>
  <c r="C79" i="3"/>
  <c r="Q78" i="3"/>
  <c r="P78" i="3"/>
  <c r="O78" i="3"/>
  <c r="N78" i="3"/>
  <c r="M78" i="3"/>
  <c r="L78" i="3"/>
  <c r="K78" i="3"/>
  <c r="I78" i="3"/>
  <c r="H78" i="3"/>
  <c r="G78" i="3"/>
  <c r="F78" i="3"/>
  <c r="E78" i="3"/>
  <c r="D78" i="3"/>
  <c r="C78" i="3"/>
  <c r="Q71" i="3"/>
  <c r="P71" i="3"/>
  <c r="O71" i="3"/>
  <c r="N71" i="3"/>
  <c r="M71" i="3"/>
  <c r="L71" i="3"/>
  <c r="K71" i="3"/>
  <c r="I71" i="3"/>
  <c r="H71" i="3"/>
  <c r="G71" i="3"/>
  <c r="F71" i="3"/>
  <c r="E71" i="3"/>
  <c r="D71" i="3"/>
  <c r="C71" i="3"/>
  <c r="J69" i="3"/>
  <c r="B69" i="3"/>
  <c r="J68" i="3"/>
  <c r="B68" i="3"/>
  <c r="J67" i="3"/>
  <c r="B67" i="3"/>
  <c r="J66" i="3"/>
  <c r="B66" i="3"/>
  <c r="J65" i="3"/>
  <c r="B65" i="3"/>
  <c r="J64" i="3"/>
  <c r="B64" i="3"/>
  <c r="J63" i="3"/>
  <c r="B63" i="3"/>
  <c r="J62" i="3"/>
  <c r="B62" i="3"/>
  <c r="J61" i="3"/>
  <c r="B61" i="3"/>
  <c r="J60" i="3"/>
  <c r="B60" i="3"/>
  <c r="J59" i="3"/>
  <c r="B59" i="3"/>
  <c r="J58" i="3"/>
  <c r="B58" i="3"/>
  <c r="J57" i="3"/>
  <c r="B57" i="3"/>
  <c r="J56" i="3"/>
  <c r="B56" i="3"/>
  <c r="J55" i="3"/>
  <c r="B55" i="3"/>
  <c r="J54" i="3"/>
  <c r="B54" i="3"/>
  <c r="J53" i="3"/>
  <c r="B53" i="3"/>
  <c r="J52" i="3"/>
  <c r="B52" i="3"/>
  <c r="J51" i="3"/>
  <c r="B51" i="3"/>
  <c r="Q50" i="3"/>
  <c r="P50" i="3"/>
  <c r="O50" i="3"/>
  <c r="N50" i="3"/>
  <c r="M50" i="3"/>
  <c r="L50" i="3"/>
  <c r="K50" i="3"/>
  <c r="I50" i="3"/>
  <c r="H50" i="3"/>
  <c r="G50" i="3"/>
  <c r="F50" i="3"/>
  <c r="E50" i="3"/>
  <c r="D50" i="3"/>
  <c r="C50" i="3"/>
  <c r="Q48" i="3"/>
  <c r="P48" i="3"/>
  <c r="O48" i="3"/>
  <c r="N48" i="3"/>
  <c r="M48" i="3"/>
  <c r="L48" i="3"/>
  <c r="K48" i="3"/>
  <c r="I48" i="3"/>
  <c r="H48" i="3"/>
  <c r="G48" i="3"/>
  <c r="F48" i="3"/>
  <c r="E48" i="3"/>
  <c r="D48" i="3"/>
  <c r="C48" i="3"/>
  <c r="J46" i="3"/>
  <c r="B46" i="3"/>
  <c r="J45" i="3"/>
  <c r="B45" i="3"/>
  <c r="J44" i="3"/>
  <c r="B44" i="3"/>
  <c r="J43" i="3"/>
  <c r="B43" i="3"/>
  <c r="J42" i="3"/>
  <c r="B42" i="3"/>
  <c r="J41" i="3"/>
  <c r="B41" i="3"/>
  <c r="J40" i="3"/>
  <c r="B40" i="3"/>
  <c r="J39" i="3"/>
  <c r="B39" i="3"/>
  <c r="J38" i="3"/>
  <c r="B38" i="3"/>
  <c r="J37" i="3"/>
  <c r="B37" i="3"/>
  <c r="J36" i="3"/>
  <c r="B36" i="3"/>
  <c r="J35" i="3"/>
  <c r="B35" i="3"/>
  <c r="J34" i="3"/>
  <c r="B34" i="3"/>
  <c r="J33" i="3"/>
  <c r="B33" i="3"/>
  <c r="J32" i="3"/>
  <c r="B32" i="3"/>
  <c r="J31" i="3"/>
  <c r="B31" i="3"/>
  <c r="J30" i="3"/>
  <c r="B30" i="3"/>
  <c r="J29" i="3"/>
  <c r="B29" i="3"/>
  <c r="J28" i="3"/>
  <c r="B28" i="3"/>
  <c r="Q27" i="3"/>
  <c r="P27" i="3"/>
  <c r="O27" i="3"/>
  <c r="N27" i="3"/>
  <c r="M27" i="3"/>
  <c r="L27" i="3"/>
  <c r="K27" i="3"/>
  <c r="I27" i="3"/>
  <c r="H27" i="3"/>
  <c r="G27" i="3"/>
  <c r="F27" i="3"/>
  <c r="E27" i="3"/>
  <c r="D27" i="3"/>
  <c r="C27" i="3"/>
  <c r="Q23" i="3"/>
  <c r="P23" i="3"/>
  <c r="O23" i="3"/>
  <c r="N23" i="3"/>
  <c r="M23" i="3"/>
  <c r="K23" i="3"/>
  <c r="I23" i="3"/>
  <c r="H23" i="3"/>
  <c r="G23" i="3"/>
  <c r="F23" i="3"/>
  <c r="E23" i="3"/>
  <c r="D23" i="3"/>
  <c r="C23" i="3"/>
  <c r="Q22" i="3"/>
  <c r="P22" i="3"/>
  <c r="O22" i="3"/>
  <c r="N22" i="3"/>
  <c r="M22" i="3"/>
  <c r="L22" i="3"/>
  <c r="K22" i="3"/>
  <c r="I22" i="3"/>
  <c r="H22" i="3"/>
  <c r="G22" i="3"/>
  <c r="F22" i="3"/>
  <c r="E22" i="3"/>
  <c r="D22" i="3"/>
  <c r="C22" i="3"/>
  <c r="Q21" i="3"/>
  <c r="P21" i="3"/>
  <c r="O21" i="3"/>
  <c r="N21" i="3"/>
  <c r="M21" i="3"/>
  <c r="L21" i="3"/>
  <c r="K21" i="3"/>
  <c r="J21" i="3" s="1"/>
  <c r="I21" i="3"/>
  <c r="H21" i="3"/>
  <c r="G21" i="3"/>
  <c r="F21" i="3"/>
  <c r="E21" i="3"/>
  <c r="D21" i="3"/>
  <c r="C21" i="3"/>
  <c r="Q20" i="3"/>
  <c r="P20" i="3"/>
  <c r="O20" i="3"/>
  <c r="N20" i="3"/>
  <c r="M20" i="3"/>
  <c r="L20" i="3"/>
  <c r="K20" i="3"/>
  <c r="I20" i="3"/>
  <c r="H20" i="3"/>
  <c r="G20" i="3"/>
  <c r="F20" i="3"/>
  <c r="E20" i="3"/>
  <c r="D20" i="3"/>
  <c r="C20" i="3"/>
  <c r="Q19" i="3"/>
  <c r="P19" i="3"/>
  <c r="O19" i="3"/>
  <c r="N19" i="3"/>
  <c r="M19" i="3"/>
  <c r="L19" i="3"/>
  <c r="K19" i="3"/>
  <c r="I19" i="3"/>
  <c r="H19" i="3"/>
  <c r="G19" i="3"/>
  <c r="F19" i="3"/>
  <c r="E19" i="3"/>
  <c r="D19" i="3"/>
  <c r="C19" i="3"/>
  <c r="Q18" i="3"/>
  <c r="Q25" i="3" s="1"/>
  <c r="P18" i="3"/>
  <c r="O18" i="3"/>
  <c r="N18" i="3"/>
  <c r="M18" i="3"/>
  <c r="L18" i="3"/>
  <c r="K18" i="3"/>
  <c r="I18" i="3"/>
  <c r="H18" i="3"/>
  <c r="G18" i="3"/>
  <c r="F18" i="3"/>
  <c r="E18" i="3"/>
  <c r="D18" i="3"/>
  <c r="C18" i="3"/>
  <c r="Q17" i="3"/>
  <c r="P17" i="3"/>
  <c r="O17" i="3"/>
  <c r="N17" i="3"/>
  <c r="M17" i="3"/>
  <c r="L17" i="3"/>
  <c r="K17" i="3"/>
  <c r="I17" i="3"/>
  <c r="H17" i="3"/>
  <c r="G17" i="3"/>
  <c r="F17" i="3"/>
  <c r="E17" i="3"/>
  <c r="D17" i="3"/>
  <c r="C17" i="3"/>
  <c r="Q16" i="3"/>
  <c r="P16" i="3"/>
  <c r="O16" i="3"/>
  <c r="N16" i="3"/>
  <c r="M16" i="3"/>
  <c r="L16" i="3"/>
  <c r="K16" i="3"/>
  <c r="J16" i="3" s="1"/>
  <c r="I16" i="3"/>
  <c r="H16" i="3"/>
  <c r="G16" i="3"/>
  <c r="F16" i="3"/>
  <c r="E16" i="3"/>
  <c r="D16" i="3"/>
  <c r="C16" i="3"/>
  <c r="Q15" i="3"/>
  <c r="P15" i="3"/>
  <c r="O15" i="3"/>
  <c r="N15" i="3"/>
  <c r="M15" i="3"/>
  <c r="L15" i="3"/>
  <c r="K15" i="3"/>
  <c r="J15" i="3" s="1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K14" i="3"/>
  <c r="I14" i="3"/>
  <c r="H14" i="3"/>
  <c r="G14" i="3"/>
  <c r="F14" i="3"/>
  <c r="E14" i="3"/>
  <c r="D14" i="3"/>
  <c r="C14" i="3"/>
  <c r="B14" i="3" s="1"/>
  <c r="Q13" i="3"/>
  <c r="P13" i="3"/>
  <c r="O13" i="3"/>
  <c r="N13" i="3"/>
  <c r="M13" i="3"/>
  <c r="L13" i="3"/>
  <c r="K13" i="3"/>
  <c r="I13" i="3"/>
  <c r="H13" i="3"/>
  <c r="G13" i="3"/>
  <c r="F13" i="3"/>
  <c r="E13" i="3"/>
  <c r="D13" i="3"/>
  <c r="C13" i="3"/>
  <c r="Q12" i="3"/>
  <c r="P12" i="3"/>
  <c r="O12" i="3"/>
  <c r="N12" i="3"/>
  <c r="M12" i="3"/>
  <c r="L12" i="3"/>
  <c r="K12" i="3"/>
  <c r="I12" i="3"/>
  <c r="H12" i="3"/>
  <c r="G12" i="3"/>
  <c r="F12" i="3"/>
  <c r="E12" i="3"/>
  <c r="D12" i="3"/>
  <c r="C12" i="3"/>
  <c r="Q11" i="3"/>
  <c r="P11" i="3"/>
  <c r="O11" i="3"/>
  <c r="N11" i="3"/>
  <c r="M11" i="3"/>
  <c r="L11" i="3"/>
  <c r="K11" i="3"/>
  <c r="I11" i="3"/>
  <c r="H11" i="3"/>
  <c r="G11" i="3"/>
  <c r="F11" i="3"/>
  <c r="E11" i="3"/>
  <c r="D11" i="3"/>
  <c r="C11" i="3"/>
  <c r="Q10" i="3"/>
  <c r="P10" i="3"/>
  <c r="O10" i="3"/>
  <c r="N10" i="3"/>
  <c r="M10" i="3"/>
  <c r="L10" i="3"/>
  <c r="K10" i="3"/>
  <c r="I10" i="3"/>
  <c r="H10" i="3"/>
  <c r="G10" i="3"/>
  <c r="F10" i="3"/>
  <c r="E10" i="3"/>
  <c r="D10" i="3"/>
  <c r="C10" i="3"/>
  <c r="Q9" i="3"/>
  <c r="P9" i="3"/>
  <c r="O9" i="3"/>
  <c r="N9" i="3"/>
  <c r="M9" i="3"/>
  <c r="L9" i="3"/>
  <c r="K9" i="3"/>
  <c r="J9" i="3" s="1"/>
  <c r="I9" i="3"/>
  <c r="H9" i="3"/>
  <c r="G9" i="3"/>
  <c r="F9" i="3"/>
  <c r="E9" i="3"/>
  <c r="D9" i="3"/>
  <c r="C9" i="3"/>
  <c r="Q8" i="3"/>
  <c r="P8" i="3"/>
  <c r="O8" i="3"/>
  <c r="N8" i="3"/>
  <c r="M8" i="3"/>
  <c r="L8" i="3"/>
  <c r="K8" i="3"/>
  <c r="I8" i="3"/>
  <c r="H8" i="3"/>
  <c r="G8" i="3"/>
  <c r="F8" i="3"/>
  <c r="E8" i="3"/>
  <c r="D8" i="3"/>
  <c r="C8" i="3"/>
  <c r="Q7" i="3"/>
  <c r="P7" i="3"/>
  <c r="O7" i="3"/>
  <c r="N7" i="3"/>
  <c r="M7" i="3"/>
  <c r="L7" i="3"/>
  <c r="K7" i="3"/>
  <c r="I7" i="3"/>
  <c r="H7" i="3"/>
  <c r="G7" i="3"/>
  <c r="F7" i="3"/>
  <c r="E7" i="3"/>
  <c r="D7" i="3"/>
  <c r="C7" i="3"/>
  <c r="Q6" i="3"/>
  <c r="Q4" i="3" s="1"/>
  <c r="P6" i="3"/>
  <c r="O6" i="3"/>
  <c r="N6" i="3"/>
  <c r="M6" i="3"/>
  <c r="L6" i="3"/>
  <c r="K6" i="3"/>
  <c r="I6" i="3"/>
  <c r="H6" i="3"/>
  <c r="G6" i="3"/>
  <c r="F6" i="3"/>
  <c r="E6" i="3"/>
  <c r="D6" i="3"/>
  <c r="C6" i="3"/>
  <c r="Q5" i="3"/>
  <c r="P5" i="3"/>
  <c r="O5" i="3"/>
  <c r="N5" i="3"/>
  <c r="M5" i="3"/>
  <c r="L5" i="3"/>
  <c r="K5" i="3"/>
  <c r="I5" i="3"/>
  <c r="H5" i="3"/>
  <c r="G5" i="3"/>
  <c r="F5" i="3"/>
  <c r="E5" i="3"/>
  <c r="D5" i="3"/>
  <c r="C5" i="3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R23" i="17"/>
  <c r="W19" i="17"/>
  <c r="V19" i="17"/>
  <c r="U19" i="17"/>
  <c r="T19" i="17"/>
  <c r="S19" i="17"/>
  <c r="R19" i="17"/>
  <c r="Q19" i="17"/>
  <c r="Q24" i="17" s="1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W18" i="17"/>
  <c r="V18" i="17"/>
  <c r="U18" i="17"/>
  <c r="T18" i="17"/>
  <c r="S18" i="17"/>
  <c r="R18" i="17"/>
  <c r="Q18" i="17"/>
  <c r="P18" i="17"/>
  <c r="O18" i="17"/>
  <c r="N18" i="17"/>
  <c r="M18" i="17"/>
  <c r="M22" i="17" s="1"/>
  <c r="L18" i="17"/>
  <c r="K18" i="17"/>
  <c r="J18" i="17"/>
  <c r="I18" i="17"/>
  <c r="H18" i="17"/>
  <c r="G18" i="17"/>
  <c r="F18" i="17"/>
  <c r="E18" i="17"/>
  <c r="D18" i="17"/>
  <c r="C18" i="17"/>
  <c r="W17" i="17"/>
  <c r="V17" i="17"/>
  <c r="V24" i="17" s="1"/>
  <c r="U17" i="17"/>
  <c r="T17" i="17"/>
  <c r="T24" i="17" s="1"/>
  <c r="S17" i="17"/>
  <c r="R17" i="17"/>
  <c r="Q17" i="17"/>
  <c r="P17" i="17"/>
  <c r="O17" i="17"/>
  <c r="N17" i="17"/>
  <c r="M17" i="17"/>
  <c r="L17" i="17"/>
  <c r="K17" i="17"/>
  <c r="J17" i="17"/>
  <c r="J24" i="17" s="1"/>
  <c r="I17" i="17"/>
  <c r="H17" i="17"/>
  <c r="G17" i="17"/>
  <c r="F17" i="17"/>
  <c r="E17" i="17"/>
  <c r="D17" i="17"/>
  <c r="C17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W15" i="17"/>
  <c r="W23" i="17" s="1"/>
  <c r="V15" i="17"/>
  <c r="V23" i="17" s="1"/>
  <c r="U15" i="17"/>
  <c r="U23" i="17" s="1"/>
  <c r="T15" i="17"/>
  <c r="S15" i="17"/>
  <c r="R15" i="17"/>
  <c r="Q15" i="17"/>
  <c r="P15" i="17"/>
  <c r="P23" i="17" s="1"/>
  <c r="O15" i="17"/>
  <c r="N15" i="17"/>
  <c r="M15" i="17"/>
  <c r="M23" i="17" s="1"/>
  <c r="L15" i="17"/>
  <c r="K15" i="17"/>
  <c r="J15" i="17"/>
  <c r="J23" i="17" s="1"/>
  <c r="I15" i="17"/>
  <c r="I23" i="17" s="1"/>
  <c r="H15" i="17"/>
  <c r="G15" i="17"/>
  <c r="F15" i="17"/>
  <c r="E15" i="17"/>
  <c r="E22" i="17" s="1"/>
  <c r="D15" i="17"/>
  <c r="C15" i="17"/>
  <c r="C23" i="17" s="1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M83" i="2"/>
  <c r="L83" i="2"/>
  <c r="K83" i="2"/>
  <c r="J83" i="2"/>
  <c r="I83" i="2"/>
  <c r="H83" i="2"/>
  <c r="G83" i="2"/>
  <c r="F83" i="2"/>
  <c r="D83" i="2"/>
  <c r="M82" i="2"/>
  <c r="L82" i="2"/>
  <c r="K82" i="2"/>
  <c r="J82" i="2"/>
  <c r="I82" i="2"/>
  <c r="H82" i="2"/>
  <c r="G82" i="2"/>
  <c r="F82" i="2"/>
  <c r="E82" i="2"/>
  <c r="D82" i="2"/>
  <c r="M81" i="2"/>
  <c r="L81" i="2"/>
  <c r="K81" i="2"/>
  <c r="J81" i="2"/>
  <c r="I81" i="2"/>
  <c r="H81" i="2"/>
  <c r="G81" i="2"/>
  <c r="F81" i="2"/>
  <c r="D81" i="2"/>
  <c r="E83" i="2"/>
  <c r="E81" i="2"/>
  <c r="M58" i="2"/>
  <c r="L58" i="2"/>
  <c r="K58" i="2"/>
  <c r="J58" i="2"/>
  <c r="I58" i="2"/>
  <c r="H58" i="2"/>
  <c r="G58" i="2"/>
  <c r="F58" i="2"/>
  <c r="D58" i="2"/>
  <c r="M56" i="2"/>
  <c r="L56" i="2"/>
  <c r="K56" i="2"/>
  <c r="J56" i="2"/>
  <c r="I56" i="2"/>
  <c r="H56" i="2"/>
  <c r="G56" i="2"/>
  <c r="F56" i="2"/>
  <c r="D56" i="2"/>
  <c r="M55" i="2"/>
  <c r="L55" i="2"/>
  <c r="K55" i="2"/>
  <c r="J55" i="2"/>
  <c r="I55" i="2"/>
  <c r="H55" i="2"/>
  <c r="G55" i="2"/>
  <c r="F55" i="2"/>
  <c r="D55" i="2"/>
  <c r="M54" i="2"/>
  <c r="L54" i="2"/>
  <c r="K54" i="2"/>
  <c r="J54" i="2"/>
  <c r="I54" i="2"/>
  <c r="H54" i="2"/>
  <c r="G54" i="2"/>
  <c r="F54" i="2"/>
  <c r="D54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55" i="2" s="1"/>
  <c r="E34" i="2"/>
  <c r="E54" i="2" s="1"/>
  <c r="E33" i="2"/>
  <c r="E32" i="2"/>
  <c r="M31" i="2"/>
  <c r="L31" i="2"/>
  <c r="K31" i="2"/>
  <c r="J31" i="2"/>
  <c r="I31" i="2"/>
  <c r="H31" i="2"/>
  <c r="G31" i="2"/>
  <c r="F31" i="2"/>
  <c r="D31" i="2"/>
  <c r="D4" i="2" s="1"/>
  <c r="D27" i="2"/>
  <c r="M25" i="2"/>
  <c r="L25" i="2"/>
  <c r="K25" i="2"/>
  <c r="J25" i="2"/>
  <c r="I25" i="2"/>
  <c r="H25" i="2"/>
  <c r="G25" i="2"/>
  <c r="F25" i="2"/>
  <c r="D25" i="2"/>
  <c r="M24" i="2"/>
  <c r="L24" i="2"/>
  <c r="K24" i="2"/>
  <c r="J24" i="2"/>
  <c r="I24" i="2"/>
  <c r="H24" i="2"/>
  <c r="G24" i="2"/>
  <c r="F24" i="2"/>
  <c r="D24" i="2"/>
  <c r="M23" i="2"/>
  <c r="L23" i="2"/>
  <c r="K23" i="2"/>
  <c r="J23" i="2"/>
  <c r="I23" i="2"/>
  <c r="H23" i="2"/>
  <c r="G23" i="2"/>
  <c r="F23" i="2"/>
  <c r="D23" i="2"/>
  <c r="M22" i="2"/>
  <c r="L22" i="2"/>
  <c r="K22" i="2"/>
  <c r="J22" i="2"/>
  <c r="I22" i="2"/>
  <c r="H22" i="2"/>
  <c r="G22" i="2"/>
  <c r="F22" i="2"/>
  <c r="D22" i="2"/>
  <c r="M21" i="2"/>
  <c r="L21" i="2"/>
  <c r="K21" i="2"/>
  <c r="J21" i="2"/>
  <c r="I21" i="2"/>
  <c r="H21" i="2"/>
  <c r="G21" i="2"/>
  <c r="F21" i="2"/>
  <c r="D21" i="2"/>
  <c r="M20" i="2"/>
  <c r="L20" i="2"/>
  <c r="K20" i="2"/>
  <c r="J20" i="2"/>
  <c r="I20" i="2"/>
  <c r="H20" i="2"/>
  <c r="G20" i="2"/>
  <c r="F20" i="2"/>
  <c r="E20" i="2" s="1"/>
  <c r="D20" i="2"/>
  <c r="M19" i="2"/>
  <c r="L19" i="2"/>
  <c r="K19" i="2"/>
  <c r="J19" i="2"/>
  <c r="I19" i="2"/>
  <c r="H19" i="2"/>
  <c r="G19" i="2"/>
  <c r="F19" i="2"/>
  <c r="D19" i="2"/>
  <c r="M18" i="2"/>
  <c r="L18" i="2"/>
  <c r="K18" i="2"/>
  <c r="J18" i="2"/>
  <c r="I18" i="2"/>
  <c r="H18" i="2"/>
  <c r="G18" i="2"/>
  <c r="F18" i="2"/>
  <c r="D18" i="2"/>
  <c r="M17" i="2"/>
  <c r="L17" i="2"/>
  <c r="K17" i="2"/>
  <c r="J17" i="2"/>
  <c r="I17" i="2"/>
  <c r="H17" i="2"/>
  <c r="G17" i="2"/>
  <c r="F17" i="2"/>
  <c r="D17" i="2"/>
  <c r="M16" i="2"/>
  <c r="L16" i="2"/>
  <c r="K16" i="2"/>
  <c r="J16" i="2"/>
  <c r="I16" i="2"/>
  <c r="H16" i="2"/>
  <c r="G16" i="2"/>
  <c r="F16" i="2"/>
  <c r="E16" i="2" s="1"/>
  <c r="D16" i="2"/>
  <c r="M15" i="2"/>
  <c r="L15" i="2"/>
  <c r="K15" i="2"/>
  <c r="J15" i="2"/>
  <c r="I15" i="2"/>
  <c r="H15" i="2"/>
  <c r="G15" i="2"/>
  <c r="F15" i="2"/>
  <c r="D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G13" i="2"/>
  <c r="F13" i="2"/>
  <c r="D13" i="2"/>
  <c r="M12" i="2"/>
  <c r="L12" i="2"/>
  <c r="K12" i="2"/>
  <c r="J12" i="2"/>
  <c r="I12" i="2"/>
  <c r="H12" i="2"/>
  <c r="G12" i="2"/>
  <c r="F12" i="2"/>
  <c r="D12" i="2"/>
  <c r="M11" i="2"/>
  <c r="L11" i="2"/>
  <c r="K11" i="2"/>
  <c r="J11" i="2"/>
  <c r="I11" i="2"/>
  <c r="H11" i="2"/>
  <c r="G11" i="2"/>
  <c r="F11" i="2"/>
  <c r="D11" i="2"/>
  <c r="M10" i="2"/>
  <c r="L10" i="2"/>
  <c r="K10" i="2"/>
  <c r="J10" i="2"/>
  <c r="I10" i="2"/>
  <c r="H10" i="2"/>
  <c r="G10" i="2"/>
  <c r="F10" i="2"/>
  <c r="D10" i="2"/>
  <c r="M9" i="2"/>
  <c r="L9" i="2"/>
  <c r="K9" i="2"/>
  <c r="J9" i="2"/>
  <c r="I9" i="2"/>
  <c r="H9" i="2"/>
  <c r="G9" i="2"/>
  <c r="F9" i="2"/>
  <c r="E9" i="2" s="1"/>
  <c r="D9" i="2"/>
  <c r="M8" i="2"/>
  <c r="L8" i="2"/>
  <c r="L28" i="2" s="1"/>
  <c r="K8" i="2"/>
  <c r="K28" i="2" s="1"/>
  <c r="J8" i="2"/>
  <c r="I8" i="2"/>
  <c r="H8" i="2"/>
  <c r="G8" i="2"/>
  <c r="F8" i="2"/>
  <c r="D8" i="2"/>
  <c r="M7" i="2"/>
  <c r="L7" i="2"/>
  <c r="K7" i="2"/>
  <c r="J7" i="2"/>
  <c r="I7" i="2"/>
  <c r="H7" i="2"/>
  <c r="G7" i="2"/>
  <c r="F7" i="2"/>
  <c r="D7" i="2"/>
  <c r="M6" i="2"/>
  <c r="L6" i="2"/>
  <c r="K6" i="2"/>
  <c r="J6" i="2"/>
  <c r="I6" i="2"/>
  <c r="H6" i="2"/>
  <c r="G6" i="2"/>
  <c r="F6" i="2"/>
  <c r="D6" i="2"/>
  <c r="M5" i="2"/>
  <c r="L5" i="2"/>
  <c r="K5" i="2"/>
  <c r="J5" i="2"/>
  <c r="I5" i="2"/>
  <c r="H5" i="2"/>
  <c r="G5" i="2"/>
  <c r="F5" i="2"/>
  <c r="F27" i="2" s="1"/>
  <c r="S63" i="1"/>
  <c r="R63" i="1"/>
  <c r="Q63" i="1"/>
  <c r="P63" i="1"/>
  <c r="N63" i="1"/>
  <c r="M63" i="1"/>
  <c r="L63" i="1"/>
  <c r="K63" i="1"/>
  <c r="J63" i="1"/>
  <c r="H63" i="1"/>
  <c r="G63" i="1"/>
  <c r="F63" i="1"/>
  <c r="E63" i="1"/>
  <c r="S62" i="1"/>
  <c r="R62" i="1"/>
  <c r="Q62" i="1"/>
  <c r="P62" i="1"/>
  <c r="N62" i="1"/>
  <c r="M62" i="1"/>
  <c r="L62" i="1"/>
  <c r="K62" i="1"/>
  <c r="J62" i="1"/>
  <c r="H62" i="1"/>
  <c r="G62" i="1"/>
  <c r="F62" i="1"/>
  <c r="O60" i="1"/>
  <c r="I60" i="1"/>
  <c r="D60" i="1"/>
  <c r="C60" i="1" s="1"/>
  <c r="O59" i="1"/>
  <c r="I59" i="1"/>
  <c r="D59" i="1"/>
  <c r="C59" i="1" s="1"/>
  <c r="B59" i="1" s="1"/>
  <c r="O58" i="1"/>
  <c r="I58" i="1"/>
  <c r="D58" i="1"/>
  <c r="C58" i="1" s="1"/>
  <c r="O57" i="1"/>
  <c r="I57" i="1"/>
  <c r="D57" i="1"/>
  <c r="C57" i="1" s="1"/>
  <c r="B57" i="1" s="1"/>
  <c r="O56" i="1"/>
  <c r="I56" i="1"/>
  <c r="D56" i="1"/>
  <c r="C56" i="1" s="1"/>
  <c r="O55" i="1"/>
  <c r="I55" i="1"/>
  <c r="D55" i="1"/>
  <c r="C55" i="1" s="1"/>
  <c r="O54" i="1"/>
  <c r="I54" i="1"/>
  <c r="D54" i="1"/>
  <c r="C54" i="1" s="1"/>
  <c r="O53" i="1"/>
  <c r="I53" i="1"/>
  <c r="D53" i="1"/>
  <c r="C53" i="1" s="1"/>
  <c r="O52" i="1"/>
  <c r="I52" i="1"/>
  <c r="D52" i="1"/>
  <c r="C52" i="1" s="1"/>
  <c r="O51" i="1"/>
  <c r="I51" i="1"/>
  <c r="D51" i="1"/>
  <c r="C51" i="1" s="1"/>
  <c r="B51" i="1" s="1"/>
  <c r="O50" i="1"/>
  <c r="I50" i="1"/>
  <c r="D50" i="1"/>
  <c r="C50" i="1" s="1"/>
  <c r="O49" i="1"/>
  <c r="I49" i="1"/>
  <c r="D49" i="1"/>
  <c r="C49" i="1" s="1"/>
  <c r="O48" i="1"/>
  <c r="I48" i="1"/>
  <c r="D48" i="1"/>
  <c r="C48" i="1" s="1"/>
  <c r="O47" i="1"/>
  <c r="I47" i="1"/>
  <c r="D47" i="1"/>
  <c r="C47" i="1" s="1"/>
  <c r="B47" i="1" s="1"/>
  <c r="O46" i="1"/>
  <c r="I46" i="1"/>
  <c r="I45" i="1" s="1"/>
  <c r="D46" i="1"/>
  <c r="C46" i="1" s="1"/>
  <c r="S45" i="1"/>
  <c r="R45" i="1"/>
  <c r="Q45" i="1"/>
  <c r="P45" i="1"/>
  <c r="N45" i="1"/>
  <c r="M45" i="1"/>
  <c r="L45" i="1"/>
  <c r="K45" i="1"/>
  <c r="J45" i="1"/>
  <c r="H45" i="1"/>
  <c r="G45" i="1"/>
  <c r="F45" i="1"/>
  <c r="E45" i="1"/>
  <c r="S43" i="1"/>
  <c r="R43" i="1"/>
  <c r="Q43" i="1"/>
  <c r="P43" i="1"/>
  <c r="N43" i="1"/>
  <c r="M43" i="1"/>
  <c r="L43" i="1"/>
  <c r="K43" i="1"/>
  <c r="H43" i="1"/>
  <c r="G43" i="1"/>
  <c r="F43" i="1"/>
  <c r="E43" i="1"/>
  <c r="S42" i="1"/>
  <c r="R42" i="1"/>
  <c r="Q42" i="1"/>
  <c r="P42" i="1"/>
  <c r="N42" i="1"/>
  <c r="M42" i="1"/>
  <c r="L42" i="1"/>
  <c r="K42" i="1"/>
  <c r="H42" i="1"/>
  <c r="G42" i="1"/>
  <c r="F42" i="1"/>
  <c r="E42" i="1"/>
  <c r="O40" i="1"/>
  <c r="I40" i="1"/>
  <c r="D40" i="1"/>
  <c r="C40" i="1" s="1"/>
  <c r="O39" i="1"/>
  <c r="I39" i="1"/>
  <c r="D39" i="1"/>
  <c r="C39" i="1" s="1"/>
  <c r="O38" i="1"/>
  <c r="I38" i="1"/>
  <c r="D38" i="1"/>
  <c r="C38" i="1" s="1"/>
  <c r="O37" i="1"/>
  <c r="I37" i="1"/>
  <c r="D37" i="1"/>
  <c r="C37" i="1" s="1"/>
  <c r="B37" i="1" s="1"/>
  <c r="O36" i="1"/>
  <c r="I36" i="1"/>
  <c r="D36" i="1"/>
  <c r="O35" i="1"/>
  <c r="I35" i="1"/>
  <c r="D35" i="1"/>
  <c r="C35" i="1" s="1"/>
  <c r="O34" i="1"/>
  <c r="I34" i="1"/>
  <c r="D34" i="1"/>
  <c r="C34" i="1" s="1"/>
  <c r="O33" i="1"/>
  <c r="I33" i="1"/>
  <c r="D33" i="1"/>
  <c r="C33" i="1" s="1"/>
  <c r="B33" i="1" s="1"/>
  <c r="O32" i="1"/>
  <c r="I32" i="1"/>
  <c r="D32" i="1"/>
  <c r="C32" i="1" s="1"/>
  <c r="O31" i="1"/>
  <c r="I31" i="1"/>
  <c r="D31" i="1"/>
  <c r="C31" i="1" s="1"/>
  <c r="O30" i="1"/>
  <c r="I30" i="1"/>
  <c r="D30" i="1"/>
  <c r="C30" i="1" s="1"/>
  <c r="O29" i="1"/>
  <c r="I29" i="1"/>
  <c r="D29" i="1"/>
  <c r="C29" i="1" s="1"/>
  <c r="B29" i="1" s="1"/>
  <c r="O28" i="1"/>
  <c r="I28" i="1"/>
  <c r="D28" i="1"/>
  <c r="C28" i="1" s="1"/>
  <c r="O27" i="1"/>
  <c r="I27" i="1"/>
  <c r="D27" i="1"/>
  <c r="C27" i="1" s="1"/>
  <c r="O26" i="1"/>
  <c r="I26" i="1"/>
  <c r="D26" i="1"/>
  <c r="C26" i="1" s="1"/>
  <c r="S25" i="1"/>
  <c r="R25" i="1"/>
  <c r="Q25" i="1"/>
  <c r="P25" i="1"/>
  <c r="N25" i="1"/>
  <c r="M25" i="1"/>
  <c r="L25" i="1"/>
  <c r="K25" i="1"/>
  <c r="J25" i="1"/>
  <c r="H25" i="1"/>
  <c r="G25" i="1"/>
  <c r="F25" i="1"/>
  <c r="E25" i="1"/>
  <c r="S20" i="1"/>
  <c r="R20" i="1"/>
  <c r="Q20" i="1"/>
  <c r="P20" i="1"/>
  <c r="N20" i="1"/>
  <c r="M20" i="1"/>
  <c r="L20" i="1"/>
  <c r="K20" i="1"/>
  <c r="J20" i="1"/>
  <c r="H20" i="1"/>
  <c r="G20" i="1"/>
  <c r="F20" i="1"/>
  <c r="E20" i="1"/>
  <c r="S19" i="1"/>
  <c r="R19" i="1"/>
  <c r="Q19" i="1"/>
  <c r="P19" i="1"/>
  <c r="N19" i="1"/>
  <c r="M19" i="1"/>
  <c r="L19" i="1"/>
  <c r="K19" i="1"/>
  <c r="J19" i="1"/>
  <c r="H19" i="1"/>
  <c r="G19" i="1"/>
  <c r="F19" i="1"/>
  <c r="E19" i="1"/>
  <c r="S18" i="1"/>
  <c r="R18" i="1"/>
  <c r="Q18" i="1"/>
  <c r="P18" i="1"/>
  <c r="N18" i="1"/>
  <c r="M18" i="1"/>
  <c r="L18" i="1"/>
  <c r="K18" i="1"/>
  <c r="J18" i="1"/>
  <c r="H18" i="1"/>
  <c r="G18" i="1"/>
  <c r="F18" i="1"/>
  <c r="E18" i="1"/>
  <c r="S17" i="1"/>
  <c r="R17" i="1"/>
  <c r="Q17" i="1"/>
  <c r="P17" i="1"/>
  <c r="N17" i="1"/>
  <c r="M17" i="1"/>
  <c r="L17" i="1"/>
  <c r="K17" i="1"/>
  <c r="J17" i="1"/>
  <c r="H17" i="1"/>
  <c r="G17" i="1"/>
  <c r="F17" i="1"/>
  <c r="E17" i="1"/>
  <c r="S16" i="1"/>
  <c r="R16" i="1"/>
  <c r="Q16" i="1"/>
  <c r="P16" i="1"/>
  <c r="N16" i="1"/>
  <c r="M16" i="1"/>
  <c r="L16" i="1"/>
  <c r="K16" i="1"/>
  <c r="J16" i="1"/>
  <c r="H16" i="1"/>
  <c r="G16" i="1"/>
  <c r="F16" i="1"/>
  <c r="E16" i="1"/>
  <c r="S15" i="1"/>
  <c r="R15" i="1"/>
  <c r="Q15" i="1"/>
  <c r="P15" i="1"/>
  <c r="N15" i="1"/>
  <c r="M15" i="1"/>
  <c r="L15" i="1"/>
  <c r="K15" i="1"/>
  <c r="J15" i="1"/>
  <c r="H15" i="1"/>
  <c r="G15" i="1"/>
  <c r="F15" i="1"/>
  <c r="E15" i="1"/>
  <c r="S14" i="1"/>
  <c r="R14" i="1"/>
  <c r="Q14" i="1"/>
  <c r="P14" i="1"/>
  <c r="N14" i="1"/>
  <c r="M14" i="1"/>
  <c r="L14" i="1"/>
  <c r="K14" i="1"/>
  <c r="J14" i="1"/>
  <c r="H14" i="1"/>
  <c r="G14" i="1"/>
  <c r="F14" i="1"/>
  <c r="E14" i="1"/>
  <c r="S13" i="1"/>
  <c r="R13" i="1"/>
  <c r="Q13" i="1"/>
  <c r="P13" i="1"/>
  <c r="N13" i="1"/>
  <c r="M13" i="1"/>
  <c r="L13" i="1"/>
  <c r="K13" i="1"/>
  <c r="J13" i="1"/>
  <c r="H13" i="1"/>
  <c r="G13" i="1"/>
  <c r="F13" i="1"/>
  <c r="E13" i="1"/>
  <c r="S12" i="1"/>
  <c r="R12" i="1"/>
  <c r="Q12" i="1"/>
  <c r="P12" i="1"/>
  <c r="N12" i="1"/>
  <c r="M12" i="1"/>
  <c r="L12" i="1"/>
  <c r="K12" i="1"/>
  <c r="J12" i="1"/>
  <c r="H12" i="1"/>
  <c r="G12" i="1"/>
  <c r="F12" i="1"/>
  <c r="E12" i="1"/>
  <c r="S11" i="1"/>
  <c r="R11" i="1"/>
  <c r="Q11" i="1"/>
  <c r="P11" i="1"/>
  <c r="N11" i="1"/>
  <c r="M11" i="1"/>
  <c r="L11" i="1"/>
  <c r="K11" i="1"/>
  <c r="J11" i="1"/>
  <c r="H11" i="1"/>
  <c r="G11" i="1"/>
  <c r="F11" i="1"/>
  <c r="E11" i="1"/>
  <c r="S10" i="1"/>
  <c r="R10" i="1"/>
  <c r="Q10" i="1"/>
  <c r="P10" i="1"/>
  <c r="N10" i="1"/>
  <c r="M10" i="1"/>
  <c r="L10" i="1"/>
  <c r="K10" i="1"/>
  <c r="J10" i="1"/>
  <c r="H10" i="1"/>
  <c r="G10" i="1"/>
  <c r="F10" i="1"/>
  <c r="E10" i="1"/>
  <c r="S9" i="1"/>
  <c r="R9" i="1"/>
  <c r="Q9" i="1"/>
  <c r="P9" i="1"/>
  <c r="N9" i="1"/>
  <c r="M9" i="1"/>
  <c r="L9" i="1"/>
  <c r="K9" i="1"/>
  <c r="J9" i="1"/>
  <c r="H9" i="1"/>
  <c r="G9" i="1"/>
  <c r="F9" i="1"/>
  <c r="E9" i="1"/>
  <c r="S8" i="1"/>
  <c r="R8" i="1"/>
  <c r="Q8" i="1"/>
  <c r="P8" i="1"/>
  <c r="N8" i="1"/>
  <c r="M8" i="1"/>
  <c r="L8" i="1"/>
  <c r="K8" i="1"/>
  <c r="J8" i="1"/>
  <c r="H8" i="1"/>
  <c r="G8" i="1"/>
  <c r="F8" i="1"/>
  <c r="E8" i="1"/>
  <c r="S7" i="1"/>
  <c r="R7" i="1"/>
  <c r="Q7" i="1"/>
  <c r="O7" i="1" s="1"/>
  <c r="P7" i="1"/>
  <c r="N7" i="1"/>
  <c r="M7" i="1"/>
  <c r="L7" i="1"/>
  <c r="K7" i="1"/>
  <c r="J7" i="1"/>
  <c r="H7" i="1"/>
  <c r="G7" i="1"/>
  <c r="F7" i="1"/>
  <c r="E7" i="1"/>
  <c r="S6" i="1"/>
  <c r="R6" i="1"/>
  <c r="Q6" i="1"/>
  <c r="P6" i="1"/>
  <c r="N6" i="1"/>
  <c r="M6" i="1"/>
  <c r="L6" i="1"/>
  <c r="K6" i="1"/>
  <c r="J6" i="1"/>
  <c r="H6" i="1"/>
  <c r="G6" i="1"/>
  <c r="F6" i="1"/>
  <c r="E6" i="1"/>
  <c r="D29" i="2" l="1"/>
  <c r="N23" i="1"/>
  <c r="I63" i="1"/>
  <c r="I15" i="1"/>
  <c r="I17" i="1"/>
  <c r="N22" i="1"/>
  <c r="I20" i="1"/>
  <c r="J5" i="1"/>
  <c r="L22" i="1"/>
  <c r="I9" i="1"/>
  <c r="I42" i="1"/>
  <c r="I43" i="1"/>
  <c r="M22" i="1"/>
  <c r="I10" i="1"/>
  <c r="I19" i="1"/>
  <c r="I12" i="1"/>
  <c r="I13" i="1"/>
  <c r="I11" i="1"/>
  <c r="J23" i="1"/>
  <c r="K22" i="1"/>
  <c r="L23" i="1"/>
  <c r="I7" i="1"/>
  <c r="M23" i="1"/>
  <c r="G47" i="5"/>
  <c r="F47" i="5"/>
  <c r="G27" i="5"/>
  <c r="G4" i="5"/>
  <c r="F4" i="5"/>
  <c r="F113" i="8"/>
  <c r="F126" i="8"/>
  <c r="F125" i="8"/>
  <c r="K111" i="8"/>
  <c r="F122" i="8"/>
  <c r="F119" i="8"/>
  <c r="F117" i="8"/>
  <c r="J111" i="8"/>
  <c r="F102" i="8"/>
  <c r="F99" i="8"/>
  <c r="F97" i="8"/>
  <c r="F108" i="8"/>
  <c r="F103" i="8"/>
  <c r="F101" i="8"/>
  <c r="F98" i="8"/>
  <c r="F96" i="8"/>
  <c r="I37" i="8"/>
  <c r="I35" i="8"/>
  <c r="J35" i="8"/>
  <c r="H34" i="8"/>
  <c r="P31" i="8"/>
  <c r="F85" i="8"/>
  <c r="Q12" i="8"/>
  <c r="G12" i="8" s="1"/>
  <c r="T11" i="8"/>
  <c r="J11" i="8" s="1"/>
  <c r="I28" i="8"/>
  <c r="J27" i="8"/>
  <c r="F82" i="8"/>
  <c r="F79" i="8"/>
  <c r="F92" i="8"/>
  <c r="J36" i="8"/>
  <c r="F91" i="8"/>
  <c r="J77" i="8"/>
  <c r="F84" i="8"/>
  <c r="I12" i="8"/>
  <c r="I8" i="8"/>
  <c r="G25" i="8"/>
  <c r="I25" i="8"/>
  <c r="J24" i="8"/>
  <c r="I6" i="8"/>
  <c r="F61" i="8"/>
  <c r="F65" i="8"/>
  <c r="K56" i="8"/>
  <c r="F63" i="8"/>
  <c r="I20" i="8"/>
  <c r="F20" i="8" s="1"/>
  <c r="F5" i="8" s="1"/>
  <c r="T19" i="8"/>
  <c r="J19" i="8" s="1"/>
  <c r="I19" i="8"/>
  <c r="I36" i="8"/>
  <c r="I18" i="8"/>
  <c r="S16" i="8"/>
  <c r="P16" i="8" s="1"/>
  <c r="I16" i="8"/>
  <c r="S15" i="8"/>
  <c r="I15" i="8" s="1"/>
  <c r="T15" i="8"/>
  <c r="J15" i="8" s="1"/>
  <c r="P14" i="8"/>
  <c r="I13" i="8"/>
  <c r="S22" i="8"/>
  <c r="I29" i="8"/>
  <c r="I11" i="8"/>
  <c r="I27" i="8"/>
  <c r="P10" i="8"/>
  <c r="S9" i="8"/>
  <c r="P9" i="8" s="1"/>
  <c r="I26" i="8"/>
  <c r="J26" i="8"/>
  <c r="J9" i="8"/>
  <c r="F42" i="8"/>
  <c r="Q11" i="8"/>
  <c r="I7" i="8"/>
  <c r="J23" i="8"/>
  <c r="P23" i="8"/>
  <c r="N17" i="8"/>
  <c r="I17" i="8" s="1"/>
  <c r="M17" i="8"/>
  <c r="N14" i="8"/>
  <c r="I14" i="8" s="1"/>
  <c r="F48" i="8"/>
  <c r="O14" i="8"/>
  <c r="J14" i="8" s="1"/>
  <c r="N22" i="8"/>
  <c r="N10" i="8"/>
  <c r="I10" i="8" s="1"/>
  <c r="H27" i="8"/>
  <c r="J7" i="8"/>
  <c r="J39" i="8"/>
  <c r="I23" i="8"/>
  <c r="G36" i="8"/>
  <c r="P18" i="8"/>
  <c r="P35" i="8"/>
  <c r="H18" i="8"/>
  <c r="Q17" i="8"/>
  <c r="P17" i="8" s="1"/>
  <c r="F50" i="8"/>
  <c r="H14" i="8"/>
  <c r="F45" i="8"/>
  <c r="H28" i="8"/>
  <c r="H10" i="8"/>
  <c r="Q8" i="8"/>
  <c r="G8" i="8" s="1"/>
  <c r="H24" i="8"/>
  <c r="H23" i="8"/>
  <c r="Q6" i="8"/>
  <c r="P6" i="8" s="1"/>
  <c r="R22" i="8"/>
  <c r="K37" i="8"/>
  <c r="F54" i="8"/>
  <c r="K36" i="8"/>
  <c r="H35" i="8"/>
  <c r="G33" i="8"/>
  <c r="G16" i="8"/>
  <c r="H31" i="8"/>
  <c r="L22" i="8"/>
  <c r="M11" i="8"/>
  <c r="H11" i="8" s="1"/>
  <c r="M6" i="8"/>
  <c r="H6" i="8" s="1"/>
  <c r="K39" i="8"/>
  <c r="M7" i="8"/>
  <c r="K7" i="8" s="1"/>
  <c r="Q77" i="3"/>
  <c r="M77" i="3"/>
  <c r="J85" i="3"/>
  <c r="J91" i="3"/>
  <c r="J80" i="3"/>
  <c r="J86" i="3"/>
  <c r="J93" i="3"/>
  <c r="J123" i="3"/>
  <c r="J144" i="3"/>
  <c r="B95" i="3"/>
  <c r="B91" i="3"/>
  <c r="I98" i="3"/>
  <c r="B84" i="3"/>
  <c r="B93" i="3"/>
  <c r="B123" i="3"/>
  <c r="B90" i="3"/>
  <c r="B79" i="3"/>
  <c r="B85" i="3"/>
  <c r="B144" i="3"/>
  <c r="N98" i="3"/>
  <c r="L98" i="3"/>
  <c r="J100" i="3"/>
  <c r="J83" i="3"/>
  <c r="J89" i="3"/>
  <c r="J121" i="3"/>
  <c r="M98" i="3"/>
  <c r="P77" i="3"/>
  <c r="J87" i="3"/>
  <c r="J82" i="3"/>
  <c r="Q98" i="3"/>
  <c r="J92" i="3"/>
  <c r="J78" i="3"/>
  <c r="L77" i="3"/>
  <c r="E77" i="3"/>
  <c r="B82" i="3"/>
  <c r="F77" i="3"/>
  <c r="D77" i="3"/>
  <c r="B81" i="3"/>
  <c r="E98" i="3"/>
  <c r="B92" i="3"/>
  <c r="I77" i="3"/>
  <c r="F98" i="3"/>
  <c r="G77" i="3"/>
  <c r="J50" i="3"/>
  <c r="J71" i="3"/>
  <c r="G25" i="3"/>
  <c r="B20" i="3"/>
  <c r="I25" i="3"/>
  <c r="B21" i="3"/>
  <c r="B50" i="3"/>
  <c r="B71" i="3"/>
  <c r="B5" i="3"/>
  <c r="J22" i="3"/>
  <c r="J27" i="3"/>
  <c r="J11" i="3"/>
  <c r="J6" i="3"/>
  <c r="J12" i="3"/>
  <c r="K25" i="3"/>
  <c r="L4" i="3"/>
  <c r="L25" i="3"/>
  <c r="O4" i="3"/>
  <c r="J7" i="3"/>
  <c r="J13" i="3"/>
  <c r="M4" i="3"/>
  <c r="J20" i="3"/>
  <c r="P25" i="3"/>
  <c r="B23" i="3"/>
  <c r="B27" i="3"/>
  <c r="B48" i="3"/>
  <c r="B8" i="3"/>
  <c r="B16" i="3"/>
  <c r="C4" i="3"/>
  <c r="B11" i="3"/>
  <c r="F4" i="3"/>
  <c r="E4" i="3"/>
  <c r="B7" i="3"/>
  <c r="D25" i="3"/>
  <c r="E25" i="3"/>
  <c r="G4" i="3"/>
  <c r="B17" i="3"/>
  <c r="S22" i="17"/>
  <c r="P24" i="17"/>
  <c r="H24" i="17"/>
  <c r="D24" i="17"/>
  <c r="D22" i="17"/>
  <c r="B66" i="17"/>
  <c r="B68" i="17"/>
  <c r="B14" i="17"/>
  <c r="H4" i="17"/>
  <c r="B48" i="17"/>
  <c r="C22" i="17"/>
  <c r="O22" i="17"/>
  <c r="R24" i="17"/>
  <c r="O24" i="17"/>
  <c r="L24" i="17"/>
  <c r="B19" i="17"/>
  <c r="G22" i="17"/>
  <c r="G4" i="17"/>
  <c r="T4" i="17"/>
  <c r="M24" i="17"/>
  <c r="K24" i="17"/>
  <c r="W24" i="17"/>
  <c r="W22" i="17"/>
  <c r="O23" i="17"/>
  <c r="I24" i="17"/>
  <c r="U24" i="17"/>
  <c r="B9" i="17"/>
  <c r="F4" i="17"/>
  <c r="L4" i="17"/>
  <c r="N4" i="17"/>
  <c r="Q22" i="17"/>
  <c r="H22" i="17"/>
  <c r="T22" i="17"/>
  <c r="S4" i="17"/>
  <c r="F22" i="17"/>
  <c r="R22" i="17"/>
  <c r="G24" i="17"/>
  <c r="M4" i="17"/>
  <c r="F24" i="17"/>
  <c r="Q4" i="17"/>
  <c r="V22" i="17"/>
  <c r="S24" i="17"/>
  <c r="O4" i="17"/>
  <c r="R4" i="17"/>
  <c r="K23" i="17"/>
  <c r="N22" i="17"/>
  <c r="E24" i="17"/>
  <c r="B11" i="17"/>
  <c r="D23" i="17"/>
  <c r="B13" i="17"/>
  <c r="B10" i="17"/>
  <c r="B7" i="17"/>
  <c r="C24" i="17"/>
  <c r="B5" i="17"/>
  <c r="C4" i="17"/>
  <c r="B26" i="17"/>
  <c r="G27" i="2"/>
  <c r="E8" i="2"/>
  <c r="M28" i="2"/>
  <c r="L27" i="2"/>
  <c r="E19" i="2"/>
  <c r="I4" i="2"/>
  <c r="K27" i="2"/>
  <c r="E58" i="2"/>
  <c r="E22" i="2"/>
  <c r="E21" i="2"/>
  <c r="E23" i="2"/>
  <c r="E25" i="2"/>
  <c r="J28" i="2"/>
  <c r="E24" i="2"/>
  <c r="G29" i="2"/>
  <c r="J29" i="2"/>
  <c r="G28" i="2"/>
  <c r="E15" i="2"/>
  <c r="F28" i="2"/>
  <c r="H28" i="2"/>
  <c r="E13" i="2"/>
  <c r="E17" i="2"/>
  <c r="E10" i="2"/>
  <c r="E28" i="2" s="1"/>
  <c r="E31" i="2"/>
  <c r="E11" i="2"/>
  <c r="H29" i="2"/>
  <c r="I29" i="2"/>
  <c r="M27" i="2"/>
  <c r="H4" i="2"/>
  <c r="E6" i="2"/>
  <c r="J27" i="2"/>
  <c r="O20" i="1"/>
  <c r="S22" i="1"/>
  <c r="B48" i="1"/>
  <c r="B52" i="1"/>
  <c r="B56" i="1"/>
  <c r="O10" i="1"/>
  <c r="O12" i="1"/>
  <c r="B50" i="1"/>
  <c r="B54" i="1"/>
  <c r="S23" i="1"/>
  <c r="B40" i="1"/>
  <c r="Q23" i="1"/>
  <c r="B31" i="1"/>
  <c r="B35" i="1"/>
  <c r="B39" i="1"/>
  <c r="Q22" i="1"/>
  <c r="R22" i="1"/>
  <c r="R23" i="1"/>
  <c r="O19" i="1"/>
  <c r="O11" i="1"/>
  <c r="O14" i="1"/>
  <c r="B14" i="1" s="1"/>
  <c r="O6" i="1"/>
  <c r="O8" i="1"/>
  <c r="O9" i="1"/>
  <c r="O18" i="1"/>
  <c r="B28" i="1"/>
  <c r="O43" i="1"/>
  <c r="O17" i="1"/>
  <c r="O13" i="1"/>
  <c r="P23" i="1"/>
  <c r="B26" i="1"/>
  <c r="B30" i="1"/>
  <c r="B34" i="1"/>
  <c r="B38" i="1"/>
  <c r="O15" i="1"/>
  <c r="B55" i="1"/>
  <c r="B49" i="1"/>
  <c r="B46" i="1"/>
  <c r="D45" i="1"/>
  <c r="H5" i="1"/>
  <c r="H23" i="1"/>
  <c r="D14" i="1"/>
  <c r="C14" i="1" s="1"/>
  <c r="G23" i="1"/>
  <c r="G5" i="1"/>
  <c r="G22" i="1"/>
  <c r="D10" i="1"/>
  <c r="C10" i="1" s="1"/>
  <c r="B10" i="1" s="1"/>
  <c r="D18" i="1"/>
  <c r="C18" i="1" s="1"/>
  <c r="D12" i="1"/>
  <c r="C12" i="1" s="1"/>
  <c r="F5" i="1"/>
  <c r="D7" i="1"/>
  <c r="C7" i="1" s="1"/>
  <c r="B7" i="1" s="1"/>
  <c r="D8" i="1"/>
  <c r="C8" i="1" s="1"/>
  <c r="F22" i="1"/>
  <c r="F23" i="1"/>
  <c r="D43" i="1"/>
  <c r="B32" i="1"/>
  <c r="B27" i="1"/>
  <c r="D42" i="1"/>
  <c r="E22" i="1"/>
  <c r="I17" i="13"/>
  <c r="H17" i="13"/>
  <c r="I8" i="13"/>
  <c r="B37" i="13"/>
  <c r="F8" i="13"/>
  <c r="K8" i="13"/>
  <c r="H9" i="13"/>
  <c r="H8" i="13" s="1"/>
  <c r="F213" i="26"/>
  <c r="G213" i="26"/>
  <c r="H213" i="26"/>
  <c r="E169" i="26"/>
  <c r="G212" i="26"/>
  <c r="I212" i="26"/>
  <c r="E212" i="26" s="1"/>
  <c r="E148" i="26"/>
  <c r="J209" i="26"/>
  <c r="E140" i="26"/>
  <c r="I209" i="26"/>
  <c r="E209" i="26" s="1"/>
  <c r="F207" i="26"/>
  <c r="G202" i="26"/>
  <c r="E201" i="26"/>
  <c r="E111" i="26"/>
  <c r="E200" i="26"/>
  <c r="K202" i="26"/>
  <c r="H202" i="26"/>
  <c r="E87" i="26"/>
  <c r="F203" i="26"/>
  <c r="G203" i="26"/>
  <c r="H203" i="26"/>
  <c r="I203" i="26"/>
  <c r="J203" i="26"/>
  <c r="E199" i="26"/>
  <c r="E59" i="26"/>
  <c r="L211" i="26"/>
  <c r="E50" i="26"/>
  <c r="I5" i="26"/>
  <c r="G211" i="26"/>
  <c r="H211" i="26"/>
  <c r="I211" i="26"/>
  <c r="E205" i="26"/>
  <c r="H5" i="26"/>
  <c r="L210" i="26"/>
  <c r="G215" i="26"/>
  <c r="I215" i="26"/>
  <c r="J215" i="26"/>
  <c r="E169" i="25"/>
  <c r="J207" i="25"/>
  <c r="F210" i="25"/>
  <c r="E93" i="25"/>
  <c r="K202" i="25"/>
  <c r="F209" i="25"/>
  <c r="E59" i="25"/>
  <c r="E87" i="25"/>
  <c r="E148" i="25"/>
  <c r="L203" i="25"/>
  <c r="K207" i="25"/>
  <c r="G210" i="25"/>
  <c r="I210" i="25"/>
  <c r="E120" i="25"/>
  <c r="E126" i="25"/>
  <c r="E78" i="25"/>
  <c r="E99" i="25"/>
  <c r="E190" i="25"/>
  <c r="L210" i="25"/>
  <c r="E40" i="25"/>
  <c r="E65" i="25"/>
  <c r="E200" i="25"/>
  <c r="E117" i="25"/>
  <c r="G207" i="25"/>
  <c r="J209" i="25"/>
  <c r="E206" i="25"/>
  <c r="F203" i="25"/>
  <c r="K209" i="25"/>
  <c r="G203" i="25"/>
  <c r="F202" i="25"/>
  <c r="L209" i="25"/>
  <c r="E10" i="25"/>
  <c r="K203" i="25"/>
  <c r="G202" i="25"/>
  <c r="E135" i="25"/>
  <c r="E174" i="25"/>
  <c r="E164" i="25"/>
  <c r="E158" i="25"/>
  <c r="H212" i="25"/>
  <c r="E212" i="25" s="1"/>
  <c r="E140" i="25"/>
  <c r="G209" i="25"/>
  <c r="H209" i="25"/>
  <c r="I209" i="25"/>
  <c r="H207" i="25"/>
  <c r="F207" i="25"/>
  <c r="E207" i="25" s="1"/>
  <c r="L207" i="25"/>
  <c r="E111" i="25"/>
  <c r="J202" i="25"/>
  <c r="L202" i="25"/>
  <c r="I203" i="25"/>
  <c r="I211" i="25"/>
  <c r="K211" i="25"/>
  <c r="L211" i="25"/>
  <c r="J211" i="25"/>
  <c r="E205" i="25"/>
  <c r="E29" i="25"/>
  <c r="K210" i="25"/>
  <c r="G215" i="25"/>
  <c r="E18" i="25"/>
  <c r="H215" i="25"/>
  <c r="F215" i="25"/>
  <c r="E190" i="21"/>
  <c r="E214" i="21"/>
  <c r="E174" i="21"/>
  <c r="E135" i="21"/>
  <c r="E129" i="21"/>
  <c r="E209" i="21"/>
  <c r="E120" i="21"/>
  <c r="E207" i="21"/>
  <c r="E117" i="21"/>
  <c r="E201" i="21"/>
  <c r="E202" i="21"/>
  <c r="E59" i="21"/>
  <c r="E55" i="21"/>
  <c r="E211" i="21"/>
  <c r="E205" i="21"/>
  <c r="E204" i="21"/>
  <c r="G18" i="8"/>
  <c r="G13" i="8"/>
  <c r="D9" i="1"/>
  <c r="C9" i="1" s="1"/>
  <c r="H22" i="1"/>
  <c r="B58" i="1"/>
  <c r="C62" i="1"/>
  <c r="F29" i="2"/>
  <c r="B8" i="17"/>
  <c r="G23" i="17"/>
  <c r="S23" i="17"/>
  <c r="I22" i="17"/>
  <c r="D4" i="3"/>
  <c r="B10" i="3"/>
  <c r="F25" i="3"/>
  <c r="B19" i="3"/>
  <c r="J81" i="3"/>
  <c r="J90" i="3"/>
  <c r="G98" i="3"/>
  <c r="G7" i="8"/>
  <c r="H13" i="8"/>
  <c r="P15" i="8"/>
  <c r="K19" i="8"/>
  <c r="G19" i="8"/>
  <c r="H25" i="8"/>
  <c r="P25" i="8"/>
  <c r="P30" i="8"/>
  <c r="K34" i="8"/>
  <c r="G34" i="8"/>
  <c r="F34" i="8" s="1"/>
  <c r="G37" i="8"/>
  <c r="P37" i="8"/>
  <c r="Q22" i="8"/>
  <c r="Q20" i="8"/>
  <c r="F112" i="8"/>
  <c r="G111" i="8"/>
  <c r="K25" i="8"/>
  <c r="J25" i="8"/>
  <c r="J4" i="2"/>
  <c r="M5" i="1"/>
  <c r="O16" i="1"/>
  <c r="O42" i="1"/>
  <c r="O45" i="1"/>
  <c r="K4" i="17"/>
  <c r="W4" i="17"/>
  <c r="H23" i="17"/>
  <c r="T23" i="17"/>
  <c r="B18" i="17"/>
  <c r="J22" i="17"/>
  <c r="E23" i="17"/>
  <c r="B6" i="3"/>
  <c r="B15" i="3"/>
  <c r="H98" i="3"/>
  <c r="L6" i="8"/>
  <c r="O8" i="8"/>
  <c r="H19" i="8"/>
  <c r="K28" i="8"/>
  <c r="G28" i="8"/>
  <c r="F28" i="8" s="1"/>
  <c r="F60" i="8"/>
  <c r="G56" i="8"/>
  <c r="L5" i="1"/>
  <c r="D15" i="1"/>
  <c r="C15" i="1" s="1"/>
  <c r="C42" i="1"/>
  <c r="C45" i="1"/>
  <c r="E5" i="2"/>
  <c r="N5" i="1"/>
  <c r="I6" i="1"/>
  <c r="I14" i="1"/>
  <c r="D19" i="1"/>
  <c r="C19" i="1" s="1"/>
  <c r="C36" i="1"/>
  <c r="C25" i="1" s="1"/>
  <c r="B53" i="1"/>
  <c r="F4" i="2"/>
  <c r="I4" i="17"/>
  <c r="U4" i="17"/>
  <c r="K22" i="17"/>
  <c r="F23" i="17"/>
  <c r="J8" i="3"/>
  <c r="J17" i="3"/>
  <c r="H25" i="3"/>
  <c r="H77" i="3"/>
  <c r="B80" i="3"/>
  <c r="B89" i="3"/>
  <c r="K98" i="3"/>
  <c r="O13" i="8"/>
  <c r="J13" i="8" s="1"/>
  <c r="T22" i="8"/>
  <c r="G27" i="8"/>
  <c r="K27" i="8"/>
  <c r="K29" i="8"/>
  <c r="J29" i="8"/>
  <c r="P36" i="8"/>
  <c r="H39" i="8"/>
  <c r="H56" i="8"/>
  <c r="O62" i="1"/>
  <c r="K23" i="1"/>
  <c r="C63" i="1"/>
  <c r="J4" i="17"/>
  <c r="V4" i="17"/>
  <c r="B12" i="17"/>
  <c r="B17" i="17"/>
  <c r="N24" i="17"/>
  <c r="H8" i="8"/>
  <c r="P13" i="8"/>
  <c r="J37" i="8"/>
  <c r="T20" i="8"/>
  <c r="I39" i="8"/>
  <c r="H16" i="8"/>
  <c r="Q5" i="1"/>
  <c r="D13" i="1"/>
  <c r="C13" i="1" s="1"/>
  <c r="D16" i="1"/>
  <c r="I18" i="1"/>
  <c r="I25" i="1"/>
  <c r="D25" i="1"/>
  <c r="D63" i="1"/>
  <c r="H27" i="2"/>
  <c r="D28" i="2"/>
  <c r="M29" i="2"/>
  <c r="J18" i="3"/>
  <c r="O6" i="8"/>
  <c r="L11" i="8"/>
  <c r="H17" i="8"/>
  <c r="O18" i="8"/>
  <c r="J18" i="8" s="1"/>
  <c r="P19" i="8"/>
  <c r="K26" i="8"/>
  <c r="G26" i="8"/>
  <c r="H29" i="8"/>
  <c r="P29" i="8"/>
  <c r="K77" i="8"/>
  <c r="J94" i="8"/>
  <c r="H4" i="3"/>
  <c r="I4" i="3"/>
  <c r="B12" i="3"/>
  <c r="K77" i="3"/>
  <c r="R7" i="8"/>
  <c r="L10" i="8"/>
  <c r="O12" i="8"/>
  <c r="O22" i="8"/>
  <c r="H26" i="8"/>
  <c r="K32" i="8"/>
  <c r="G32" i="8"/>
  <c r="P77" i="8"/>
  <c r="K5" i="1"/>
  <c r="R5" i="1"/>
  <c r="K29" i="2"/>
  <c r="O63" i="1"/>
  <c r="L29" i="2"/>
  <c r="P22" i="17"/>
  <c r="B67" i="17"/>
  <c r="K4" i="3"/>
  <c r="J5" i="3"/>
  <c r="J14" i="3"/>
  <c r="J23" i="3"/>
  <c r="B86" i="3"/>
  <c r="O17" i="8"/>
  <c r="J17" i="8" s="1"/>
  <c r="G31" i="8"/>
  <c r="K31" i="8"/>
  <c r="H32" i="8"/>
  <c r="K33" i="8"/>
  <c r="J33" i="8"/>
  <c r="K94" i="8"/>
  <c r="E5" i="1"/>
  <c r="B16" i="17"/>
  <c r="S5" i="1"/>
  <c r="D20" i="1"/>
  <c r="C20" i="1" s="1"/>
  <c r="D17" i="1"/>
  <c r="C17" i="1" s="1"/>
  <c r="B17" i="1" s="1"/>
  <c r="K4" i="2"/>
  <c r="E18" i="2"/>
  <c r="E4" i="17"/>
  <c r="N23" i="17"/>
  <c r="J10" i="3"/>
  <c r="M25" i="3"/>
  <c r="J19" i="3"/>
  <c r="N77" i="3"/>
  <c r="J79" i="3"/>
  <c r="J88" i="3"/>
  <c r="O98" i="3"/>
  <c r="B100" i="3"/>
  <c r="L9" i="8"/>
  <c r="R12" i="8"/>
  <c r="G23" i="8"/>
  <c r="K23" i="8"/>
  <c r="E23" i="1"/>
  <c r="I27" i="2"/>
  <c r="B6" i="17"/>
  <c r="L22" i="17"/>
  <c r="L23" i="17"/>
  <c r="O25" i="1"/>
  <c r="J22" i="1"/>
  <c r="D11" i="1"/>
  <c r="C11" i="1" s="1"/>
  <c r="D62" i="1"/>
  <c r="B60" i="1"/>
  <c r="G4" i="2"/>
  <c r="L4" i="2"/>
  <c r="B15" i="17"/>
  <c r="U22" i="17"/>
  <c r="B13" i="3"/>
  <c r="N25" i="3"/>
  <c r="B22" i="3"/>
  <c r="O77" i="3"/>
  <c r="J84" i="3"/>
  <c r="C98" i="3"/>
  <c r="P98" i="3"/>
  <c r="H9" i="8"/>
  <c r="O10" i="8"/>
  <c r="J10" i="8" s="1"/>
  <c r="L15" i="8"/>
  <c r="P26" i="8"/>
  <c r="K30" i="8"/>
  <c r="G30" i="8"/>
  <c r="H33" i="8"/>
  <c r="P33" i="8"/>
  <c r="H94" i="8"/>
  <c r="G35" i="8"/>
  <c r="K35" i="8"/>
  <c r="P4" i="3"/>
  <c r="M4" i="2"/>
  <c r="D6" i="1"/>
  <c r="P22" i="1"/>
  <c r="P5" i="1"/>
  <c r="I16" i="1"/>
  <c r="I62" i="1"/>
  <c r="E7" i="2"/>
  <c r="I28" i="2"/>
  <c r="E12" i="2"/>
  <c r="E56" i="2"/>
  <c r="D4" i="17"/>
  <c r="P4" i="17"/>
  <c r="Q23" i="17"/>
  <c r="N4" i="3"/>
  <c r="B9" i="3"/>
  <c r="C25" i="3"/>
  <c r="O25" i="3"/>
  <c r="C77" i="3"/>
  <c r="B78" i="3"/>
  <c r="B87" i="3"/>
  <c r="D98" i="3"/>
  <c r="B121" i="3"/>
  <c r="G14" i="8"/>
  <c r="H15" i="8"/>
  <c r="K16" i="8"/>
  <c r="J16" i="8"/>
  <c r="K24" i="8"/>
  <c r="G24" i="8"/>
  <c r="H30" i="8"/>
  <c r="P32" i="8"/>
  <c r="K20" i="8"/>
  <c r="H20" i="8"/>
  <c r="F47" i="8"/>
  <c r="F49" i="8"/>
  <c r="J56" i="8"/>
  <c r="F87" i="8"/>
  <c r="F109" i="8"/>
  <c r="M22" i="8"/>
  <c r="F52" i="8"/>
  <c r="P56" i="8"/>
  <c r="F67" i="8"/>
  <c r="F6" i="5"/>
  <c r="H36" i="8"/>
  <c r="F36" i="8" s="1"/>
  <c r="F58" i="8"/>
  <c r="F69" i="8"/>
  <c r="F81" i="8"/>
  <c r="F100" i="8"/>
  <c r="H37" i="8"/>
  <c r="G39" i="8"/>
  <c r="F40" i="8"/>
  <c r="F83" i="8"/>
  <c r="H111" i="8"/>
  <c r="G6" i="5"/>
  <c r="L8" i="13"/>
  <c r="L6" i="13" s="1"/>
  <c r="L5" i="13" s="1"/>
  <c r="F95" i="8"/>
  <c r="G94" i="8"/>
  <c r="I111" i="8"/>
  <c r="J6" i="13"/>
  <c r="J5" i="13" s="1"/>
  <c r="F78" i="8"/>
  <c r="G77" i="8"/>
  <c r="I94" i="8"/>
  <c r="K6" i="13"/>
  <c r="H77" i="8"/>
  <c r="P111" i="8"/>
  <c r="G37" i="5"/>
  <c r="P39" i="8"/>
  <c r="I77" i="8"/>
  <c r="F105" i="8"/>
  <c r="B18" i="3"/>
  <c r="F41" i="8"/>
  <c r="I56" i="8"/>
  <c r="P94" i="8"/>
  <c r="F107" i="8"/>
  <c r="F115" i="8"/>
  <c r="F88" i="8"/>
  <c r="F27" i="5"/>
  <c r="F37" i="5"/>
  <c r="J210" i="25"/>
  <c r="E213" i="21"/>
  <c r="E6" i="26"/>
  <c r="E204" i="26"/>
  <c r="L204" i="25"/>
  <c r="E204" i="25" s="1"/>
  <c r="F210" i="26"/>
  <c r="E210" i="26" s="1"/>
  <c r="E6" i="21"/>
  <c r="E87" i="21"/>
  <c r="E164" i="21"/>
  <c r="E178" i="21"/>
  <c r="G5" i="26"/>
  <c r="F5" i="26"/>
  <c r="E65" i="21"/>
  <c r="E210" i="21"/>
  <c r="H211" i="25"/>
  <c r="E201" i="25"/>
  <c r="J202" i="26"/>
  <c r="J5" i="26"/>
  <c r="E120" i="26"/>
  <c r="E206" i="21"/>
  <c r="H202" i="25"/>
  <c r="E202" i="25" s="1"/>
  <c r="E129" i="25"/>
  <c r="E208" i="25"/>
  <c r="E178" i="26"/>
  <c r="E214" i="26"/>
  <c r="I202" i="25"/>
  <c r="E29" i="21"/>
  <c r="E203" i="21"/>
  <c r="K215" i="26"/>
  <c r="E207" i="26"/>
  <c r="K213" i="26"/>
  <c r="E213" i="26" s="1"/>
  <c r="E198" i="21"/>
  <c r="L213" i="26"/>
  <c r="E18" i="21"/>
  <c r="E111" i="21"/>
  <c r="E200" i="21"/>
  <c r="E178" i="25"/>
  <c r="E214" i="25"/>
  <c r="E99" i="21"/>
  <c r="E215" i="21"/>
  <c r="E198" i="25"/>
  <c r="H203" i="25"/>
  <c r="E55" i="26"/>
  <c r="E198" i="26"/>
  <c r="E202" i="26"/>
  <c r="E135" i="26"/>
  <c r="K5" i="26"/>
  <c r="L5" i="26"/>
  <c r="E129" i="26"/>
  <c r="E208" i="26"/>
  <c r="B11" i="1" l="1"/>
  <c r="B12" i="1"/>
  <c r="B20" i="1"/>
  <c r="B9" i="1"/>
  <c r="I23" i="1"/>
  <c r="G17" i="8"/>
  <c r="P11" i="8"/>
  <c r="I9" i="8"/>
  <c r="M5" i="8"/>
  <c r="K14" i="8"/>
  <c r="F16" i="8"/>
  <c r="T5" i="8"/>
  <c r="F31" i="8"/>
  <c r="S5" i="8"/>
  <c r="K13" i="8"/>
  <c r="F27" i="8"/>
  <c r="I22" i="8"/>
  <c r="N5" i="8"/>
  <c r="F24" i="8"/>
  <c r="F56" i="8"/>
  <c r="J20" i="8"/>
  <c r="F19" i="8"/>
  <c r="F35" i="8"/>
  <c r="I5" i="8"/>
  <c r="F14" i="8"/>
  <c r="P8" i="8"/>
  <c r="J22" i="8"/>
  <c r="F33" i="8"/>
  <c r="F29" i="8"/>
  <c r="F25" i="8"/>
  <c r="P22" i="8"/>
  <c r="R5" i="8"/>
  <c r="F13" i="8"/>
  <c r="F26" i="8"/>
  <c r="J77" i="3"/>
  <c r="J25" i="3"/>
  <c r="B4" i="3"/>
  <c r="B24" i="17"/>
  <c r="B4" i="17"/>
  <c r="E29" i="2"/>
  <c r="E27" i="2"/>
  <c r="O23" i="1"/>
  <c r="B62" i="1"/>
  <c r="O22" i="1"/>
  <c r="B15" i="1"/>
  <c r="B19" i="1"/>
  <c r="B8" i="1"/>
  <c r="B42" i="1"/>
  <c r="B13" i="1"/>
  <c r="B18" i="1"/>
  <c r="B63" i="1"/>
  <c r="E215" i="26"/>
  <c r="E203" i="26"/>
  <c r="E211" i="26"/>
  <c r="E203" i="25"/>
  <c r="E210" i="25"/>
  <c r="E215" i="25"/>
  <c r="E209" i="25"/>
  <c r="F39" i="8"/>
  <c r="D22" i="1"/>
  <c r="D5" i="1"/>
  <c r="C6" i="1"/>
  <c r="H22" i="8"/>
  <c r="K15" i="8"/>
  <c r="G15" i="8"/>
  <c r="F15" i="8" s="1"/>
  <c r="F94" i="8"/>
  <c r="E5" i="26"/>
  <c r="F111" i="8"/>
  <c r="K22" i="8"/>
  <c r="F23" i="8"/>
  <c r="G22" i="8"/>
  <c r="F32" i="8"/>
  <c r="E4" i="2"/>
  <c r="H7" i="8"/>
  <c r="F77" i="8"/>
  <c r="B77" i="3"/>
  <c r="B98" i="3"/>
  <c r="D23" i="1"/>
  <c r="C16" i="1"/>
  <c r="F17" i="8"/>
  <c r="J98" i="3"/>
  <c r="G6" i="8"/>
  <c r="K6" i="8"/>
  <c r="L5" i="8"/>
  <c r="K18" i="8"/>
  <c r="B23" i="17"/>
  <c r="B22" i="17"/>
  <c r="K8" i="8"/>
  <c r="J8" i="8"/>
  <c r="F8" i="8" s="1"/>
  <c r="H12" i="8"/>
  <c r="P12" i="8"/>
  <c r="K11" i="8"/>
  <c r="G11" i="8"/>
  <c r="F11" i="8" s="1"/>
  <c r="K17" i="8"/>
  <c r="B36" i="1"/>
  <c r="C43" i="1"/>
  <c r="F37" i="8"/>
  <c r="F18" i="8"/>
  <c r="O5" i="1"/>
  <c r="K9" i="8"/>
  <c r="G9" i="8"/>
  <c r="F9" i="8" s="1"/>
  <c r="P7" i="8"/>
  <c r="J4" i="3"/>
  <c r="K12" i="8"/>
  <c r="J12" i="8"/>
  <c r="J6" i="8"/>
  <c r="O5" i="8"/>
  <c r="Q5" i="8"/>
  <c r="P20" i="8"/>
  <c r="E5" i="21"/>
  <c r="B25" i="3"/>
  <c r="F30" i="8"/>
  <c r="B45" i="1"/>
  <c r="G10" i="8"/>
  <c r="F10" i="8" s="1"/>
  <c r="K10" i="8"/>
  <c r="I5" i="1"/>
  <c r="I22" i="1"/>
  <c r="F12" i="8" l="1"/>
  <c r="H5" i="8"/>
  <c r="K5" i="8"/>
  <c r="C22" i="1"/>
  <c r="B6" i="1"/>
  <c r="C5" i="1"/>
  <c r="B43" i="1"/>
  <c r="B25" i="1"/>
  <c r="P5" i="8"/>
  <c r="F6" i="8"/>
  <c r="G5" i="8"/>
  <c r="C23" i="1"/>
  <c r="B16" i="1"/>
  <c r="B23" i="1" s="1"/>
  <c r="J5" i="8"/>
  <c r="F7" i="8"/>
  <c r="F22" i="8"/>
  <c r="B22" i="1" l="1"/>
  <c r="B5" i="1"/>
</calcChain>
</file>

<file path=xl/sharedStrings.xml><?xml version="1.0" encoding="utf-8"?>
<sst xmlns="http://schemas.openxmlformats.org/spreadsheetml/2006/main" count="13943" uniqueCount="521">
  <si>
    <t>男</t>
    <rPh sb="0" eb="1">
      <t>オトコ</t>
    </rPh>
    <phoneticPr fontId="1"/>
  </si>
  <si>
    <t>女</t>
    <rPh sb="0" eb="1">
      <t>オンナ</t>
    </rPh>
    <phoneticPr fontId="1"/>
  </si>
  <si>
    <t>総数</t>
    <rPh sb="0" eb="2">
      <t>ソウスウ</t>
    </rPh>
    <phoneticPr fontId="1"/>
  </si>
  <si>
    <t>15～19歳</t>
    <rPh sb="5" eb="6">
      <t>サイ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</si>
  <si>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</si>
  <si>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</si>
  <si>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</si>
  <si>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</si>
  <si>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</si>
  <si>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</si>
  <si>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</si>
  <si>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</si>
  <si>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</si>
  <si>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</si>
  <si>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</si>
  <si>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</si>
  <si>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</si>
  <si>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  <rPh sb="2" eb="3">
      <t>サイ</t>
    </rPh>
    <rPh sb="3" eb="5">
      <t>イジョウ</t>
    </rPh>
    <phoneticPr fontId="1"/>
  </si>
  <si>
    <t>主に仕事</t>
    <rPh sb="0" eb="1">
      <t>オモ</t>
    </rPh>
    <rPh sb="2" eb="4">
      <t>シゴト</t>
    </rPh>
    <phoneticPr fontId="1"/>
  </si>
  <si>
    <t>休業者</t>
    <rPh sb="0" eb="2">
      <t>キュウギョウ</t>
    </rPh>
    <rPh sb="2" eb="3">
      <t>シャ</t>
    </rPh>
    <phoneticPr fontId="1"/>
  </si>
  <si>
    <t>完全失業者</t>
    <rPh sb="0" eb="2">
      <t>カンゼン</t>
    </rPh>
    <rPh sb="2" eb="4">
      <t>シツギョウ</t>
    </rPh>
    <rPh sb="4" eb="5">
      <t>シャ</t>
    </rPh>
    <phoneticPr fontId="1"/>
  </si>
  <si>
    <t>その他</t>
    <rPh sb="2" eb="3">
      <t>タ</t>
    </rPh>
    <phoneticPr fontId="1"/>
  </si>
  <si>
    <t>家事の
ほか仕事</t>
    <rPh sb="0" eb="2">
      <t>カジ</t>
    </rPh>
    <rPh sb="6" eb="8">
      <t>シゴト</t>
    </rPh>
    <phoneticPr fontId="1"/>
  </si>
  <si>
    <t>総　数</t>
    <rPh sb="0" eb="1">
      <t>フサ</t>
    </rPh>
    <rPh sb="2" eb="3">
      <t>カズ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</si>
  <si>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</si>
  <si>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</si>
  <si>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</si>
  <si>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</si>
  <si>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</si>
  <si>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</si>
  <si>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</si>
  <si>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</si>
  <si>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</si>
  <si>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</si>
  <si>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</si>
  <si>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</si>
  <si>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</si>
  <si>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</si>
  <si>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</si>
  <si>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</si>
  <si>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</si>
  <si>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</si>
  <si>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</si>
  <si>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漁業</t>
    <rPh sb="0" eb="2">
      <t>ギョギョウ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</si>
  <si>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</si>
  <si>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</si>
  <si>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</si>
  <si>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</si>
  <si>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</si>
  <si>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家族従業者</t>
    <rPh sb="0" eb="2">
      <t>カゾク</t>
    </rPh>
    <rPh sb="2" eb="5">
      <t>ジュウギョウシャ</t>
    </rPh>
    <phoneticPr fontId="1"/>
  </si>
  <si>
    <t>家庭内職者</t>
    <rPh sb="0" eb="2">
      <t>カテイ</t>
    </rPh>
    <rPh sb="2" eb="4">
      <t>ナイショク</t>
    </rPh>
    <rPh sb="4" eb="5">
      <t>シャ</t>
    </rPh>
    <phoneticPr fontId="1"/>
  </si>
  <si>
    <t>正規の職員
・従業員</t>
    <rPh sb="0" eb="2">
      <t>セイキ</t>
    </rPh>
    <rPh sb="3" eb="5">
      <t>ショクイン</t>
    </rPh>
    <rPh sb="7" eb="10">
      <t>ジュウギョウイン</t>
    </rPh>
    <phoneticPr fontId="1"/>
  </si>
  <si>
    <t>労働者派遣
事業所の
派遣社員</t>
    <rPh sb="0" eb="3">
      <t>ロウドウシャ</t>
    </rPh>
    <rPh sb="3" eb="5">
      <t>ハケン</t>
    </rPh>
    <rPh sb="6" eb="8">
      <t>ジギョウ</t>
    </rPh>
    <rPh sb="8" eb="9">
      <t>ショ</t>
    </rPh>
    <rPh sb="11" eb="13">
      <t>ハケン</t>
    </rPh>
    <rPh sb="13" eb="15">
      <t>シャイン</t>
    </rPh>
    <phoneticPr fontId="1"/>
  </si>
  <si>
    <t>雇人のある
業主</t>
    <rPh sb="0" eb="1">
      <t>ヤトイ</t>
    </rPh>
    <rPh sb="1" eb="2">
      <t>ニン</t>
    </rPh>
    <rPh sb="6" eb="8">
      <t>ギョウシュ</t>
    </rPh>
    <phoneticPr fontId="1"/>
  </si>
  <si>
    <t>雇人のない
業主</t>
    <rPh sb="0" eb="1">
      <t>ヤトイ</t>
    </rPh>
    <rPh sb="1" eb="2">
      <t>ニン</t>
    </rPh>
    <rPh sb="6" eb="8">
      <t>ギョウシュ</t>
    </rPh>
    <phoneticPr fontId="1"/>
  </si>
  <si>
    <t>Ｔ</t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</si>
  <si>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</si>
  <si>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0～ 4歳</t>
    <rPh sb="4" eb="5">
      <t>サイ</t>
    </rPh>
    <phoneticPr fontId="1"/>
  </si>
  <si>
    <t>65歳以上</t>
    <rPh sb="2" eb="3">
      <t>サイ</t>
    </rPh>
    <rPh sb="3" eb="5">
      <t>イジョウ</t>
    </rPh>
    <phoneticPr fontId="1"/>
  </si>
  <si>
    <t>死別・離別</t>
    <rPh sb="0" eb="2">
      <t>シベツ</t>
    </rPh>
    <rPh sb="3" eb="5">
      <t>リベツ</t>
    </rPh>
    <phoneticPr fontId="1"/>
  </si>
  <si>
    <t>子供なし</t>
    <rPh sb="0" eb="2">
      <t>コドモ</t>
    </rPh>
    <phoneticPr fontId="1"/>
  </si>
  <si>
    <t>子供あり</t>
    <rPh sb="0" eb="2">
      <t>コドモ</t>
    </rPh>
    <phoneticPr fontId="1"/>
  </si>
  <si>
    <t>最年少の子供が</t>
    <rPh sb="0" eb="3">
      <t>サイネンショウ</t>
    </rPh>
    <rPh sb="4" eb="6">
      <t>コドモ</t>
    </rPh>
    <phoneticPr fontId="1"/>
  </si>
  <si>
    <t>歳</t>
    <rPh sb="0" eb="1">
      <t>サイ</t>
    </rPh>
    <phoneticPr fontId="1"/>
  </si>
  <si>
    <t>歳以上</t>
    <rPh sb="0" eb="1">
      <t>サイ</t>
    </rPh>
    <rPh sb="1" eb="3">
      <t>イジョウ</t>
    </rPh>
    <phoneticPr fontId="1"/>
  </si>
  <si>
    <t>子供が</t>
    <rPh sb="0" eb="2">
      <t>コドモ</t>
    </rPh>
    <phoneticPr fontId="1"/>
  </si>
  <si>
    <t>夫婦のいる一般世帯</t>
    <rPh sb="0" eb="2">
      <t>フウフ</t>
    </rPh>
    <rPh sb="5" eb="7">
      <t>イッパン</t>
    </rPh>
    <rPh sb="7" eb="9">
      <t>セタイ</t>
    </rPh>
    <phoneticPr fontId="1"/>
  </si>
  <si>
    <t>世帯数</t>
    <rPh sb="0" eb="3">
      <t>セタイスウ</t>
    </rPh>
    <phoneticPr fontId="1"/>
  </si>
  <si>
    <t>世帯人員</t>
    <rPh sb="0" eb="2">
      <t>セタイ</t>
    </rPh>
    <rPh sb="2" eb="4">
      <t>ジンイン</t>
    </rPh>
    <phoneticPr fontId="1"/>
  </si>
  <si>
    <t>歳以上</t>
    <rPh sb="0" eb="3">
      <t>サイイジョウ</t>
    </rPh>
    <phoneticPr fontId="1"/>
  </si>
  <si>
    <t>妻が就業者</t>
    <rPh sb="0" eb="1">
      <t>ツマ</t>
    </rPh>
    <rPh sb="2" eb="5">
      <t>シュウギョウシャ</t>
    </rPh>
    <phoneticPr fontId="1"/>
  </si>
  <si>
    <t>夫婦のいる核家族世帯</t>
    <rPh sb="0" eb="2">
      <t>フウフ</t>
    </rPh>
    <rPh sb="5" eb="8">
      <t>カクカゾク</t>
    </rPh>
    <rPh sb="8" eb="10">
      <t>セタイ</t>
    </rPh>
    <phoneticPr fontId="1"/>
  </si>
  <si>
    <t>漁　　業</t>
    <rPh sb="0" eb="1">
      <t>リョウ</t>
    </rPh>
    <rPh sb="3" eb="4">
      <t>ギョウ</t>
    </rPh>
    <phoneticPr fontId="1"/>
  </si>
  <si>
    <t>分類不能
の産業</t>
    <rPh sb="0" eb="2">
      <t>ブンルイ</t>
    </rPh>
    <rPh sb="2" eb="4">
      <t>フノウ</t>
    </rPh>
    <rPh sb="6" eb="8">
      <t>サンギョウ</t>
    </rPh>
    <phoneticPr fontId="1"/>
  </si>
  <si>
    <t>平均年齢</t>
    <rPh sb="0" eb="2">
      <t>ヘイキン</t>
    </rPh>
    <rPh sb="2" eb="4">
      <t>ネンレイ</t>
    </rPh>
    <phoneticPr fontId="1"/>
  </si>
  <si>
    <t>65～74歳</t>
    <rPh sb="5" eb="6">
      <t>サイ</t>
    </rPh>
    <phoneticPr fontId="1"/>
  </si>
  <si>
    <t>75歳以上</t>
    <rPh sb="2" eb="5">
      <t>サイイジョウ</t>
    </rPh>
    <phoneticPr fontId="1"/>
  </si>
  <si>
    <t>うち夫婦のみの世帯</t>
    <rPh sb="2" eb="4">
      <t>フウフ</t>
    </rPh>
    <rPh sb="7" eb="9">
      <t>セタイ</t>
    </rPh>
    <phoneticPr fontId="1"/>
  </si>
  <si>
    <t>就業者</t>
    <rPh sb="0" eb="3">
      <t>シュウギョウシャ</t>
    </rPh>
    <phoneticPr fontId="1"/>
  </si>
  <si>
    <t>夫婦のいる一般世帯</t>
    <rPh sb="0" eb="2">
      <t>フウフ</t>
    </rPh>
    <rPh sb="5" eb="7">
      <t>イッパン</t>
    </rPh>
    <rPh sb="7" eb="9">
      <t>セタイ</t>
    </rPh>
    <phoneticPr fontId="1"/>
  </si>
  <si>
    <t>塩谷・蘭島地区</t>
    <rPh sb="0" eb="2">
      <t>シオヤ</t>
    </rPh>
    <rPh sb="3" eb="5">
      <t>ランシマ</t>
    </rPh>
    <rPh sb="5" eb="7">
      <t>チク</t>
    </rPh>
    <phoneticPr fontId="1"/>
  </si>
  <si>
    <t>銭函・桂岡地区</t>
    <rPh sb="0" eb="1">
      <t>ゼニ</t>
    </rPh>
    <rPh sb="1" eb="2">
      <t>ハコ</t>
    </rPh>
    <rPh sb="3" eb="5">
      <t>カツラオカ</t>
    </rPh>
    <rPh sb="5" eb="7">
      <t>チク</t>
    </rPh>
    <phoneticPr fontId="1"/>
  </si>
  <si>
    <t>朝里・新光地区</t>
    <rPh sb="0" eb="2">
      <t>アサリ</t>
    </rPh>
    <rPh sb="3" eb="5">
      <t>シンコウ</t>
    </rPh>
    <rPh sb="5" eb="7">
      <t>チク</t>
    </rPh>
    <phoneticPr fontId="1"/>
  </si>
  <si>
    <t>桜・望洋台地区</t>
    <rPh sb="0" eb="1">
      <t>サクラ</t>
    </rPh>
    <rPh sb="2" eb="5">
      <t>ボウヨウダイ</t>
    </rPh>
    <rPh sb="5" eb="7">
      <t>チク</t>
    </rPh>
    <phoneticPr fontId="1"/>
  </si>
  <si>
    <t>赤岩・高島地区</t>
    <rPh sb="0" eb="2">
      <t>アカイワ</t>
    </rPh>
    <rPh sb="3" eb="5">
      <t>タカシマ</t>
    </rPh>
    <rPh sb="5" eb="7">
      <t>チク</t>
    </rPh>
    <phoneticPr fontId="1"/>
  </si>
  <si>
    <t>幸・オタモイ地区</t>
    <rPh sb="0" eb="1">
      <t>サイワ</t>
    </rPh>
    <rPh sb="6" eb="8">
      <t>チク</t>
    </rPh>
    <phoneticPr fontId="1"/>
  </si>
  <si>
    <t>奥沢・天神地区</t>
    <rPh sb="0" eb="2">
      <t>オクサワ</t>
    </rPh>
    <rPh sb="3" eb="5">
      <t>テンジン</t>
    </rPh>
    <rPh sb="5" eb="7">
      <t>チク</t>
    </rPh>
    <phoneticPr fontId="1"/>
  </si>
  <si>
    <t>潮見台・若竹地区</t>
    <rPh sb="0" eb="3">
      <t>シオミダイ</t>
    </rPh>
    <rPh sb="4" eb="6">
      <t>ワカタケ</t>
    </rPh>
    <rPh sb="6" eb="8">
      <t>チク</t>
    </rPh>
    <phoneticPr fontId="1"/>
  </si>
  <si>
    <t>若松・新富地区</t>
    <rPh sb="0" eb="2">
      <t>ワカマツ</t>
    </rPh>
    <rPh sb="3" eb="5">
      <t>シントミ</t>
    </rPh>
    <rPh sb="5" eb="7">
      <t>チク</t>
    </rPh>
    <phoneticPr fontId="1"/>
  </si>
  <si>
    <t>梅ヶ枝・末広地区</t>
    <rPh sb="0" eb="3">
      <t>ウメガエ</t>
    </rPh>
    <rPh sb="4" eb="6">
      <t>スエヒロ</t>
    </rPh>
    <rPh sb="6" eb="8">
      <t>チク</t>
    </rPh>
    <phoneticPr fontId="1"/>
  </si>
  <si>
    <t>豊川・石山地区</t>
    <rPh sb="0" eb="2">
      <t>トヨカワ</t>
    </rPh>
    <rPh sb="3" eb="5">
      <t>イシヤマ</t>
    </rPh>
    <rPh sb="5" eb="7">
      <t>チク</t>
    </rPh>
    <phoneticPr fontId="1"/>
  </si>
  <si>
    <t>長橋地区</t>
    <rPh sb="0" eb="2">
      <t>ナガハシ</t>
    </rPh>
    <rPh sb="2" eb="4">
      <t>チク</t>
    </rPh>
    <phoneticPr fontId="1"/>
  </si>
  <si>
    <t>緑・富岡地区</t>
    <rPh sb="0" eb="1">
      <t>ミドリ</t>
    </rPh>
    <rPh sb="2" eb="4">
      <t>トミオカ</t>
    </rPh>
    <rPh sb="4" eb="6">
      <t>チク</t>
    </rPh>
    <phoneticPr fontId="1"/>
  </si>
  <si>
    <t>松ヶ枝・最上地区</t>
    <rPh sb="0" eb="3">
      <t>マツガエ</t>
    </rPh>
    <rPh sb="4" eb="6">
      <t>モガミ</t>
    </rPh>
    <rPh sb="6" eb="8">
      <t>チク</t>
    </rPh>
    <phoneticPr fontId="1"/>
  </si>
  <si>
    <t>入船地区</t>
    <rPh sb="0" eb="2">
      <t>イリフネ</t>
    </rPh>
    <rPh sb="2" eb="4">
      <t>チク</t>
    </rPh>
    <phoneticPr fontId="1"/>
  </si>
  <si>
    <t>花園地区</t>
    <rPh sb="0" eb="2">
      <t>ハナゾノ</t>
    </rPh>
    <rPh sb="2" eb="4">
      <t>チク</t>
    </rPh>
    <phoneticPr fontId="1"/>
  </si>
  <si>
    <t>稲穂地区</t>
    <rPh sb="0" eb="2">
      <t>イナホ</t>
    </rPh>
    <rPh sb="2" eb="4">
      <t>チク</t>
    </rPh>
    <phoneticPr fontId="1"/>
  </si>
  <si>
    <t>（再掲）統計区</t>
    <rPh sb="1" eb="3">
      <t>サイケイ</t>
    </rPh>
    <rPh sb="4" eb="6">
      <t>トウケイ</t>
    </rPh>
    <rPh sb="6" eb="7">
      <t>ク</t>
    </rPh>
    <phoneticPr fontId="1"/>
  </si>
  <si>
    <t>水面調査区</t>
    <rPh sb="0" eb="2">
      <t>スイメン</t>
    </rPh>
    <rPh sb="2" eb="5">
      <t>チョウサク</t>
    </rPh>
    <phoneticPr fontId="1"/>
  </si>
  <si>
    <t>５丁目</t>
    <rPh sb="1" eb="3">
      <t>チョウメ</t>
    </rPh>
    <phoneticPr fontId="1"/>
  </si>
  <si>
    <t>４丁目</t>
    <rPh sb="1" eb="3">
      <t>チョウメ</t>
    </rPh>
    <phoneticPr fontId="1"/>
  </si>
  <si>
    <t>３丁目</t>
    <rPh sb="1" eb="3">
      <t>チョウメ</t>
    </rPh>
    <phoneticPr fontId="1"/>
  </si>
  <si>
    <t>２丁目</t>
    <rPh sb="1" eb="3">
      <t>チョウメ</t>
    </rPh>
    <phoneticPr fontId="1"/>
  </si>
  <si>
    <t>１丁目</t>
    <rPh sb="1" eb="3">
      <t>チョウメ</t>
    </rPh>
    <phoneticPr fontId="1"/>
  </si>
  <si>
    <t>銭函</t>
    <rPh sb="0" eb="1">
      <t>ゼニ</t>
    </rPh>
    <rPh sb="1" eb="2">
      <t>ハコ</t>
    </rPh>
    <phoneticPr fontId="1"/>
  </si>
  <si>
    <t>星野町</t>
    <rPh sb="0" eb="2">
      <t>ホシノ</t>
    </rPh>
    <rPh sb="2" eb="3">
      <t>マチ</t>
    </rPh>
    <phoneticPr fontId="1"/>
  </si>
  <si>
    <t>見晴町</t>
    <rPh sb="0" eb="2">
      <t>ミハラシ</t>
    </rPh>
    <rPh sb="2" eb="3">
      <t>マチ</t>
    </rPh>
    <phoneticPr fontId="1"/>
  </si>
  <si>
    <t>桂岡町</t>
    <rPh sb="0" eb="2">
      <t>カツラオカ</t>
    </rPh>
    <rPh sb="2" eb="3">
      <t>マチ</t>
    </rPh>
    <phoneticPr fontId="1"/>
  </si>
  <si>
    <t>春香町</t>
    <rPh sb="0" eb="2">
      <t>ハルカ</t>
    </rPh>
    <rPh sb="2" eb="3">
      <t>マチ</t>
    </rPh>
    <phoneticPr fontId="1"/>
  </si>
  <si>
    <t>張碓町</t>
    <rPh sb="0" eb="2">
      <t>ハリウス</t>
    </rPh>
    <rPh sb="2" eb="3">
      <t>マチ</t>
    </rPh>
    <phoneticPr fontId="1"/>
  </si>
  <si>
    <t>新光町</t>
    <rPh sb="0" eb="2">
      <t>シンコウ</t>
    </rPh>
    <rPh sb="2" eb="3">
      <t>マチ</t>
    </rPh>
    <phoneticPr fontId="1"/>
  </si>
  <si>
    <t>新光</t>
    <rPh sb="0" eb="2">
      <t>シンコウ</t>
    </rPh>
    <phoneticPr fontId="1"/>
  </si>
  <si>
    <t>朝里川温泉</t>
    <rPh sb="0" eb="2">
      <t>アサリ</t>
    </rPh>
    <rPh sb="2" eb="3">
      <t>ガワ</t>
    </rPh>
    <rPh sb="3" eb="5">
      <t>オンセン</t>
    </rPh>
    <phoneticPr fontId="1"/>
  </si>
  <si>
    <t>朝里</t>
    <rPh sb="0" eb="2">
      <t>アサリ</t>
    </rPh>
    <phoneticPr fontId="1"/>
  </si>
  <si>
    <t>望洋台</t>
    <rPh sb="0" eb="3">
      <t>ボウヨウダイ</t>
    </rPh>
    <phoneticPr fontId="1"/>
  </si>
  <si>
    <t>桜</t>
    <rPh sb="0" eb="1">
      <t>サクラ</t>
    </rPh>
    <phoneticPr fontId="1"/>
  </si>
  <si>
    <t>船浜町</t>
    <rPh sb="0" eb="1">
      <t>フナ</t>
    </rPh>
    <rPh sb="1" eb="2">
      <t>ハマ</t>
    </rPh>
    <rPh sb="2" eb="3">
      <t>マチ</t>
    </rPh>
    <phoneticPr fontId="1"/>
  </si>
  <si>
    <t>築港</t>
    <rPh sb="0" eb="2">
      <t>チッコウ</t>
    </rPh>
    <phoneticPr fontId="1"/>
  </si>
  <si>
    <t>若竹町</t>
    <rPh sb="0" eb="2">
      <t>ワカタケ</t>
    </rPh>
    <rPh sb="2" eb="3">
      <t>マチ</t>
    </rPh>
    <phoneticPr fontId="1"/>
  </si>
  <si>
    <t>勝納町</t>
    <rPh sb="0" eb="1">
      <t>カツ</t>
    </rPh>
    <rPh sb="1" eb="2">
      <t>ノウ</t>
    </rPh>
    <rPh sb="2" eb="3">
      <t>マチ</t>
    </rPh>
    <phoneticPr fontId="1"/>
  </si>
  <si>
    <t>新富町</t>
    <rPh sb="0" eb="2">
      <t>シントミ</t>
    </rPh>
    <rPh sb="2" eb="3">
      <t>マチ</t>
    </rPh>
    <phoneticPr fontId="1"/>
  </si>
  <si>
    <t>潮見台</t>
    <rPh sb="0" eb="3">
      <t>シオミダイ</t>
    </rPh>
    <phoneticPr fontId="1"/>
  </si>
  <si>
    <t>真栄</t>
    <rPh sb="0" eb="2">
      <t>マサカエ</t>
    </rPh>
    <phoneticPr fontId="1"/>
  </si>
  <si>
    <t>天神</t>
    <rPh sb="0" eb="2">
      <t>テンジン</t>
    </rPh>
    <phoneticPr fontId="1"/>
  </si>
  <si>
    <t>奥沢</t>
    <rPh sb="0" eb="2">
      <t>オクサワ</t>
    </rPh>
    <phoneticPr fontId="1"/>
  </si>
  <si>
    <t>若松</t>
    <rPh sb="0" eb="2">
      <t>ワカマツ</t>
    </rPh>
    <phoneticPr fontId="1"/>
  </si>
  <si>
    <t>信香町</t>
    <rPh sb="0" eb="1">
      <t>シン</t>
    </rPh>
    <rPh sb="1" eb="2">
      <t>コウ</t>
    </rPh>
    <rPh sb="2" eb="3">
      <t>マチ</t>
    </rPh>
    <phoneticPr fontId="1"/>
  </si>
  <si>
    <t>有幌町</t>
    <rPh sb="0" eb="1">
      <t>ア</t>
    </rPh>
    <rPh sb="1" eb="2">
      <t>ホロ</t>
    </rPh>
    <rPh sb="2" eb="3">
      <t>マチ</t>
    </rPh>
    <phoneticPr fontId="1"/>
  </si>
  <si>
    <t>住吉町</t>
    <rPh sb="0" eb="2">
      <t>スミヨシ</t>
    </rPh>
    <rPh sb="2" eb="3">
      <t>マチ</t>
    </rPh>
    <phoneticPr fontId="1"/>
  </si>
  <si>
    <t>住ノ江</t>
    <rPh sb="0" eb="1">
      <t>スミ</t>
    </rPh>
    <rPh sb="2" eb="3">
      <t>エ</t>
    </rPh>
    <phoneticPr fontId="1"/>
  </si>
  <si>
    <t>松ヶ枝</t>
    <rPh sb="0" eb="3">
      <t>マツガエ</t>
    </rPh>
    <phoneticPr fontId="1"/>
  </si>
  <si>
    <t>入船</t>
    <rPh sb="0" eb="2">
      <t>イリフネ</t>
    </rPh>
    <phoneticPr fontId="1"/>
  </si>
  <si>
    <t>堺町</t>
    <rPh sb="0" eb="1">
      <t>サカイ</t>
    </rPh>
    <rPh sb="1" eb="2">
      <t>マチ</t>
    </rPh>
    <phoneticPr fontId="1"/>
  </si>
  <si>
    <t>港町</t>
    <rPh sb="0" eb="1">
      <t>ミナト</t>
    </rPh>
    <rPh sb="1" eb="2">
      <t>マチ</t>
    </rPh>
    <phoneticPr fontId="1"/>
  </si>
  <si>
    <t>相生町</t>
    <rPh sb="0" eb="2">
      <t>アイオイ</t>
    </rPh>
    <rPh sb="2" eb="3">
      <t>マチ</t>
    </rPh>
    <phoneticPr fontId="1"/>
  </si>
  <si>
    <t>東雲町</t>
    <rPh sb="0" eb="2">
      <t>シノノメ</t>
    </rPh>
    <rPh sb="2" eb="3">
      <t>マチ</t>
    </rPh>
    <phoneticPr fontId="1"/>
  </si>
  <si>
    <t>山田町</t>
    <rPh sb="0" eb="2">
      <t>ヤマダ</t>
    </rPh>
    <rPh sb="2" eb="3">
      <t>マチ</t>
    </rPh>
    <phoneticPr fontId="1"/>
  </si>
  <si>
    <t>旭町</t>
    <rPh sb="0" eb="1">
      <t>アサヒ</t>
    </rPh>
    <rPh sb="1" eb="2">
      <t>マチ</t>
    </rPh>
    <phoneticPr fontId="1"/>
  </si>
  <si>
    <t>花園</t>
    <rPh sb="0" eb="2">
      <t>ハナゾノ</t>
    </rPh>
    <phoneticPr fontId="1"/>
  </si>
  <si>
    <t>天狗山</t>
    <rPh sb="0" eb="2">
      <t>テング</t>
    </rPh>
    <rPh sb="2" eb="3">
      <t>ヤマ</t>
    </rPh>
    <phoneticPr fontId="1"/>
  </si>
  <si>
    <t>最上</t>
    <rPh sb="0" eb="2">
      <t>モガミ</t>
    </rPh>
    <phoneticPr fontId="1"/>
  </si>
  <si>
    <t>緑</t>
    <rPh sb="0" eb="1">
      <t>ミドリ</t>
    </rPh>
    <phoneticPr fontId="1"/>
  </si>
  <si>
    <t>富岡</t>
    <rPh sb="0" eb="2">
      <t>トミオカ</t>
    </rPh>
    <phoneticPr fontId="1"/>
  </si>
  <si>
    <t>稲穂</t>
    <rPh sb="0" eb="2">
      <t>イナホ</t>
    </rPh>
    <phoneticPr fontId="1"/>
  </si>
  <si>
    <t>色内</t>
    <rPh sb="0" eb="1">
      <t>イロ</t>
    </rPh>
    <rPh sb="1" eb="2">
      <t>ナイ</t>
    </rPh>
    <phoneticPr fontId="1"/>
  </si>
  <si>
    <t>高島</t>
    <rPh sb="0" eb="2">
      <t>タカシマ</t>
    </rPh>
    <phoneticPr fontId="1"/>
  </si>
  <si>
    <t>赤岩</t>
    <rPh sb="0" eb="2">
      <t>アカイワ</t>
    </rPh>
    <phoneticPr fontId="1"/>
  </si>
  <si>
    <t>祝津</t>
    <rPh sb="0" eb="1">
      <t>シュク</t>
    </rPh>
    <rPh sb="1" eb="2">
      <t>ツ</t>
    </rPh>
    <phoneticPr fontId="1"/>
  </si>
  <si>
    <t>石山町</t>
    <rPh sb="0" eb="2">
      <t>イシヤマ</t>
    </rPh>
    <rPh sb="2" eb="3">
      <t>マチ</t>
    </rPh>
    <phoneticPr fontId="1"/>
  </si>
  <si>
    <t>豊川町</t>
    <rPh sb="0" eb="2">
      <t>トヨカワ</t>
    </rPh>
    <rPh sb="2" eb="3">
      <t>マチ</t>
    </rPh>
    <phoneticPr fontId="1"/>
  </si>
  <si>
    <t>錦町</t>
    <rPh sb="0" eb="1">
      <t>ニシキ</t>
    </rPh>
    <rPh sb="1" eb="2">
      <t>マチ</t>
    </rPh>
    <phoneticPr fontId="1"/>
  </si>
  <si>
    <t>梅ヶ枝町</t>
    <rPh sb="0" eb="3">
      <t>ウメガエ</t>
    </rPh>
    <rPh sb="3" eb="4">
      <t>マチ</t>
    </rPh>
    <phoneticPr fontId="1"/>
  </si>
  <si>
    <t>末広町</t>
    <rPh sb="0" eb="2">
      <t>スエヒロ</t>
    </rPh>
    <rPh sb="2" eb="3">
      <t>マチ</t>
    </rPh>
    <phoneticPr fontId="1"/>
  </si>
  <si>
    <t>清水町</t>
    <rPh sb="0" eb="2">
      <t>シミズ</t>
    </rPh>
    <rPh sb="2" eb="3">
      <t>マチ</t>
    </rPh>
    <phoneticPr fontId="1"/>
  </si>
  <si>
    <t>手宮</t>
    <rPh sb="0" eb="1">
      <t>テ</t>
    </rPh>
    <rPh sb="1" eb="2">
      <t>ミヤ</t>
    </rPh>
    <phoneticPr fontId="1"/>
  </si>
  <si>
    <t>幸</t>
    <rPh sb="0" eb="1">
      <t>サイワ</t>
    </rPh>
    <phoneticPr fontId="1"/>
  </si>
  <si>
    <t>長橋</t>
    <rPh sb="0" eb="2">
      <t>ナガハシ</t>
    </rPh>
    <phoneticPr fontId="1"/>
  </si>
  <si>
    <t>オタモイ</t>
    <phoneticPr fontId="1"/>
  </si>
  <si>
    <t>塩谷</t>
    <rPh sb="0" eb="2">
      <t>シオヤ</t>
    </rPh>
    <phoneticPr fontId="1"/>
  </si>
  <si>
    <t>桃内</t>
    <rPh sb="0" eb="2">
      <t>モモナイ</t>
    </rPh>
    <phoneticPr fontId="1"/>
  </si>
  <si>
    <t>忍路</t>
    <rPh sb="0" eb="1">
      <t>ニン</t>
    </rPh>
    <rPh sb="1" eb="2">
      <t>ロ</t>
    </rPh>
    <phoneticPr fontId="1"/>
  </si>
  <si>
    <t>蘭島</t>
    <rPh sb="0" eb="2">
      <t>ランシマ</t>
    </rPh>
    <phoneticPr fontId="1"/>
  </si>
  <si>
    <t>第4表 居住期間(6区分)、配偶関係(3区分)、年齢(5歳階級)、男女別人口</t>
    <phoneticPr fontId="1"/>
  </si>
  <si>
    <t>-</t>
  </si>
  <si>
    <t>不詳</t>
    <rPh sb="0" eb="2">
      <t>フショウ</t>
    </rPh>
    <phoneticPr fontId="1"/>
  </si>
  <si>
    <t>総数</t>
    <rPh sb="0" eb="1">
      <t>ソウ</t>
    </rPh>
    <rPh sb="1" eb="2">
      <t>スウ</t>
    </rPh>
    <phoneticPr fontId="1"/>
  </si>
  <si>
    <t>労働力人口</t>
    <rPh sb="0" eb="1">
      <t>ロウ</t>
    </rPh>
    <rPh sb="1" eb="2">
      <t>ハタラ</t>
    </rPh>
    <rPh sb="2" eb="3">
      <t>チカラ</t>
    </rPh>
    <rPh sb="3" eb="4">
      <t>ヒト</t>
    </rPh>
    <rPh sb="4" eb="5">
      <t>クチ</t>
    </rPh>
    <phoneticPr fontId="1"/>
  </si>
  <si>
    <t>総数</t>
    <rPh sb="0" eb="1">
      <t>フサ</t>
    </rPh>
    <rPh sb="1" eb="2">
      <t>カズ</t>
    </rPh>
    <phoneticPr fontId="1"/>
  </si>
  <si>
    <t>就業者</t>
    <rPh sb="0" eb="1">
      <t>ツ</t>
    </rPh>
    <rPh sb="1" eb="2">
      <t>ギョウ</t>
    </rPh>
    <rPh sb="2" eb="3">
      <t>シャ</t>
    </rPh>
    <phoneticPr fontId="1"/>
  </si>
  <si>
    <t>家事</t>
    <rPh sb="0" eb="1">
      <t>イエ</t>
    </rPh>
    <rPh sb="1" eb="2">
      <t>コト</t>
    </rPh>
    <phoneticPr fontId="1"/>
  </si>
  <si>
    <t>通学</t>
    <rPh sb="0" eb="1">
      <t>ツウ</t>
    </rPh>
    <rPh sb="1" eb="2">
      <t>ガク</t>
    </rPh>
    <phoneticPr fontId="1"/>
  </si>
  <si>
    <t>非労働力人口</t>
    <rPh sb="0" eb="1">
      <t>ヒ</t>
    </rPh>
    <rPh sb="1" eb="2">
      <t>ロウ</t>
    </rPh>
    <rPh sb="2" eb="3">
      <t>ハタラ</t>
    </rPh>
    <rPh sb="3" eb="4">
      <t>チカラ</t>
    </rPh>
    <rPh sb="4" eb="5">
      <t>ヒト</t>
    </rPh>
    <rPh sb="5" eb="6">
      <t>クチ</t>
    </rPh>
    <phoneticPr fontId="1"/>
  </si>
  <si>
    <t>完全
失業者</t>
    <rPh sb="0" eb="2">
      <t>カンゼン</t>
    </rPh>
    <rPh sb="3" eb="5">
      <t>シツギョウ</t>
    </rPh>
    <rPh sb="5" eb="6">
      <t>シャ</t>
    </rPh>
    <phoneticPr fontId="1"/>
  </si>
  <si>
    <t>通学の
かたわら
仕事</t>
    <rPh sb="0" eb="2">
      <t>ツウガク</t>
    </rPh>
    <rPh sb="9" eb="11">
      <t>シゴト</t>
    </rPh>
    <phoneticPr fontId="1"/>
  </si>
  <si>
    <t>20～24　</t>
    <phoneticPr fontId="1"/>
  </si>
  <si>
    <t>25～29　</t>
    <phoneticPr fontId="1"/>
  </si>
  <si>
    <t>30～34　</t>
    <phoneticPr fontId="1"/>
  </si>
  <si>
    <t>35～39　</t>
    <phoneticPr fontId="1"/>
  </si>
  <si>
    <t>40～44　</t>
    <phoneticPr fontId="1"/>
  </si>
  <si>
    <t>45～49　</t>
    <phoneticPr fontId="1"/>
  </si>
  <si>
    <t>50～54　</t>
    <phoneticPr fontId="1"/>
  </si>
  <si>
    <t>55～59　</t>
    <phoneticPr fontId="1"/>
  </si>
  <si>
    <t>60～64　</t>
    <phoneticPr fontId="1"/>
  </si>
  <si>
    <t>65～69　</t>
    <phoneticPr fontId="1"/>
  </si>
  <si>
    <t>70～74　</t>
    <phoneticPr fontId="1"/>
  </si>
  <si>
    <t>75～79　</t>
    <phoneticPr fontId="1"/>
  </si>
  <si>
    <t>80～84　</t>
    <phoneticPr fontId="1"/>
  </si>
  <si>
    <t>総数1)</t>
    <rPh sb="0" eb="1">
      <t>フサ</t>
    </rPh>
    <rPh sb="1" eb="2">
      <t>カズ</t>
    </rPh>
    <phoneticPr fontId="1"/>
  </si>
  <si>
    <t>雇用者</t>
    <rPh sb="0" eb="1">
      <t>ヤトイ</t>
    </rPh>
    <rPh sb="1" eb="2">
      <t>ヨウ</t>
    </rPh>
    <rPh sb="2" eb="3">
      <t>シャ</t>
    </rPh>
    <phoneticPr fontId="1"/>
  </si>
  <si>
    <t>役員</t>
    <rPh sb="0" eb="1">
      <t>エキ</t>
    </rPh>
    <rPh sb="1" eb="2">
      <t>イン</t>
    </rPh>
    <phoneticPr fontId="1"/>
  </si>
  <si>
    <t>うち農業</t>
    <rPh sb="2" eb="4">
      <t>ノウギョウ</t>
    </rPh>
    <phoneticPr fontId="1"/>
  </si>
  <si>
    <t>(再掲)</t>
    <rPh sb="1" eb="3">
      <t>サイケイ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</si>
  <si>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</si>
  <si>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</si>
  <si>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農業，林業</t>
    <rPh sb="0" eb="2">
      <t>ノウギョウ</t>
    </rPh>
    <rPh sb="3" eb="5">
      <t>リンギョウ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</si>
  <si>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</si>
  <si>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</si>
  <si>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</si>
  <si>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</si>
  <si>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</si>
  <si>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</si>
  <si>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</si>
  <si>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</si>
  <si>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</si>
  <si>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</si>
  <si>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パート
・アルバイト
・その他</t>
    <rPh sb="14" eb="15">
      <t>タ</t>
    </rPh>
    <phoneticPr fontId="1"/>
  </si>
  <si>
    <t>第1次産業</t>
    <rPh sb="0" eb="1">
      <t>ダイ</t>
    </rPh>
    <rPh sb="2" eb="3">
      <t>ツギ</t>
    </rPh>
    <rPh sb="3" eb="5">
      <t>サンギョウ</t>
    </rPh>
    <phoneticPr fontId="1"/>
  </si>
  <si>
    <t>第2次産業</t>
    <rPh sb="0" eb="1">
      <t>ダイ</t>
    </rPh>
    <rPh sb="2" eb="3">
      <t>ツギ</t>
    </rPh>
    <rPh sb="3" eb="5">
      <t>サンギョウ</t>
    </rPh>
    <phoneticPr fontId="1"/>
  </si>
  <si>
    <t>第3次産業</t>
    <rPh sb="0" eb="1">
      <t>ダイ</t>
    </rPh>
    <rPh sb="2" eb="3">
      <t>ツギ</t>
    </rPh>
    <rPh sb="3" eb="5">
      <t>サンギョウ</t>
    </rPh>
    <phoneticPr fontId="1"/>
  </si>
  <si>
    <t>公務(他に分類されるものを除く)</t>
    <rPh sb="0" eb="2">
      <t>コウム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</si>
  <si>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</si>
  <si>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(再掲)</t>
    <rPh sb="1" eb="3">
      <t>サイケイ</t>
    </rPh>
    <phoneticPr fontId="1"/>
  </si>
  <si>
    <t>第3表 産業(大分類)、年齢(5歳階級)、男女別15歳以上就業者数及び平均年齢</t>
    <phoneticPr fontId="1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</si>
  <si>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1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</si>
  <si>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"/>
  </si>
  <si>
    <t>65歳以上</t>
    <rPh sb="2" eb="3">
      <t>サイ</t>
    </rPh>
    <rPh sb="3" eb="4">
      <t>イ</t>
    </rPh>
    <rPh sb="4" eb="5">
      <t>ウエ</t>
    </rPh>
    <phoneticPr fontId="1"/>
  </si>
  <si>
    <t>漁業</t>
    <rPh sb="0" eb="1">
      <t>リョウ</t>
    </rPh>
    <rPh sb="1" eb="2">
      <t>ギョウ</t>
    </rPh>
    <phoneticPr fontId="1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</si>
  <si>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</si>
  <si>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電気・ガス
・熱供給
・水道業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1"/>
  </si>
  <si>
    <t>運輸業，
郵便業</t>
    <rPh sb="0" eb="3">
      <t>ウンユギョウ</t>
    </rPh>
    <rPh sb="5" eb="7">
      <t>ユウビン</t>
    </rPh>
    <rPh sb="7" eb="8">
      <t>ギョウ</t>
    </rPh>
    <phoneticPr fontId="1"/>
  </si>
  <si>
    <t>卸売業，
小売業</t>
    <rPh sb="0" eb="3">
      <t>オロシウリギョウ</t>
    </rPh>
    <rPh sb="5" eb="8">
      <t>コウリギョウ</t>
    </rPh>
    <phoneticPr fontId="1"/>
  </si>
  <si>
    <t>金融業，
保険業</t>
    <rPh sb="0" eb="3">
      <t>キンユウギョウ</t>
    </rPh>
    <rPh sb="5" eb="8">
      <t>ホケンギョウ</t>
    </rPh>
    <phoneticPr fontId="1"/>
  </si>
  <si>
    <t>宿泊業，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1"/>
  </si>
  <si>
    <t>生活関連
サービス業，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1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</si>
  <si>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"/>
  </si>
  <si>
    <t>サービス業
(他に分類
されないもの)</t>
    <rPh sb="4" eb="5">
      <t>ギョウ</t>
    </rPh>
    <rPh sb="7" eb="8">
      <t>タ</t>
    </rPh>
    <rPh sb="9" eb="11">
      <t>ブンルイ</t>
    </rPh>
    <phoneticPr fontId="1"/>
  </si>
  <si>
    <t>公務
(他に分類され
るものを除く)</t>
    <rPh sb="0" eb="2">
      <t>コウム</t>
    </rPh>
    <rPh sb="4" eb="5">
      <t>タ</t>
    </rPh>
    <rPh sb="6" eb="7">
      <t>ブン</t>
    </rPh>
    <rPh sb="7" eb="8">
      <t>ルイ</t>
    </rPh>
    <rPh sb="15" eb="16">
      <t>ノゾ</t>
    </rPh>
    <phoneticPr fontId="1"/>
  </si>
  <si>
    <t>5～ 9　</t>
    <phoneticPr fontId="1"/>
  </si>
  <si>
    <t>10～14　</t>
    <phoneticPr fontId="1"/>
  </si>
  <si>
    <t>15～19　</t>
    <phoneticPr fontId="1"/>
  </si>
  <si>
    <t>20～24　</t>
    <phoneticPr fontId="1"/>
  </si>
  <si>
    <t>25～29　</t>
    <phoneticPr fontId="1"/>
  </si>
  <si>
    <t>30～34　</t>
    <phoneticPr fontId="1"/>
  </si>
  <si>
    <t>35～39　</t>
    <phoneticPr fontId="1"/>
  </si>
  <si>
    <t>40～44　</t>
    <phoneticPr fontId="1"/>
  </si>
  <si>
    <t>45～49　</t>
    <phoneticPr fontId="1"/>
  </si>
  <si>
    <t>50～54　</t>
    <phoneticPr fontId="1"/>
  </si>
  <si>
    <t>55～59　</t>
    <phoneticPr fontId="1"/>
  </si>
  <si>
    <t>60～64　</t>
    <phoneticPr fontId="1"/>
  </si>
  <si>
    <t>65～69　</t>
    <phoneticPr fontId="1"/>
  </si>
  <si>
    <t>70～74　</t>
    <phoneticPr fontId="1"/>
  </si>
  <si>
    <t>75～79　</t>
    <phoneticPr fontId="1"/>
  </si>
  <si>
    <t>80～84　</t>
    <phoneticPr fontId="1"/>
  </si>
  <si>
    <t>不詳</t>
    <rPh sb="0" eb="2">
      <t>フショウ</t>
    </rPh>
    <phoneticPr fontId="1"/>
  </si>
  <si>
    <t>不　詳　</t>
    <rPh sb="0" eb="1">
      <t>フ</t>
    </rPh>
    <rPh sb="2" eb="3">
      <t>ショウ</t>
    </rPh>
    <phoneticPr fontId="1"/>
  </si>
  <si>
    <t>第4表 居住期間(6区分)、配偶関係(3区分)、年齢(5歳階級)、男女別人口　－つづき－</t>
    <phoneticPr fontId="1"/>
  </si>
  <si>
    <t>総数</t>
    <rPh sb="0" eb="2">
      <t>ソウスウ</t>
    </rPh>
    <phoneticPr fontId="1"/>
  </si>
  <si>
    <t>出生時
から</t>
    <rPh sb="0" eb="2">
      <t>シュッショウ</t>
    </rPh>
    <rPh sb="2" eb="3">
      <t>ジ</t>
    </rPh>
    <phoneticPr fontId="1"/>
  </si>
  <si>
    <t>1年未満</t>
    <rPh sb="1" eb="2">
      <t>ネン</t>
    </rPh>
    <rPh sb="2" eb="4">
      <t>ミマン</t>
    </rPh>
    <phoneticPr fontId="1"/>
  </si>
  <si>
    <t>1年以上
5年未満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</si>
  <si>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5年以上
10年未満</t>
    <rPh sb="1" eb="4">
      <t>ネンイジョウ</t>
    </rPh>
    <rPh sb="7" eb="8">
      <t>ネン</t>
    </rPh>
    <rPh sb="8" eb="10">
      <t>ミマン</t>
    </rPh>
    <phoneticPr fontId="1"/>
  </si>
  <si>
    <t>10年以上
20年未満</t>
    <rPh sb="2" eb="5">
      <t>ネンイジョウ</t>
    </rPh>
    <rPh sb="8" eb="9">
      <t>ネン</t>
    </rPh>
    <rPh sb="9" eb="11">
      <t>ミマン</t>
    </rPh>
    <phoneticPr fontId="1"/>
  </si>
  <si>
    <t>20年以上</t>
    <rPh sb="2" eb="3">
      <t>ネン</t>
    </rPh>
    <rPh sb="3" eb="5">
      <t>イジョウ</t>
    </rPh>
    <phoneticPr fontId="1"/>
  </si>
  <si>
    <t>男女別
年齢
(5歳階級)</t>
    <phoneticPr fontId="1"/>
  </si>
  <si>
    <t>1)従業上の地位「不詳」を含みます。</t>
    <rPh sb="2" eb="4">
      <t>ジュウギョウ</t>
    </rPh>
    <rPh sb="4" eb="5">
      <t>ウエ</t>
    </rPh>
    <rPh sb="6" eb="8">
      <t>チイ</t>
    </rPh>
    <rPh sb="9" eb="11">
      <t>フショウ</t>
    </rPh>
    <rPh sb="13" eb="14">
      <t>フク</t>
    </rPh>
    <phoneticPr fontId="1"/>
  </si>
  <si>
    <t>1)配偶関係「不詳」を含みます。</t>
    <rPh sb="2" eb="4">
      <t>ハイグウ</t>
    </rPh>
    <rPh sb="4" eb="6">
      <t>カンケイ</t>
    </rPh>
    <rPh sb="7" eb="9">
      <t>フショウ</t>
    </rPh>
    <rPh sb="11" eb="12">
      <t>フク</t>
    </rPh>
    <phoneticPr fontId="1"/>
  </si>
  <si>
    <t>年齢(5歳階級)
世帯の家族類型(5区分)</t>
    <rPh sb="0" eb="1">
      <t>ネン</t>
    </rPh>
    <rPh sb="1" eb="2">
      <t>ヨワイ</t>
    </rPh>
    <rPh sb="4" eb="5">
      <t>サイ</t>
    </rPh>
    <rPh sb="5" eb="7">
      <t>カイキュウ</t>
    </rPh>
    <rPh sb="9" eb="11">
      <t>セタイ</t>
    </rPh>
    <rPh sb="12" eb="14">
      <t>カゾク</t>
    </rPh>
    <rPh sb="14" eb="16">
      <t>ルイケイ</t>
    </rPh>
    <rPh sb="18" eb="20">
      <t>クブン</t>
    </rPh>
    <phoneticPr fontId="1"/>
  </si>
  <si>
    <t>非労働力
人口</t>
    <rPh sb="0" eb="1">
      <t>ヒ</t>
    </rPh>
    <rPh sb="1" eb="4">
      <t>ロウドウリョク</t>
    </rPh>
    <rPh sb="5" eb="7">
      <t>ジンコウ</t>
    </rPh>
    <phoneticPr fontId="1"/>
  </si>
  <si>
    <t>Ａ.親族のみの世帯</t>
    <rPh sb="2" eb="4">
      <t>シンゾク</t>
    </rPh>
    <rPh sb="7" eb="9">
      <t>セタイ</t>
    </rPh>
    <phoneticPr fontId="1"/>
  </si>
  <si>
    <t>Ⅰ.核家族世帯</t>
    <rPh sb="2" eb="5">
      <t>カクカゾク</t>
    </rPh>
    <rPh sb="5" eb="7">
      <t>セタイ</t>
    </rPh>
    <phoneticPr fontId="1"/>
  </si>
  <si>
    <t>Ⅱ.核家族以外の世帯</t>
    <rPh sb="2" eb="5">
      <t>カクカゾク</t>
    </rPh>
    <rPh sb="5" eb="7">
      <t>イガイ</t>
    </rPh>
    <rPh sb="8" eb="10">
      <t>セタイ</t>
    </rPh>
    <phoneticPr fontId="1"/>
  </si>
  <si>
    <t>Ｂ.非親族を含む世帯</t>
    <rPh sb="2" eb="3">
      <t>ヒ</t>
    </rPh>
    <rPh sb="3" eb="5">
      <t>シンゾク</t>
    </rPh>
    <rPh sb="6" eb="7">
      <t>フク</t>
    </rPh>
    <rPh sb="8" eb="10">
      <t>セタイ</t>
    </rPh>
    <phoneticPr fontId="1"/>
  </si>
  <si>
    <t>Ｃ.単独世帯</t>
    <rPh sb="2" eb="4">
      <t>タンドク</t>
    </rPh>
    <rPh sb="4" eb="6">
      <t>セタイ</t>
    </rPh>
    <phoneticPr fontId="1"/>
  </si>
  <si>
    <t>子供の有無・数・年齢(52区分)</t>
    <rPh sb="0" eb="2">
      <t>コドモ</t>
    </rPh>
    <rPh sb="3" eb="5">
      <t>ウム</t>
    </rPh>
    <rPh sb="6" eb="7">
      <t>スウ</t>
    </rPh>
    <rPh sb="8" eb="10">
      <t>ネンレイ</t>
    </rPh>
    <rPh sb="13" eb="15">
      <t>クブン</t>
    </rPh>
    <phoneticPr fontId="1"/>
  </si>
  <si>
    <t xml:space="preserve"> 1～ 2</t>
    <phoneticPr fontId="1"/>
  </si>
  <si>
    <t xml:space="preserve"> 3～ 5</t>
    <phoneticPr fontId="1"/>
  </si>
  <si>
    <t xml:space="preserve"> 6～ 8</t>
    <phoneticPr fontId="1"/>
  </si>
  <si>
    <t>9～11</t>
    <phoneticPr fontId="1"/>
  </si>
  <si>
    <t>12～14</t>
    <phoneticPr fontId="1"/>
  </si>
  <si>
    <t>15～17</t>
    <phoneticPr fontId="1"/>
  </si>
  <si>
    <t>子供が1人</t>
    <rPh sb="0" eb="2">
      <t>コドモ</t>
    </rPh>
    <rPh sb="4" eb="5">
      <t>ニン</t>
    </rPh>
    <phoneticPr fontId="1"/>
  </si>
  <si>
    <t>子供が2人</t>
    <rPh sb="0" eb="2">
      <t>コドモ</t>
    </rPh>
    <rPh sb="4" eb="5">
      <t>ニン</t>
    </rPh>
    <phoneticPr fontId="1"/>
  </si>
  <si>
    <t>子供が3人</t>
    <rPh sb="0" eb="2">
      <t>コドモ</t>
    </rPh>
    <rPh sb="4" eb="5">
      <t>ニン</t>
    </rPh>
    <phoneticPr fontId="1"/>
  </si>
  <si>
    <t>子供が4人以上</t>
    <rPh sb="0" eb="2">
      <t>コドモ</t>
    </rPh>
    <rPh sb="4" eb="5">
      <t>ニン</t>
    </rPh>
    <rPh sb="5" eb="7">
      <t>イジョウ</t>
    </rPh>
    <phoneticPr fontId="1"/>
  </si>
  <si>
    <t>夫婦のいるその他の世帯(同居の親あり)</t>
    <rPh sb="0" eb="2">
      <t>フウフ</t>
    </rPh>
    <rPh sb="7" eb="8">
      <t>タ</t>
    </rPh>
    <rPh sb="9" eb="11">
      <t>セタイ</t>
    </rPh>
    <rPh sb="12" eb="14">
      <t>ドウキョ</t>
    </rPh>
    <rPh sb="15" eb="16">
      <t>オヤ</t>
    </rPh>
    <phoneticPr fontId="1"/>
  </si>
  <si>
    <t>夫婦のいるその他の世帯(同居の親なし)</t>
    <rPh sb="0" eb="2">
      <t>フウフ</t>
    </rPh>
    <rPh sb="7" eb="8">
      <t>タ</t>
    </rPh>
    <rPh sb="9" eb="11">
      <t>セタイ</t>
    </rPh>
    <rPh sb="12" eb="14">
      <t>ドウキョ</t>
    </rPh>
    <rPh sb="15" eb="16">
      <t>オヤ</t>
    </rPh>
    <phoneticPr fontId="1"/>
  </si>
  <si>
    <t>世帯の家族類型(3区分)
子供の有無・数・年齢(49区分)</t>
    <rPh sb="0" eb="2">
      <t>セタイ</t>
    </rPh>
    <rPh sb="3" eb="5">
      <t>カゾク</t>
    </rPh>
    <rPh sb="5" eb="7">
      <t>ルイケイ</t>
    </rPh>
    <rPh sb="9" eb="11">
      <t>クブン</t>
    </rPh>
    <rPh sb="13" eb="15">
      <t>コドモ</t>
    </rPh>
    <rPh sb="16" eb="18">
      <t>ウム</t>
    </rPh>
    <rPh sb="19" eb="20">
      <t>スウ</t>
    </rPh>
    <rPh sb="21" eb="23">
      <t>ネンレイ</t>
    </rPh>
    <rPh sb="26" eb="28">
      <t>クブン</t>
    </rPh>
    <phoneticPr fontId="1"/>
  </si>
  <si>
    <t>18～19</t>
    <phoneticPr fontId="1"/>
  </si>
  <si>
    <t>6～ 8</t>
    <phoneticPr fontId="1"/>
  </si>
  <si>
    <t>3～ 5</t>
    <phoneticPr fontId="1"/>
  </si>
  <si>
    <t>1～ 2</t>
    <phoneticPr fontId="1"/>
  </si>
  <si>
    <t>子供が3人以上</t>
    <rPh sb="0" eb="2">
      <t>コドモ</t>
    </rPh>
    <rPh sb="4" eb="5">
      <t>ニン</t>
    </rPh>
    <rPh sb="5" eb="7">
      <t>イジョウ</t>
    </rPh>
    <phoneticPr fontId="1"/>
  </si>
  <si>
    <t>(再掲)夫婦のいる３世代世帯</t>
    <rPh sb="1" eb="3">
      <t>サイケイ</t>
    </rPh>
    <rPh sb="4" eb="6">
      <t>フウフ</t>
    </rPh>
    <rPh sb="10" eb="12">
      <t>セダイ</t>
    </rPh>
    <rPh sb="12" eb="14">
      <t>セタイ</t>
    </rPh>
    <phoneticPr fontId="1"/>
  </si>
  <si>
    <t>総数
2)</t>
    <rPh sb="0" eb="1">
      <t>フサ</t>
    </rPh>
    <rPh sb="1" eb="2">
      <t>カズ</t>
    </rPh>
    <phoneticPr fontId="1"/>
  </si>
  <si>
    <t>夫が就業者</t>
  </si>
  <si>
    <t>夫が就業者</t>
    <rPh sb="0" eb="1">
      <t>オット</t>
    </rPh>
    <rPh sb="2" eb="3">
      <t>ツ</t>
    </rPh>
    <rPh sb="3" eb="4">
      <t>ギョウ</t>
    </rPh>
    <rPh sb="4" eb="5">
      <t>シャ</t>
    </rPh>
    <phoneticPr fontId="1"/>
  </si>
  <si>
    <t>夫が非就業者</t>
  </si>
  <si>
    <t>夫が非就業者</t>
    <rPh sb="0" eb="1">
      <t>オット</t>
    </rPh>
    <rPh sb="2" eb="3">
      <t>ヒ</t>
    </rPh>
    <rPh sb="3" eb="4">
      <t>ツ</t>
    </rPh>
    <rPh sb="4" eb="5">
      <t>ギョウ</t>
    </rPh>
    <rPh sb="5" eb="6">
      <t>シャ</t>
    </rPh>
    <phoneticPr fontId="1"/>
  </si>
  <si>
    <t>1)夫の労働力状態「不詳」を含みます。</t>
    <rPh sb="2" eb="3">
      <t>オット</t>
    </rPh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1"/>
  </si>
  <si>
    <t>2)妻の労働力状態「不詳」を含みます。</t>
    <rPh sb="2" eb="3">
      <t>ツマ</t>
    </rPh>
    <rPh sb="4" eb="7">
      <t>ロウドウリョク</t>
    </rPh>
    <rPh sb="7" eb="9">
      <t>ジョウタイ</t>
    </rPh>
    <rPh sb="10" eb="12">
      <t>フショウ</t>
    </rPh>
    <rPh sb="14" eb="15">
      <t>フク</t>
    </rPh>
    <phoneticPr fontId="1"/>
  </si>
  <si>
    <t>3)夫の「役員」を含みます。</t>
    <rPh sb="2" eb="3">
      <t>オット</t>
    </rPh>
    <rPh sb="5" eb="7">
      <t>ヤクイン</t>
    </rPh>
    <rPh sb="9" eb="10">
      <t>フク</t>
    </rPh>
    <phoneticPr fontId="1"/>
  </si>
  <si>
    <t>4)妻の「役員」を含みます。</t>
    <rPh sb="2" eb="3">
      <t>ツマ</t>
    </rPh>
    <rPh sb="5" eb="7">
      <t>ヤクイン</t>
    </rPh>
    <rPh sb="9" eb="10">
      <t>フク</t>
    </rPh>
    <phoneticPr fontId="1"/>
  </si>
  <si>
    <t>妻が就業者</t>
  </si>
  <si>
    <t>妻が非就業者</t>
  </si>
  <si>
    <t xml:space="preserve">　　夫が60歳未満 </t>
  </si>
  <si>
    <t>　　夫が60～64歳</t>
  </si>
  <si>
    <t>　　夫が65～69歳</t>
  </si>
  <si>
    <t>　　夫が70～74歳</t>
  </si>
  <si>
    <t>　　夫が75～79歳</t>
  </si>
  <si>
    <t>　　夫が80～84歳</t>
  </si>
  <si>
    <t>　　夫が85歳以上</t>
  </si>
  <si>
    <t xml:space="preserve">　妻が60歳未満 </t>
  </si>
  <si>
    <t>　妻が60～64歳</t>
  </si>
  <si>
    <t>　妻が65～69歳</t>
  </si>
  <si>
    <t>　妻が70～74歳</t>
  </si>
  <si>
    <t>　妻が75～79歳</t>
  </si>
  <si>
    <t>　妻が80～84歳</t>
  </si>
  <si>
    <t>　妻が85歳以上</t>
  </si>
  <si>
    <t>総数1)</t>
    <phoneticPr fontId="1"/>
  </si>
  <si>
    <t>総数2)</t>
    <phoneticPr fontId="1"/>
  </si>
  <si>
    <t>　      夫婦のみの世帯</t>
    <phoneticPr fontId="1"/>
  </si>
  <si>
    <t>　(再掲)いずれかが65歳以上の</t>
    <phoneticPr fontId="1"/>
  </si>
  <si>
    <t>総数(妻の年齢)</t>
    <phoneticPr fontId="1"/>
  </si>
  <si>
    <t>1) 夫の労働力状態「不詳」を含みます。</t>
    <phoneticPr fontId="1"/>
  </si>
  <si>
    <t>2) 妻の労働力状態「不詳」を含みます。</t>
    <phoneticPr fontId="1"/>
  </si>
  <si>
    <t>母子世帯</t>
    <rPh sb="0" eb="2">
      <t>ボシ</t>
    </rPh>
    <rPh sb="2" eb="4">
      <t>セタイ</t>
    </rPh>
    <phoneticPr fontId="1"/>
  </si>
  <si>
    <t>母子世帯(他の世帯員がいる世帯を含む)</t>
    <phoneticPr fontId="1"/>
  </si>
  <si>
    <t>世帯数</t>
    <rPh sb="0" eb="3">
      <t>セタイスウ</t>
    </rPh>
    <phoneticPr fontId="1"/>
  </si>
  <si>
    <t>世帯人員</t>
    <rPh sb="0" eb="2">
      <t>セタイ</t>
    </rPh>
    <phoneticPr fontId="1"/>
  </si>
  <si>
    <t>総数</t>
    <phoneticPr fontId="1"/>
  </si>
  <si>
    <t>子供が
1人</t>
    <phoneticPr fontId="1"/>
  </si>
  <si>
    <t>子供が
2人</t>
    <phoneticPr fontId="1"/>
  </si>
  <si>
    <t>子供が
3人以上</t>
    <phoneticPr fontId="1"/>
  </si>
  <si>
    <t>(再掲)
6歳未満の
子供のいる世帯</t>
    <phoneticPr fontId="1"/>
  </si>
  <si>
    <t>父子世帯</t>
    <rPh sb="0" eb="2">
      <t>フシ</t>
    </rPh>
    <rPh sb="2" eb="4">
      <t>セタイ</t>
    </rPh>
    <phoneticPr fontId="1"/>
  </si>
  <si>
    <t>父子世帯(他の世帯員がいる世帯を含む)</t>
    <rPh sb="0" eb="1">
      <t>チチ</t>
    </rPh>
    <phoneticPr fontId="1"/>
  </si>
  <si>
    <t>　Ａ 都市計画区域</t>
  </si>
  <si>
    <t>　　　1 工業区域</t>
  </si>
  <si>
    <t>　　　　　[1] 工業専用地域</t>
  </si>
  <si>
    <t>　　　　　[2] 工業専用地域とその他</t>
  </si>
  <si>
    <t>　　　　　[3] 工業地域</t>
  </si>
  <si>
    <t>　　　　　[4] 工業地域とその他</t>
  </si>
  <si>
    <t>　　　　　[5] 準工業地域</t>
  </si>
  <si>
    <t>　　　　　[6] 準工業地域とその他</t>
  </si>
  <si>
    <t>　　　2 商業区域</t>
  </si>
  <si>
    <t>　　　　　[7] 商業地域</t>
  </si>
  <si>
    <t>　　　　　[8] 商業地域とその他</t>
  </si>
  <si>
    <t>　　　　　[9] 近隣商業地域</t>
  </si>
  <si>
    <t>　　　　　[10] 近隣商業地域とその他</t>
  </si>
  <si>
    <t>　　　3 住居区域</t>
  </si>
  <si>
    <t>　Ｂ 都市計画区域以外の区域</t>
  </si>
  <si>
    <t>人口</t>
    <rPh sb="0" eb="2">
      <t>ジンコウ</t>
    </rPh>
    <phoneticPr fontId="1"/>
  </si>
  <si>
    <t>男</t>
  </si>
  <si>
    <t>男</t>
    <phoneticPr fontId="1"/>
  </si>
  <si>
    <t>女</t>
  </si>
  <si>
    <t>女</t>
    <phoneticPr fontId="1"/>
  </si>
  <si>
    <t>総数</t>
    <phoneticPr fontId="1"/>
  </si>
  <si>
    <t>一般世帯</t>
    <phoneticPr fontId="1"/>
  </si>
  <si>
    <t>不詳</t>
  </si>
  <si>
    <t>世帯人員</t>
    <rPh sb="0" eb="2">
      <t>セタイ</t>
    </rPh>
    <rPh sb="2" eb="4">
      <t>ジンイン</t>
    </rPh>
    <phoneticPr fontId="1"/>
  </si>
  <si>
    <t>一般世帯</t>
    <phoneticPr fontId="1"/>
  </si>
  <si>
    <t>うち
15歳未満</t>
    <phoneticPr fontId="1"/>
  </si>
  <si>
    <t>うち
65歳以上</t>
    <phoneticPr fontId="1"/>
  </si>
  <si>
    <t>施設等の
世帯</t>
    <phoneticPr fontId="1"/>
  </si>
  <si>
    <t>総数</t>
    <phoneticPr fontId="1"/>
  </si>
  <si>
    <t>　　　　(1)工業Ａ区域</t>
    <phoneticPr fontId="1"/>
  </si>
  <si>
    <t>　　　　(2)工業Ｂ区域</t>
    <phoneticPr fontId="1"/>
  </si>
  <si>
    <t>　　　　(1)商業Ａ区域</t>
    <phoneticPr fontId="1"/>
  </si>
  <si>
    <t>　　　　(2)商業Ｂ区域</t>
    <phoneticPr fontId="1"/>
  </si>
  <si>
    <t>　　　　(1)住居地域</t>
    <phoneticPr fontId="1"/>
  </si>
  <si>
    <t>　　　　(2)中高層住居専用地域</t>
    <phoneticPr fontId="1"/>
  </si>
  <si>
    <t>　　　　(3)低層住居専用地域</t>
    <phoneticPr fontId="1"/>
  </si>
  <si>
    <t>町　　　　　丁
統計区(18区分)</t>
    <rPh sb="0" eb="1">
      <t>マチ</t>
    </rPh>
    <rPh sb="6" eb="7">
      <t>チョウ</t>
    </rPh>
    <rPh sb="8" eb="10">
      <t>トウケイ</t>
    </rPh>
    <rPh sb="10" eb="11">
      <t>ク</t>
    </rPh>
    <rPh sb="14" eb="16">
      <t>クブン</t>
    </rPh>
    <phoneticPr fontId="1"/>
  </si>
  <si>
    <t>2)</t>
    <phoneticPr fontId="1"/>
  </si>
  <si>
    <t>3)</t>
    <phoneticPr fontId="1"/>
  </si>
  <si>
    <t>5)水面調査区を含みます。</t>
    <rPh sb="2" eb="4">
      <t>スイメン</t>
    </rPh>
    <rPh sb="4" eb="7">
      <t>チョウサク</t>
    </rPh>
    <rPh sb="8" eb="9">
      <t>フク</t>
    </rPh>
    <phoneticPr fontId="1"/>
  </si>
  <si>
    <t>4)</t>
    <phoneticPr fontId="1"/>
  </si>
  <si>
    <t>手宮・色内地区</t>
    <rPh sb="0" eb="1">
      <t>テ</t>
    </rPh>
    <rPh sb="1" eb="2">
      <t>ミヤ</t>
    </rPh>
    <rPh sb="3" eb="4">
      <t>イロ</t>
    </rPh>
    <rPh sb="4" eb="5">
      <t>ナイ</t>
    </rPh>
    <rPh sb="5" eb="7">
      <t>チク</t>
    </rPh>
    <phoneticPr fontId="1"/>
  </si>
  <si>
    <t>労働力
人口</t>
    <phoneticPr fontId="1"/>
  </si>
  <si>
    <t>非労働力
人口</t>
    <phoneticPr fontId="1"/>
  </si>
  <si>
    <t>x</t>
  </si>
  <si>
    <t>1)</t>
    <phoneticPr fontId="1"/>
  </si>
  <si>
    <t>4)水面調査区を含みます。</t>
    <rPh sb="2" eb="4">
      <t>スイメン</t>
    </rPh>
    <rPh sb="4" eb="7">
      <t>チョウサク</t>
    </rPh>
    <rPh sb="8" eb="9">
      <t>フク</t>
    </rPh>
    <phoneticPr fontId="1"/>
  </si>
  <si>
    <t>雇用者
(役員を含む)</t>
    <rPh sb="0" eb="3">
      <t>コヨウシャ</t>
    </rPh>
    <rPh sb="5" eb="7">
      <t>ヤクイン</t>
    </rPh>
    <rPh sb="8" eb="9">
      <t>フク</t>
    </rPh>
    <phoneticPr fontId="1"/>
  </si>
  <si>
    <t>自営業主
(家庭内職者
を含む)</t>
    <rPh sb="0" eb="3">
      <t>ジエイギョウ</t>
    </rPh>
    <rPh sb="3" eb="4">
      <t>ヌシ</t>
    </rPh>
    <rPh sb="6" eb="8">
      <t>カテイ</t>
    </rPh>
    <rPh sb="8" eb="10">
      <t>ナイショク</t>
    </rPh>
    <rPh sb="10" eb="11">
      <t>シャ</t>
    </rPh>
    <rPh sb="13" eb="14">
      <t>フク</t>
    </rPh>
    <phoneticPr fontId="1"/>
  </si>
  <si>
    <t>1)従業上の地位「不詳」を含みます。</t>
    <phoneticPr fontId="1"/>
  </si>
  <si>
    <t>うち
農業</t>
    <rPh sb="3" eb="5">
      <t>ノウギョウ</t>
    </rPh>
    <phoneticPr fontId="1"/>
  </si>
  <si>
    <t>電気・
ガス・
熱供給・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1"/>
  </si>
  <si>
    <t>農業，
林業</t>
    <rPh sb="0" eb="2">
      <t>ノウギョウ</t>
    </rPh>
    <rPh sb="4" eb="6">
      <t>リンギョウ</t>
    </rPh>
    <phoneticPr fontId="1"/>
  </si>
  <si>
    <t>生活関連
サービス業，娯楽業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"/>
  </si>
  <si>
    <t>医療，
福祉</t>
    <rPh sb="0" eb="2">
      <t>イリョウ</t>
    </rPh>
    <rPh sb="4" eb="6">
      <t>フクシ</t>
    </rPh>
    <phoneticPr fontId="1"/>
  </si>
  <si>
    <t>サービス業
（他に分類
されない
もの）</t>
    <rPh sb="4" eb="5">
      <t>ギョウ</t>
    </rPh>
    <rPh sb="7" eb="8">
      <t>タ</t>
    </rPh>
    <rPh sb="9" eb="11">
      <t>ブンルイ</t>
    </rPh>
    <phoneticPr fontId="1"/>
  </si>
  <si>
    <t>公務
（他に分類
されるもの
を除く）</t>
    <rPh sb="0" eb="2">
      <t>コウム</t>
    </rPh>
    <rPh sb="4" eb="5">
      <t>タ</t>
    </rPh>
    <rPh sb="6" eb="7">
      <t>ブン</t>
    </rPh>
    <rPh sb="7" eb="8">
      <t>ルイ</t>
    </rPh>
    <rPh sb="16" eb="17">
      <t>ノゾ</t>
    </rPh>
    <phoneticPr fontId="1"/>
  </si>
  <si>
    <t>(再掲)雇用者(役員を含む)</t>
    <rPh sb="1" eb="2">
      <t>サイ</t>
    </rPh>
    <rPh sb="2" eb="3">
      <t>ケイ</t>
    </rPh>
    <rPh sb="4" eb="5">
      <t>ヤトイ</t>
    </rPh>
    <rPh sb="5" eb="6">
      <t>ヨウ</t>
    </rPh>
    <rPh sb="6" eb="7">
      <t>シャ</t>
    </rPh>
    <rPh sb="8" eb="10">
      <t>ヤクイン</t>
    </rPh>
    <rPh sb="11" eb="12">
      <t>フク</t>
    </rPh>
    <phoneticPr fontId="1"/>
  </si>
  <si>
    <t>複合
サービス
事業</t>
    <rPh sb="0" eb="2">
      <t>フクゴウ</t>
    </rPh>
    <rPh sb="8" eb="9">
      <t>ジ</t>
    </rPh>
    <rPh sb="9" eb="10">
      <t>ギョウ</t>
    </rPh>
    <phoneticPr fontId="1"/>
  </si>
  <si>
    <t>未婚</t>
    <rPh sb="0" eb="2">
      <t>ミコン</t>
    </rPh>
    <phoneticPr fontId="1"/>
  </si>
  <si>
    <t>総数1)</t>
    <rPh sb="0" eb="2">
      <t>ソウスウ</t>
    </rPh>
    <phoneticPr fontId="1"/>
  </si>
  <si>
    <t>有配偶</t>
    <rPh sb="0" eb="1">
      <t>ユウ</t>
    </rPh>
    <rPh sb="1" eb="3">
      <t>ハイグウ</t>
    </rPh>
    <phoneticPr fontId="1"/>
  </si>
  <si>
    <t>男女別
年齢
(5歳階級)</t>
    <rPh sb="0" eb="2">
      <t>ダンジョ</t>
    </rPh>
    <rPh sb="2" eb="3">
      <t>ベツ</t>
    </rPh>
    <rPh sb="4" eb="6">
      <t>ネンレイ</t>
    </rPh>
    <rPh sb="9" eb="10">
      <t>サイ</t>
    </rPh>
    <rPh sb="10" eb="12">
      <t>カイキュウ</t>
    </rPh>
    <phoneticPr fontId="1"/>
  </si>
  <si>
    <t>男女別
産業(大分類)</t>
    <rPh sb="0" eb="2">
      <t>ダンジョ</t>
    </rPh>
    <rPh sb="2" eb="3">
      <t>ベツ</t>
    </rPh>
    <rPh sb="4" eb="5">
      <t>サン</t>
    </rPh>
    <rPh sb="5" eb="6">
      <t>ギョウ</t>
    </rPh>
    <rPh sb="7" eb="8">
      <t>ダイ</t>
    </rPh>
    <rPh sb="8" eb="9">
      <t>ブン</t>
    </rPh>
    <rPh sb="9" eb="10">
      <t>ルイ</t>
    </rPh>
    <phoneticPr fontId="1"/>
  </si>
  <si>
    <t>夫婦のいる
核家族世帯</t>
    <rPh sb="0" eb="2">
      <t>フウフ</t>
    </rPh>
    <rPh sb="6" eb="7">
      <t>カク</t>
    </rPh>
    <rPh sb="7" eb="8">
      <t>イエ</t>
    </rPh>
    <rPh sb="8" eb="9">
      <t>ゾク</t>
    </rPh>
    <rPh sb="9" eb="10">
      <t>ヨ</t>
    </rPh>
    <rPh sb="10" eb="11">
      <t>オビ</t>
    </rPh>
    <phoneticPr fontId="1"/>
  </si>
  <si>
    <t>夫婦のいる
その他の世帯
(同居の親あり)</t>
    <rPh sb="0" eb="2">
      <t>フウフ</t>
    </rPh>
    <rPh sb="8" eb="9">
      <t>タ</t>
    </rPh>
    <rPh sb="10" eb="12">
      <t>セタイ</t>
    </rPh>
    <rPh sb="14" eb="16">
      <t>ドウキョ</t>
    </rPh>
    <rPh sb="17" eb="18">
      <t>オヤ</t>
    </rPh>
    <phoneticPr fontId="1"/>
  </si>
  <si>
    <t>夫婦のいる
その他の世帯
(同居の親なし)</t>
    <rPh sb="0" eb="2">
      <t>フウフ</t>
    </rPh>
    <rPh sb="8" eb="9">
      <t>タ</t>
    </rPh>
    <rPh sb="10" eb="12">
      <t>セタイ</t>
    </rPh>
    <rPh sb="14" eb="16">
      <t>ドウキョ</t>
    </rPh>
    <rPh sb="17" eb="18">
      <t>オヤ</t>
    </rPh>
    <phoneticPr fontId="1"/>
  </si>
  <si>
    <t>(再掲)夫婦のいる
3世代世帯</t>
    <rPh sb="1" eb="3">
      <t>サイケイ</t>
    </rPh>
    <rPh sb="4" eb="6">
      <t>フウフ</t>
    </rPh>
    <rPh sb="11" eb="13">
      <t>セダイ</t>
    </rPh>
    <rPh sb="13" eb="15">
      <t>セタイ</t>
    </rPh>
    <phoneticPr fontId="1"/>
  </si>
  <si>
    <t>うち妻が
雇用者
4)</t>
    <rPh sb="2" eb="3">
      <t>ツマ</t>
    </rPh>
    <rPh sb="5" eb="8">
      <t>コヨウシャ</t>
    </rPh>
    <phoneticPr fontId="1"/>
  </si>
  <si>
    <t>妻が
非就業者</t>
    <rPh sb="0" eb="1">
      <t>ツマ</t>
    </rPh>
    <rPh sb="3" eb="4">
      <t>ヒ</t>
    </rPh>
    <rPh sb="4" eb="7">
      <t>シュウギョウシャ</t>
    </rPh>
    <phoneticPr fontId="1"/>
  </si>
  <si>
    <t>うち夫が雇用者3)</t>
    <rPh sb="2" eb="3">
      <t>オット</t>
    </rPh>
    <rPh sb="4" eb="5">
      <t>ヤトイ</t>
    </rPh>
    <rPh sb="5" eb="6">
      <t>ヨウ</t>
    </rPh>
    <rPh sb="6" eb="7">
      <t>シャ</t>
    </rPh>
    <phoneticPr fontId="1"/>
  </si>
  <si>
    <t>妻の年齢(7区分)
夫の年齢(7区分)</t>
    <phoneticPr fontId="1"/>
  </si>
  <si>
    <t>1世帯当たり
子供の数</t>
    <phoneticPr fontId="1"/>
  </si>
  <si>
    <t>1)秘匿処理のため、「桃内1丁目」と「桃内2丁目」は「桃内」に合算しています。</t>
    <rPh sb="2" eb="4">
      <t>ヒトク</t>
    </rPh>
    <rPh sb="4" eb="6">
      <t>ショリ</t>
    </rPh>
    <rPh sb="11" eb="13">
      <t>モモナイ</t>
    </rPh>
    <rPh sb="14" eb="16">
      <t>チョウメ</t>
    </rPh>
    <rPh sb="19" eb="21">
      <t>モモナイ</t>
    </rPh>
    <rPh sb="22" eb="24">
      <t>チョウメ</t>
    </rPh>
    <rPh sb="27" eb="29">
      <t>モモナイ</t>
    </rPh>
    <rPh sb="31" eb="33">
      <t>ガッサン</t>
    </rPh>
    <phoneticPr fontId="1"/>
  </si>
  <si>
    <t>3)秘匿処理のため、「港町」は「堺町」に合算しています。</t>
    <rPh sb="2" eb="4">
      <t>ヒトク</t>
    </rPh>
    <rPh sb="4" eb="6">
      <t>ショリ</t>
    </rPh>
    <rPh sb="11" eb="12">
      <t>ミナト</t>
    </rPh>
    <rPh sb="12" eb="13">
      <t>マチ</t>
    </rPh>
    <rPh sb="16" eb="18">
      <t>サカイマチ</t>
    </rPh>
    <rPh sb="20" eb="22">
      <t>ガッサン</t>
    </rPh>
    <phoneticPr fontId="1"/>
  </si>
  <si>
    <t>家族
従事者</t>
    <rPh sb="0" eb="2">
      <t>カゾク</t>
    </rPh>
    <rPh sb="3" eb="6">
      <t>ジュウジシャ</t>
    </rPh>
    <phoneticPr fontId="1"/>
  </si>
  <si>
    <t>2)秘匿処理のため、「桃内1丁目」と「桃内2丁目」は「桃内」に合算しています。</t>
    <rPh sb="2" eb="4">
      <t>ヒトク</t>
    </rPh>
    <rPh sb="4" eb="6">
      <t>ショリ</t>
    </rPh>
    <rPh sb="11" eb="13">
      <t>モモナイ</t>
    </rPh>
    <rPh sb="14" eb="16">
      <t>チョウメ</t>
    </rPh>
    <rPh sb="19" eb="21">
      <t>モモナイ</t>
    </rPh>
    <rPh sb="22" eb="24">
      <t>チョウメ</t>
    </rPh>
    <rPh sb="27" eb="29">
      <t>モモナイ</t>
    </rPh>
    <rPh sb="31" eb="33">
      <t>ガッサン</t>
    </rPh>
    <phoneticPr fontId="1"/>
  </si>
  <si>
    <t>総数</t>
    <phoneticPr fontId="1"/>
  </si>
  <si>
    <t>1年未満</t>
  </si>
  <si>
    <t>1年以上</t>
    <phoneticPr fontId="1"/>
  </si>
  <si>
    <t>5年以上</t>
    <phoneticPr fontId="1"/>
  </si>
  <si>
    <t>10年以上</t>
    <phoneticPr fontId="1"/>
  </si>
  <si>
    <t>20年以上</t>
  </si>
  <si>
    <t>5年未満</t>
  </si>
  <si>
    <t>10年未満</t>
  </si>
  <si>
    <t>20年未満</t>
  </si>
  <si>
    <t>出生時
から</t>
    <phoneticPr fontId="1"/>
  </si>
  <si>
    <t>第6表 世帯の家族類型(3区分)、子供の有無・数・年齢(52区分)別夫婦のいる一般世帯数及び一般世帯人員(3世代世帯-特掲)</t>
    <phoneticPr fontId="1"/>
  </si>
  <si>
    <t>4)秘匿処理のため、「港町」は「堺町」に合算しています。</t>
    <rPh sb="2" eb="4">
      <t>ヒトク</t>
    </rPh>
    <rPh sb="4" eb="6">
      <t>ショリ</t>
    </rPh>
    <rPh sb="11" eb="12">
      <t>ミナト</t>
    </rPh>
    <rPh sb="12" eb="13">
      <t>マチ</t>
    </rPh>
    <rPh sb="16" eb="18">
      <t>サカイマチ</t>
    </rPh>
    <rPh sb="20" eb="22">
      <t>ガッサン</t>
    </rPh>
    <phoneticPr fontId="1"/>
  </si>
  <si>
    <t>3)</t>
    <phoneticPr fontId="1"/>
  </si>
  <si>
    <t>第2表 従業上の地位(8区分)、産業(大分類)、男女別15歳以上就業者数</t>
    <phoneticPr fontId="1"/>
  </si>
  <si>
    <t>世　　　　　　　　　　　　　　　帯　　　　　　　　　　　　　　　数</t>
    <rPh sb="0" eb="1">
      <t>ヨ</t>
    </rPh>
    <rPh sb="16" eb="17">
      <t>オビ</t>
    </rPh>
    <rPh sb="32" eb="33">
      <t>カズ</t>
    </rPh>
    <phoneticPr fontId="1"/>
  </si>
  <si>
    <t>世　　　　　　　　　　帯　　　　　　　　　　人　　　　　　　　　　員</t>
    <rPh sb="0" eb="1">
      <t>ヨ</t>
    </rPh>
    <rPh sb="11" eb="12">
      <t>オビ</t>
    </rPh>
    <rPh sb="22" eb="23">
      <t>ジン</t>
    </rPh>
    <rPh sb="33" eb="34">
      <t>イン</t>
    </rPh>
    <phoneticPr fontId="1"/>
  </si>
  <si>
    <t xml:space="preserve">第7表 夫婦の就業・非就業(4区分)、子供の有無・数・年齢(49区分)、世帯の家族類型(3区分)別夫婦のいる一般世帯数及び一般世帯人員(夫婦のいる3世代世帯-特掲) </t>
    <phoneticPr fontId="1"/>
  </si>
  <si>
    <t xml:space="preserve">　　　　 </t>
    <phoneticPr fontId="1"/>
  </si>
  <si>
    <t>　(再掲)夫婦とも65歳以上の世帯</t>
    <phoneticPr fontId="1"/>
  </si>
  <si>
    <t>　　b 市街化調整区域</t>
    <phoneticPr fontId="1"/>
  </si>
  <si>
    <t>1) 用途地域未設定の地域を含みます。</t>
    <phoneticPr fontId="1"/>
  </si>
  <si>
    <t>うち
15～64歳</t>
    <phoneticPr fontId="1"/>
  </si>
  <si>
    <t>　　　　　[11] 田園住居地域</t>
    <rPh sb="10" eb="12">
      <t>デンエン</t>
    </rPh>
    <phoneticPr fontId="1"/>
  </si>
  <si>
    <t>　　　　　[12] 準住居地域</t>
    <phoneticPr fontId="1"/>
  </si>
  <si>
    <t>　　　　　[13] 第2種住居地域</t>
    <phoneticPr fontId="1"/>
  </si>
  <si>
    <t>　　　　　[14] 第1種住居地域</t>
    <phoneticPr fontId="1"/>
  </si>
  <si>
    <t>　　　　　[15] 住居地域混合</t>
    <phoneticPr fontId="1"/>
  </si>
  <si>
    <t>　　　　　[16] 住居地域とその他</t>
    <phoneticPr fontId="1"/>
  </si>
  <si>
    <t>　　　　　[17] 第2種中高層住居専用地域</t>
    <phoneticPr fontId="1"/>
  </si>
  <si>
    <t>　　　　　[18] 第1種中高層住居専用地域</t>
    <phoneticPr fontId="1"/>
  </si>
  <si>
    <t>　　　　　[19] 中高層住居専用地域混合</t>
    <phoneticPr fontId="1"/>
  </si>
  <si>
    <t>　　　　　[20] 中高層住居専用地域とその他</t>
    <phoneticPr fontId="1"/>
  </si>
  <si>
    <t>　　　　　[21] 第2種低層住居専用地域</t>
    <phoneticPr fontId="1"/>
  </si>
  <si>
    <t>　　　　　[22] 第1種低層住居専用地域</t>
    <phoneticPr fontId="1"/>
  </si>
  <si>
    <t>　　　　　[23] 低層住居専用地域混合</t>
    <phoneticPr fontId="1"/>
  </si>
  <si>
    <t>　(再掲)いずれかが60歳以上の</t>
    <phoneticPr fontId="1"/>
  </si>
  <si>
    <t xml:space="preserve">           (いずれかが60歳以上の夫婦のみの世帯、65歳以上の夫婦のみの世帯及び夫婦とも65歳以上の世帯－特掲)</t>
    <rPh sb="19" eb="20">
      <t>サイ</t>
    </rPh>
    <rPh sb="20" eb="22">
      <t>イジョウ</t>
    </rPh>
    <rPh sb="23" eb="25">
      <t>フウフ</t>
    </rPh>
    <rPh sb="28" eb="30">
      <t>セタイ</t>
    </rPh>
    <phoneticPr fontId="1"/>
  </si>
  <si>
    <t>2)秘匿処理のため、「幸1丁目」は「幸2丁目」に合算しています。</t>
    <rPh sb="2" eb="4">
      <t>ヒトク</t>
    </rPh>
    <rPh sb="4" eb="6">
      <t>ショリ</t>
    </rPh>
    <rPh sb="11" eb="12">
      <t>サイワ</t>
    </rPh>
    <rPh sb="13" eb="15">
      <t>チョウメ</t>
    </rPh>
    <rPh sb="18" eb="19">
      <t>サイワ</t>
    </rPh>
    <rPh sb="20" eb="22">
      <t>チョウメ</t>
    </rPh>
    <rPh sb="24" eb="26">
      <t>ガッサン</t>
    </rPh>
    <phoneticPr fontId="1"/>
  </si>
  <si>
    <t>3)秘匿処理のため、「幸1丁目」は「幸2丁目」に合算しています。</t>
    <rPh sb="2" eb="4">
      <t>ヒトク</t>
    </rPh>
    <rPh sb="4" eb="6">
      <t>ショリ</t>
    </rPh>
    <rPh sb="11" eb="12">
      <t>サイワ</t>
    </rPh>
    <rPh sb="13" eb="15">
      <t>チョウメ</t>
    </rPh>
    <rPh sb="18" eb="19">
      <t>サイワ</t>
    </rPh>
    <rPh sb="20" eb="22">
      <t>チョウメ</t>
    </rPh>
    <rPh sb="24" eb="26">
      <t>ガッサン</t>
    </rPh>
    <phoneticPr fontId="1"/>
  </si>
  <si>
    <t>2)</t>
  </si>
  <si>
    <t>4)</t>
  </si>
  <si>
    <t>5)</t>
  </si>
  <si>
    <t>第5表 世帯の家族類型、労働力状態(3区分)、年齢(5歳階級)、男女別15歳以上一般世帯人員 －つづき －</t>
    <phoneticPr fontId="1"/>
  </si>
  <si>
    <t>都市計画の地域区分</t>
    <phoneticPr fontId="1"/>
  </si>
  <si>
    <t xml:space="preserve">　　a 市街化区域 </t>
    <phoneticPr fontId="1"/>
  </si>
  <si>
    <t>1)</t>
    <phoneticPr fontId="1"/>
  </si>
  <si>
    <t xml:space="preserve">　　c 非線引きの区域 </t>
    <phoneticPr fontId="1"/>
  </si>
  <si>
    <t>第1表 労働力状態（8区分）、年齢(5歳階級)、男女別15歳以上人口</t>
    <rPh sb="11" eb="13">
      <t>クブン</t>
    </rPh>
    <phoneticPr fontId="1"/>
  </si>
  <si>
    <t>第5表 世帯の家族類型(5区分)、労働力状態(3区分)、年齢(5歳階級)、男女別15歳以上一般世帯人員</t>
    <rPh sb="13" eb="15">
      <t>クブン</t>
    </rPh>
    <phoneticPr fontId="1"/>
  </si>
  <si>
    <t>第8表　夫婦の就業・非就業(4区分)、夫の年齢(7区分)、妻の年齢(7区分)別夫婦のみの世帯数</t>
    <phoneticPr fontId="1"/>
  </si>
  <si>
    <t>第9表 子供の数(3区分)別母子世帯数、母子世帯人員及び1世帯当たり子供の数(6歳未満の子供のいる世帯－特掲)</t>
    <phoneticPr fontId="1"/>
  </si>
  <si>
    <t>第10表 子供の数(3区分)別父子世帯数、父子世帯人員及び1世帯当たり子供の数(6歳未満の子供のいる世帯－特掲)</t>
    <phoneticPr fontId="1"/>
  </si>
  <si>
    <t>第11表　都市計画の地域区分、男女別人口並びに世帯の種類(2区分)別世帯数及び世帯人員</t>
    <phoneticPr fontId="1"/>
  </si>
  <si>
    <t>第12表　労働力状態（2区分）、男女別15歳以上人口-町丁別（統計区-特掲）</t>
    <rPh sb="27" eb="28">
      <t>チョウ</t>
    </rPh>
    <rPh sb="28" eb="29">
      <t>チョウ</t>
    </rPh>
    <rPh sb="29" eb="30">
      <t>ベツ</t>
    </rPh>
    <rPh sb="31" eb="33">
      <t>トウケイ</t>
    </rPh>
    <rPh sb="33" eb="34">
      <t>ク</t>
    </rPh>
    <rPh sb="35" eb="37">
      <t>トッケイ</t>
    </rPh>
    <phoneticPr fontId="1"/>
  </si>
  <si>
    <t>第13表 従業上の地位（3区分）、男女別15歳以上就業者数-町丁別（統計区-特掲）</t>
    <phoneticPr fontId="1"/>
  </si>
  <si>
    <t>第14表　産業(大分類)、男女別15歳以上就業者数-町丁別（統計区-特掲）　</t>
    <rPh sb="0" eb="1">
      <t>ダイ</t>
    </rPh>
    <rPh sb="3" eb="4">
      <t>オモテ</t>
    </rPh>
    <phoneticPr fontId="1"/>
  </si>
  <si>
    <t>第14表　産業(大分類)、男女別15歳以上就業者数-町丁別（統計区-特掲） －つづき－</t>
    <rPh sb="0" eb="1">
      <t>ダイ</t>
    </rPh>
    <rPh sb="3" eb="4">
      <t>オモテ</t>
    </rPh>
    <phoneticPr fontId="1"/>
  </si>
  <si>
    <t>第15表　居住期間（6区分）、男女別人口-町丁別（統計区-特掲）</t>
    <phoneticPr fontId="1"/>
  </si>
  <si>
    <t>第15表　居住期間（6区分）、男女別人口-町丁別（統計区-特掲） －つづき－</t>
    <phoneticPr fontId="1"/>
  </si>
  <si>
    <t>第7表 夫婦の就業・非就業(4区分)、子供の有無・数・年齢(49区分)、世帯の家族類型(3区分)別夫婦のいる一般世帯数及び一般世帯人員(夫婦のいる3世代世帯-特掲)  － つづき -</t>
    <phoneticPr fontId="1"/>
  </si>
  <si>
    <t>第12表　労働力状態（2区分），男女別15歳以上人口-町丁別（統計区-特掲） －つづき－</t>
    <phoneticPr fontId="1"/>
  </si>
  <si>
    <t>第13表 従業上の地位（3区分），男女別15歳以上就業者数-町丁別（統計区-特掲） －つづき－</t>
    <phoneticPr fontId="1"/>
  </si>
  <si>
    <t>第15表　居住期間（6区分），男女別人口-町丁別（統計区-特掲） －つづき－</t>
    <phoneticPr fontId="1"/>
  </si>
  <si>
    <t>第16表 従業上の地位(8区分)、職業(大分類)、男女別15歳以上就業者数</t>
    <phoneticPr fontId="1"/>
  </si>
  <si>
    <t>総数
1)</t>
    <rPh sb="0" eb="1">
      <t>フサ</t>
    </rPh>
    <rPh sb="1" eb="2">
      <t>カズ</t>
    </rPh>
    <phoneticPr fontId="1"/>
  </si>
  <si>
    <t>雇人の
ある
業主</t>
    <rPh sb="0" eb="1">
      <t>ヤトイ</t>
    </rPh>
    <rPh sb="1" eb="2">
      <t>ニン</t>
    </rPh>
    <rPh sb="7" eb="9">
      <t>ギョウシュ</t>
    </rPh>
    <phoneticPr fontId="1"/>
  </si>
  <si>
    <t>雇人の
ない
業主</t>
    <rPh sb="0" eb="1">
      <t>ヤトイ</t>
    </rPh>
    <rPh sb="1" eb="2">
      <t>ニン</t>
    </rPh>
    <rPh sb="7" eb="9">
      <t>ギョウシュ</t>
    </rPh>
    <phoneticPr fontId="1"/>
  </si>
  <si>
    <t>家族
従業者</t>
    <rPh sb="0" eb="2">
      <t>カゾク</t>
    </rPh>
    <rPh sb="4" eb="7">
      <t>ジュウギョウシャ</t>
    </rPh>
    <phoneticPr fontId="1"/>
  </si>
  <si>
    <t>家庭
内職者</t>
    <rPh sb="0" eb="2">
      <t>カテイ</t>
    </rPh>
    <rPh sb="4" eb="6">
      <t>ナイショク</t>
    </rPh>
    <rPh sb="6" eb="7">
      <t>シャ</t>
    </rPh>
    <phoneticPr fontId="1"/>
  </si>
  <si>
    <t>男女</t>
    <rPh sb="0" eb="2">
      <t>ダンジョ</t>
    </rPh>
    <phoneticPr fontId="1"/>
  </si>
  <si>
    <t>正規の
職員・
従業員</t>
    <rPh sb="0" eb="2">
      <t>セイキ</t>
    </rPh>
    <rPh sb="4" eb="6">
      <t>ショクイン</t>
    </rPh>
    <rPh sb="8" eb="11">
      <t>ジュウギョウイン</t>
    </rPh>
    <phoneticPr fontId="1"/>
  </si>
  <si>
    <t>労働者
派遣
事業所の
派遣社員</t>
    <rPh sb="0" eb="3">
      <t>ロウドウシャ</t>
    </rPh>
    <rPh sb="4" eb="6">
      <t>ハケン</t>
    </rPh>
    <rPh sb="7" eb="9">
      <t>ジギョウ</t>
    </rPh>
    <rPh sb="9" eb="10">
      <t>ショ</t>
    </rPh>
    <rPh sb="12" eb="14">
      <t>ハケン</t>
    </rPh>
    <rPh sb="14" eb="16">
      <t>シャイン</t>
    </rPh>
    <phoneticPr fontId="1"/>
  </si>
  <si>
    <t>ﾊﾟｰﾄ・
ｱﾙﾊﾞｲﾄ・
その他</t>
    <rPh sb="16" eb="17">
      <t>タ</t>
    </rPh>
    <phoneticPr fontId="1"/>
  </si>
  <si>
    <t>職業(大分類)</t>
    <rPh sb="0" eb="2">
      <t>ショクギョウ</t>
    </rPh>
    <rPh sb="3" eb="6">
      <t>ダイブンルイ</t>
    </rPh>
    <phoneticPr fontId="1"/>
  </si>
  <si>
    <t>管理的職業従事者</t>
    <phoneticPr fontId="1"/>
  </si>
  <si>
    <t>専門的・技術的職業従事者</t>
    <phoneticPr fontId="1"/>
  </si>
  <si>
    <t>事務従事者</t>
    <phoneticPr fontId="1"/>
  </si>
  <si>
    <t>販売従事者</t>
    <phoneticPr fontId="1"/>
  </si>
  <si>
    <t>サービス職業従事者</t>
    <phoneticPr fontId="1"/>
  </si>
  <si>
    <t>保安職業従事者</t>
    <phoneticPr fontId="1"/>
  </si>
  <si>
    <t>農林漁業従事者</t>
    <phoneticPr fontId="1"/>
  </si>
  <si>
    <t>生産工程従事者</t>
    <phoneticPr fontId="1"/>
  </si>
  <si>
    <t>輸送・機械運転従事者</t>
    <phoneticPr fontId="1"/>
  </si>
  <si>
    <t>建設・採掘従事者</t>
    <phoneticPr fontId="1"/>
  </si>
  <si>
    <t>運搬・清掃・包装等従事者</t>
    <phoneticPr fontId="1"/>
  </si>
  <si>
    <t>分類不能の職業</t>
    <phoneticPr fontId="1"/>
  </si>
  <si>
    <t>1) 従業上の地位「不詳」を含みます。</t>
    <rPh sb="3" eb="5">
      <t>ジュウギョウ</t>
    </rPh>
    <rPh sb="5" eb="6">
      <t>ウエ</t>
    </rPh>
    <rPh sb="7" eb="9">
      <t>チイ</t>
    </rPh>
    <rPh sb="10" eb="12">
      <t>フショウ</t>
    </rPh>
    <rPh sb="14" eb="15">
      <t>フク</t>
    </rPh>
    <phoneticPr fontId="1"/>
  </si>
  <si>
    <t>事務従事者</t>
  </si>
  <si>
    <t>販売従事者</t>
  </si>
  <si>
    <t>第17表 職業(大分類)、年齢(5歳階級)、男女別15歳以上　</t>
    <phoneticPr fontId="1"/>
  </si>
  <si>
    <t>　就業者数及び平均年齢(総数及び雇用者)　</t>
    <rPh sb="12" eb="13">
      <t>ソウ</t>
    </rPh>
    <rPh sb="13" eb="14">
      <t>スウ</t>
    </rPh>
    <rPh sb="14" eb="15">
      <t>オヨ</t>
    </rPh>
    <phoneticPr fontId="1"/>
  </si>
  <si>
    <t>年齢
(5歳階級)</t>
    <phoneticPr fontId="1"/>
  </si>
  <si>
    <t>管理的職業
従事者</t>
    <phoneticPr fontId="1"/>
  </si>
  <si>
    <t>専門的・技術的
職業従事者</t>
    <phoneticPr fontId="1"/>
  </si>
  <si>
    <t>サービス職業
従事者</t>
    <phoneticPr fontId="1"/>
  </si>
  <si>
    <t>保安職業
従事者</t>
    <phoneticPr fontId="1"/>
  </si>
  <si>
    <t>農林漁業
従事者</t>
    <phoneticPr fontId="1"/>
  </si>
  <si>
    <t>生産工程
従事者</t>
    <phoneticPr fontId="1"/>
  </si>
  <si>
    <t>輸送・機械
運転従事者</t>
    <phoneticPr fontId="1"/>
  </si>
  <si>
    <t>建設・採掘
従事者</t>
    <phoneticPr fontId="1"/>
  </si>
  <si>
    <t>運搬・清掃・
包装等従事者</t>
    <phoneticPr fontId="1"/>
  </si>
  <si>
    <t>分類不能の
職業</t>
    <phoneticPr fontId="1"/>
  </si>
  <si>
    <t xml:space="preserve">20～24  </t>
    <phoneticPr fontId="1"/>
  </si>
  <si>
    <t>(再掲)65歳以上</t>
    <rPh sb="1" eb="3">
      <t>サイケイ</t>
    </rPh>
    <rPh sb="6" eb="7">
      <t>サイ</t>
    </rPh>
    <rPh sb="7" eb="9">
      <t>イジョウ</t>
    </rPh>
    <phoneticPr fontId="1"/>
  </si>
  <si>
    <t>(再掲)65～74歳</t>
    <phoneticPr fontId="1"/>
  </si>
  <si>
    <t>(再掲)75歳以上</t>
    <phoneticPr fontId="1"/>
  </si>
  <si>
    <t>　就業者数及び平均年齢(総数及び雇用者)　- つ づ き -　</t>
    <rPh sb="12" eb="13">
      <t>ソウ</t>
    </rPh>
    <rPh sb="13" eb="14">
      <t>スウ</t>
    </rPh>
    <rPh sb="14" eb="15">
      <t>オヨ</t>
    </rPh>
    <phoneticPr fontId="1"/>
  </si>
  <si>
    <t>うち雇用者(役員を含む)</t>
    <rPh sb="2" eb="5">
      <t>コヨウシャ</t>
    </rPh>
    <rPh sb="6" eb="8">
      <t>ヤクイン</t>
    </rPh>
    <rPh sb="9" eb="10">
      <t>フク</t>
    </rPh>
    <phoneticPr fontId="1"/>
  </si>
  <si>
    <t>　</t>
    <phoneticPr fontId="1"/>
  </si>
  <si>
    <t>第18表 産業(大分類)、職業(大分類)、男女別　</t>
    <phoneticPr fontId="1"/>
  </si>
  <si>
    <t>　15歳以上就業者数(総数及び雇用者)　</t>
    <rPh sb="11" eb="12">
      <t>ソウ</t>
    </rPh>
    <rPh sb="12" eb="13">
      <t>スウ</t>
    </rPh>
    <rPh sb="13" eb="14">
      <t>オヨ</t>
    </rPh>
    <phoneticPr fontId="1"/>
  </si>
  <si>
    <t>男女
産業(大分類)</t>
    <phoneticPr fontId="1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</si>
  <si>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1"/>
  </si>
  <si>
    <t>　15歳以上就業者数(総数及び雇用者)　- つ づ き -　　</t>
    <rPh sb="11" eb="12">
      <t>ソウ</t>
    </rPh>
    <rPh sb="12" eb="13">
      <t>スウ</t>
    </rPh>
    <rPh sb="13" eb="14">
      <t>オヨ</t>
    </rPh>
    <phoneticPr fontId="1"/>
  </si>
  <si>
    <t>第19表 職業(大分類)、男女別　　</t>
    <phoneticPr fontId="1"/>
  </si>
  <si>
    <t>　15歳以上就業者数(町丁別、統計区-特掲)　</t>
    <phoneticPr fontId="1"/>
  </si>
  <si>
    <t>　15歳以上就業者数(町丁別、統計区-特掲)　－ つ づ き －　</t>
    <rPh sb="3" eb="4">
      <t>サイ</t>
    </rPh>
    <rPh sb="4" eb="6">
      <t>イジョウ</t>
    </rPh>
    <rPh sb="6" eb="9">
      <t>シュウギョウシャ</t>
    </rPh>
    <rPh sb="9" eb="10">
      <t>スウ</t>
    </rPh>
    <phoneticPr fontId="1"/>
  </si>
  <si>
    <t>第19表 職業(大分類)、男女別　　</t>
    <rPh sb="5" eb="7">
      <t>ショクギョウ</t>
    </rPh>
    <rPh sb="8" eb="11">
      <t>ダイブンルイ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</si>
</sst>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_ "/>
    <numFmt numFmtId="177" formatCode="#,##0;&quot;△ &quot;#,##0"/>
    <numFmt numFmtId="178" formatCode="0.00_ "/>
    <numFmt numFmtId="179" formatCode="_ * #,##0.0_ ;_ * \-#,##0.0_ ;_ * &quot;-&quot;?_ ;_ @_ "/>
    <numFmt numFmtId="180" formatCode="#,##0_);[Red]\(#,##0\)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.5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"/>
      <color theme="1"/>
      <name val="ＭＳ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9.5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ＭＳ Ｐゴシック"/>
      <family val="3"/>
      <charset val="128"/>
    </font>
    <font>
      <sz val="9.5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38" fontId="18" fillId="0" borderId="0" applyFont="0" applyFill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distributed" vertical="center" justifyLastLine="1"/>
    </xf>
    <xf numFmtId="0" fontId="6" fillId="2" borderId="1" xfId="0" applyFont="1" applyFill="1" applyBorder="1" applyAlignment="1">
      <alignment horizontal="distributed" vertical="center" wrapText="1" justifyLastLine="1"/>
    </xf>
    <xf numFmtId="0" fontId="6" fillId="0" borderId="1" xfId="0" applyFont="1" applyFill="1" applyBorder="1" applyAlignment="1">
      <alignment horizontal="distributed" vertical="center" wrapText="1" justifyLastLine="1"/>
    </xf>
    <xf numFmtId="0" fontId="7" fillId="2" borderId="0" xfId="0" applyFont="1" applyFill="1" applyBorder="1">
      <alignment vertical="center"/>
    </xf>
    <xf numFmtId="177" fontId="7" fillId="2" borderId="0" xfId="0" applyNumberFormat="1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 wrapText="1" justifyLastLine="1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7" fillId="2" borderId="0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distributed" vertical="center" wrapText="1" justifyLastLine="1"/>
    </xf>
    <xf numFmtId="0" fontId="10" fillId="2" borderId="4" xfId="0" applyFont="1" applyFill="1" applyBorder="1" applyAlignment="1">
      <alignment horizontal="distributed" vertical="center" wrapText="1" justifyLastLine="1"/>
    </xf>
    <xf numFmtId="0" fontId="7" fillId="2" borderId="4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 justifyLastLine="1"/>
    </xf>
    <xf numFmtId="176" fontId="3" fillId="2" borderId="0" xfId="0" applyNumberFormat="1" applyFont="1" applyFill="1" applyBorder="1" applyAlignment="1">
      <alignment vertical="center"/>
    </xf>
    <xf numFmtId="176" fontId="9" fillId="2" borderId="12" xfId="0" applyNumberFormat="1" applyFont="1" applyFill="1" applyBorder="1" applyAlignment="1">
      <alignment horizontal="left" vertical="center"/>
    </xf>
    <xf numFmtId="177" fontId="9" fillId="2" borderId="0" xfId="0" applyNumberFormat="1" applyFont="1" applyFill="1">
      <alignment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 justifyLastLine="1"/>
    </xf>
    <xf numFmtId="176" fontId="7" fillId="2" borderId="13" xfId="0" applyNumberFormat="1" applyFont="1" applyFill="1" applyBorder="1" applyAlignment="1">
      <alignment vertical="center"/>
    </xf>
    <xf numFmtId="176" fontId="9" fillId="2" borderId="13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distributed" vertical="center" wrapText="1" justifyLastLine="1"/>
    </xf>
    <xf numFmtId="0" fontId="13" fillId="2" borderId="1" xfId="0" applyFont="1" applyFill="1" applyBorder="1" applyAlignment="1">
      <alignment horizontal="distributed" vertical="center" wrapText="1" justifyLastLine="1"/>
    </xf>
    <xf numFmtId="177" fontId="9" fillId="2" borderId="0" xfId="0" applyNumberFormat="1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vertical="center" wrapText="1" justifyLastLine="1"/>
    </xf>
    <xf numFmtId="0" fontId="10" fillId="2" borderId="0" xfId="0" applyFont="1" applyFill="1" applyAlignment="1">
      <alignment horizontal="distributed" vertical="center"/>
    </xf>
    <xf numFmtId="177" fontId="9" fillId="2" borderId="3" xfId="0" applyNumberFormat="1" applyFont="1" applyFill="1" applyBorder="1">
      <alignment vertical="center"/>
    </xf>
    <xf numFmtId="177" fontId="9" fillId="2" borderId="9" xfId="0" applyNumberFormat="1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top"/>
    </xf>
    <xf numFmtId="0" fontId="7" fillId="2" borderId="2" xfId="0" applyFont="1" applyFill="1" applyBorder="1" applyAlignment="1">
      <alignment horizontal="distributed" vertical="center" wrapText="1" justifyLastLine="1"/>
    </xf>
    <xf numFmtId="0" fontId="9" fillId="2" borderId="13" xfId="0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3" fillId="2" borderId="0" xfId="0" applyFont="1" applyFill="1" applyBorder="1" applyAlignment="1">
      <alignment horizontal="left" vertical="center"/>
    </xf>
    <xf numFmtId="0" fontId="11" fillId="2" borderId="0" xfId="0" applyFont="1" applyFill="1" applyBorder="1">
      <alignment vertical="center"/>
    </xf>
    <xf numFmtId="177" fontId="7" fillId="2" borderId="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16" fillId="0" borderId="1" xfId="0" applyFont="1" applyFill="1" applyBorder="1" applyAlignment="1">
      <alignment horizontal="distributed" vertical="center" wrapText="1" justifyLastLine="1"/>
    </xf>
    <xf numFmtId="0" fontId="7" fillId="2" borderId="0" xfId="0" applyFont="1" applyFill="1" applyBorder="1" applyAlignment="1">
      <alignment horizontal="center" vertical="center"/>
    </xf>
    <xf numFmtId="177" fontId="7" fillId="2" borderId="0" xfId="0" applyNumberFormat="1" applyFont="1" applyFill="1" applyAlignment="1">
      <alignment horizontal="right" vertical="center"/>
    </xf>
    <xf numFmtId="177" fontId="8" fillId="2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1" xfId="0" applyFont="1" applyFill="1" applyBorder="1" applyAlignment="1">
      <alignment horizontal="distributed" vertical="center" wrapText="1" justifyLastLine="1"/>
    </xf>
    <xf numFmtId="0" fontId="7" fillId="3" borderId="1" xfId="0" applyFont="1" applyFill="1" applyBorder="1" applyAlignment="1">
      <alignment horizontal="distributed" vertical="center" justifyLastLine="1"/>
    </xf>
    <xf numFmtId="0" fontId="7" fillId="3" borderId="2" xfId="0" applyFont="1" applyFill="1" applyBorder="1" applyAlignment="1">
      <alignment horizontal="distributed" vertical="center" justifyLastLine="1"/>
    </xf>
    <xf numFmtId="177" fontId="7" fillId="3" borderId="0" xfId="0" applyNumberFormat="1" applyFont="1" applyFill="1" applyBorder="1">
      <alignment vertical="center"/>
    </xf>
    <xf numFmtId="177" fontId="7" fillId="3" borderId="0" xfId="0" applyNumberFormat="1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distributed" vertical="center" wrapText="1" justifyLastLine="1"/>
    </xf>
    <xf numFmtId="0" fontId="10" fillId="3" borderId="6" xfId="0" applyFont="1" applyFill="1" applyBorder="1" applyAlignment="1">
      <alignment horizontal="distributed" vertical="center" wrapText="1" justifyLastLine="1"/>
    </xf>
    <xf numFmtId="0" fontId="7" fillId="3" borderId="4" xfId="0" applyFont="1" applyFill="1" applyBorder="1" applyAlignment="1">
      <alignment horizontal="distributed" vertical="center" wrapText="1" justifyLastLine="1"/>
    </xf>
    <xf numFmtId="0" fontId="7" fillId="3" borderId="12" xfId="0" applyFont="1" applyFill="1" applyBorder="1" applyAlignment="1">
      <alignment vertical="center"/>
    </xf>
    <xf numFmtId="0" fontId="7" fillId="0" borderId="4" xfId="0" applyFont="1" applyFill="1" applyBorder="1">
      <alignment vertical="center"/>
    </xf>
    <xf numFmtId="177" fontId="9" fillId="0" borderId="0" xfId="0" applyNumberFormat="1" applyFont="1" applyFill="1">
      <alignment vertical="center"/>
    </xf>
    <xf numFmtId="41" fontId="7" fillId="2" borderId="0" xfId="0" applyNumberFormat="1" applyFont="1" applyFill="1" applyBorder="1">
      <alignment vertical="center"/>
    </xf>
    <xf numFmtId="41" fontId="7" fillId="2" borderId="0" xfId="0" applyNumberFormat="1" applyFont="1" applyFill="1" applyAlignment="1">
      <alignment horizontal="right" vertical="center"/>
    </xf>
    <xf numFmtId="41" fontId="7" fillId="2" borderId="14" xfId="0" applyNumberFormat="1" applyFont="1" applyFill="1" applyBorder="1" applyAlignment="1">
      <alignment horizontal="right" vertical="center"/>
    </xf>
    <xf numFmtId="41" fontId="7" fillId="2" borderId="0" xfId="0" applyNumberFormat="1" applyFont="1" applyFill="1" applyBorder="1" applyAlignment="1">
      <alignment horizontal="right" vertical="center"/>
    </xf>
    <xf numFmtId="41" fontId="7" fillId="2" borderId="13" xfId="0" applyNumberFormat="1" applyFont="1" applyFill="1" applyBorder="1" applyAlignment="1">
      <alignment horizontal="right" vertical="center"/>
    </xf>
    <xf numFmtId="177" fontId="7" fillId="2" borderId="14" xfId="0" applyNumberFormat="1" applyFont="1" applyFill="1" applyBorder="1" applyAlignment="1">
      <alignment horizontal="right" vertical="center"/>
    </xf>
    <xf numFmtId="41" fontId="9" fillId="2" borderId="14" xfId="0" applyNumberFormat="1" applyFont="1" applyFill="1" applyBorder="1">
      <alignment vertical="center"/>
    </xf>
    <xf numFmtId="41" fontId="9" fillId="2" borderId="0" xfId="0" applyNumberFormat="1" applyFont="1" applyFill="1" applyBorder="1">
      <alignment vertical="center"/>
    </xf>
    <xf numFmtId="41" fontId="9" fillId="3" borderId="0" xfId="0" applyNumberFormat="1" applyFont="1" applyFill="1" applyBorder="1">
      <alignment vertical="center"/>
    </xf>
    <xf numFmtId="41" fontId="7" fillId="3" borderId="0" xfId="0" applyNumberFormat="1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41" fontId="7" fillId="3" borderId="0" xfId="0" applyNumberFormat="1" applyFont="1" applyFill="1" applyBorder="1" applyAlignment="1">
      <alignment horizontal="right" vertical="center"/>
    </xf>
    <xf numFmtId="41" fontId="7" fillId="2" borderId="14" xfId="0" applyNumberFormat="1" applyFont="1" applyFill="1" applyBorder="1">
      <alignment vertical="center"/>
    </xf>
    <xf numFmtId="41" fontId="7" fillId="2" borderId="0" xfId="0" applyNumberFormat="1" applyFont="1" applyFill="1">
      <alignment vertical="center"/>
    </xf>
    <xf numFmtId="0" fontId="7" fillId="2" borderId="0" xfId="0" applyFont="1" applyFill="1" applyBorder="1" applyAlignment="1">
      <alignment vertical="center" wrapText="1" justifyLastLine="1"/>
    </xf>
    <xf numFmtId="0" fontId="16" fillId="0" borderId="0" xfId="0" applyFont="1" applyFill="1" applyBorder="1" applyAlignment="1">
      <alignment horizontal="distributed" vertical="center" wrapText="1" justifyLastLine="1"/>
    </xf>
    <xf numFmtId="0" fontId="16" fillId="2" borderId="0" xfId="0" applyFont="1" applyFill="1" applyBorder="1" applyAlignment="1">
      <alignment horizontal="distributed" vertical="center" wrapText="1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11" fillId="2" borderId="13" xfId="0" applyFont="1" applyFill="1" applyBorder="1" applyAlignment="1">
      <alignment horizontal="center" vertical="center"/>
    </xf>
    <xf numFmtId="0" fontId="9" fillId="2" borderId="12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 applyAlignment="1">
      <alignment horizontal="distributed" vertical="center"/>
    </xf>
    <xf numFmtId="0" fontId="7" fillId="2" borderId="14" xfId="0" applyFont="1" applyFill="1" applyBorder="1">
      <alignment vertical="center"/>
    </xf>
    <xf numFmtId="179" fontId="7" fillId="2" borderId="14" xfId="0" applyNumberFormat="1" applyFont="1" applyFill="1" applyBorder="1">
      <alignment vertical="center"/>
    </xf>
    <xf numFmtId="179" fontId="7" fillId="2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41" fontId="7" fillId="3" borderId="0" xfId="0" applyNumberFormat="1" applyFont="1" applyFill="1">
      <alignment vertical="center"/>
    </xf>
    <xf numFmtId="0" fontId="7" fillId="2" borderId="0" xfId="0" applyFont="1" applyFill="1" applyBorder="1" applyAlignment="1">
      <alignment vertical="center"/>
    </xf>
    <xf numFmtId="180" fontId="7" fillId="2" borderId="0" xfId="0" applyNumberFormat="1" applyFont="1" applyFill="1">
      <alignment vertical="center"/>
    </xf>
    <xf numFmtId="38" fontId="7" fillId="2" borderId="0" xfId="3" applyFont="1" applyFill="1">
      <alignment vertical="center"/>
    </xf>
    <xf numFmtId="37" fontId="17" fillId="0" borderId="14" xfId="0" quotePrefix="1" applyNumberFormat="1" applyFont="1" applyBorder="1" applyAlignment="1">
      <alignment horizontal="right" vertical="top"/>
    </xf>
    <xf numFmtId="0" fontId="7" fillId="2" borderId="0" xfId="0" applyFont="1" applyFill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10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distributed" vertical="center" justifyLastLine="1"/>
    </xf>
    <xf numFmtId="0" fontId="7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distributed" vertical="center" wrapText="1" justifyLastLine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 wrapText="1" justifyLastLine="1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7" fillId="3" borderId="6" xfId="0" applyFont="1" applyFill="1" applyBorder="1" applyAlignment="1">
      <alignment horizontal="distributed" vertical="center" justifyLastLine="1"/>
    </xf>
    <xf numFmtId="41" fontId="9" fillId="3" borderId="3" xfId="0" applyNumberFormat="1" applyFont="1" applyFill="1" applyBorder="1" applyAlignment="1">
      <alignment horizontal="right" vertical="center"/>
    </xf>
    <xf numFmtId="41" fontId="9" fillId="2" borderId="0" xfId="0" applyNumberFormat="1" applyFont="1" applyFill="1" applyBorder="1" applyAlignment="1">
      <alignment horizontal="right" vertical="center"/>
    </xf>
    <xf numFmtId="41" fontId="7" fillId="2" borderId="3" xfId="0" applyNumberFormat="1" applyFont="1" applyFill="1" applyBorder="1" applyAlignment="1">
      <alignment horizontal="right" vertical="center"/>
    </xf>
    <xf numFmtId="41" fontId="7" fillId="2" borderId="3" xfId="0" applyNumberFormat="1" applyFont="1" applyFill="1" applyBorder="1">
      <alignment vertical="center"/>
    </xf>
    <xf numFmtId="41" fontId="7" fillId="3" borderId="14" xfId="0" applyNumberFormat="1" applyFont="1" applyFill="1" applyBorder="1" applyAlignment="1">
      <alignment horizontal="right" vertical="center"/>
    </xf>
    <xf numFmtId="41" fontId="9" fillId="3" borderId="3" xfId="0" applyNumberFormat="1" applyFont="1" applyFill="1" applyBorder="1">
      <alignment vertical="center"/>
    </xf>
    <xf numFmtId="41" fontId="7" fillId="3" borderId="14" xfId="0" applyNumberFormat="1" applyFont="1" applyFill="1" applyBorder="1">
      <alignment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>
      <alignment vertical="center"/>
    </xf>
    <xf numFmtId="41" fontId="9" fillId="2" borderId="3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>
      <alignment vertical="center"/>
    </xf>
    <xf numFmtId="41" fontId="9" fillId="2" borderId="9" xfId="0" applyNumberFormat="1" applyFont="1" applyFill="1" applyBorder="1">
      <alignment vertical="center"/>
    </xf>
    <xf numFmtId="41" fontId="7" fillId="0" borderId="0" xfId="0" applyNumberFormat="1" applyFont="1" applyFill="1" applyBorder="1">
      <alignment vertical="center"/>
    </xf>
    <xf numFmtId="177" fontId="7" fillId="2" borderId="8" xfId="0" applyNumberFormat="1" applyFont="1" applyFill="1" applyBorder="1">
      <alignment vertical="center"/>
    </xf>
    <xf numFmtId="178" fontId="7" fillId="2" borderId="8" xfId="0" applyNumberFormat="1" applyFont="1" applyFill="1" applyBorder="1">
      <alignment vertical="center"/>
    </xf>
    <xf numFmtId="177" fontId="9" fillId="2" borderId="14" xfId="0" applyNumberFormat="1" applyFont="1" applyFill="1" applyBorder="1" applyAlignment="1">
      <alignment horizontal="right" vertical="center"/>
    </xf>
    <xf numFmtId="177" fontId="9" fillId="2" borderId="9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38" fontId="7" fillId="2" borderId="0" xfId="3" applyFont="1" applyFill="1" applyBorder="1" applyAlignment="1">
      <alignment horizontal="right" vertical="center"/>
    </xf>
    <xf numFmtId="41" fontId="9" fillId="0" borderId="14" xfId="0" applyNumberFormat="1" applyFont="1" applyFill="1" applyBorder="1">
      <alignment vertical="center"/>
    </xf>
    <xf numFmtId="41" fontId="9" fillId="3" borderId="0" xfId="0" applyNumberFormat="1" applyFont="1" applyFill="1">
      <alignment vertical="center"/>
    </xf>
    <xf numFmtId="41" fontId="7" fillId="3" borderId="0" xfId="0" applyNumberFormat="1" applyFont="1" applyFill="1" applyAlignment="1">
      <alignment horizontal="right" vertical="center"/>
    </xf>
    <xf numFmtId="41" fontId="9" fillId="2" borderId="14" xfId="0" applyNumberFormat="1" applyFont="1" applyFill="1" applyBorder="1" applyAlignment="1">
      <alignment vertical="center"/>
    </xf>
    <xf numFmtId="41" fontId="9" fillId="2" borderId="0" xfId="0" applyNumberFormat="1" applyFont="1" applyFill="1" applyAlignment="1">
      <alignment vertical="center"/>
    </xf>
    <xf numFmtId="41" fontId="9" fillId="2" borderId="0" xfId="0" applyNumberFormat="1" applyFont="1" applyFill="1">
      <alignment vertical="center"/>
    </xf>
    <xf numFmtId="41" fontId="7" fillId="2" borderId="0" xfId="0" applyNumberFormat="1" applyFont="1" applyFill="1" applyAlignment="1">
      <alignment vertical="center"/>
    </xf>
    <xf numFmtId="41" fontId="7" fillId="2" borderId="14" xfId="0" applyNumberFormat="1" applyFont="1" applyFill="1" applyBorder="1" applyAlignment="1">
      <alignment vertical="center"/>
    </xf>
    <xf numFmtId="41" fontId="9" fillId="2" borderId="0" xfId="0" applyNumberFormat="1" applyFont="1" applyFill="1" applyAlignment="1">
      <alignment horizontal="right" vertical="center"/>
    </xf>
    <xf numFmtId="41" fontId="9" fillId="2" borderId="14" xfId="0" applyNumberFormat="1" applyFont="1" applyFill="1" applyBorder="1" applyAlignment="1">
      <alignment horizontal="right" vertical="center"/>
    </xf>
    <xf numFmtId="41" fontId="9" fillId="2" borderId="12" xfId="0" applyNumberFormat="1" applyFont="1" applyFill="1" applyBorder="1" applyAlignment="1">
      <alignment horizontal="right" vertical="center"/>
    </xf>
    <xf numFmtId="41" fontId="9" fillId="2" borderId="13" xfId="0" applyNumberFormat="1" applyFont="1" applyFill="1" applyBorder="1" applyAlignment="1">
      <alignment horizontal="right" vertical="center"/>
    </xf>
    <xf numFmtId="41" fontId="9" fillId="2" borderId="0" xfId="0" applyNumberFormat="1" applyFont="1" applyFill="1" applyBorder="1" applyAlignment="1">
      <alignment vertical="center"/>
    </xf>
    <xf numFmtId="37" fontId="7" fillId="0" borderId="14" xfId="0" applyNumberFormat="1" applyFont="1" applyBorder="1" applyAlignment="1">
      <alignment horizontal="right" vertical="top"/>
    </xf>
    <xf numFmtId="38" fontId="7" fillId="2" borderId="0" xfId="3" applyFont="1" applyFill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distributed" vertical="center"/>
    </xf>
    <xf numFmtId="0" fontId="19" fillId="2" borderId="16" xfId="0" applyFont="1" applyFill="1" applyBorder="1" applyAlignment="1">
      <alignment vertical="center"/>
    </xf>
    <xf numFmtId="0" fontId="19" fillId="2" borderId="25" xfId="0" applyFont="1" applyFill="1" applyBorder="1" applyAlignment="1">
      <alignment vertical="center"/>
    </xf>
    <xf numFmtId="0" fontId="19" fillId="2" borderId="35" xfId="0" applyFont="1" applyFill="1" applyBorder="1" applyAlignment="1">
      <alignment horizontal="center" vertical="center"/>
    </xf>
    <xf numFmtId="41" fontId="21" fillId="2" borderId="34" xfId="0" applyNumberFormat="1" applyFont="1" applyFill="1" applyBorder="1" applyAlignment="1">
      <alignment horizontal="right" vertical="center"/>
    </xf>
    <xf numFmtId="41" fontId="21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distributed" vertical="center"/>
    </xf>
    <xf numFmtId="41" fontId="11" fillId="2" borderId="34" xfId="0" applyNumberFormat="1" applyFont="1" applyFill="1" applyBorder="1" applyAlignment="1">
      <alignment horizontal="right" vertical="center"/>
    </xf>
    <xf numFmtId="41" fontId="11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 applyBorder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distributed" vertical="center"/>
    </xf>
    <xf numFmtId="0" fontId="22" fillId="2" borderId="31" xfId="0" applyFont="1" applyFill="1" applyBorder="1" applyAlignment="1">
      <alignment horizontal="distributed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distributed" vertical="center"/>
    </xf>
    <xf numFmtId="177" fontId="23" fillId="2" borderId="0" xfId="0" applyNumberFormat="1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23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41" fontId="21" fillId="2" borderId="40" xfId="0" applyNumberFormat="1" applyFont="1" applyFill="1" applyBorder="1" applyAlignment="1">
      <alignment horizontal="right" vertical="center"/>
    </xf>
    <xf numFmtId="179" fontId="11" fillId="2" borderId="34" xfId="0" applyNumberFormat="1" applyFont="1" applyFill="1" applyBorder="1" applyAlignment="1">
      <alignment horizontal="right" vertical="center"/>
    </xf>
    <xf numFmtId="179" fontId="11" fillId="2" borderId="0" xfId="0" applyNumberFormat="1" applyFont="1" applyFill="1" applyBorder="1" applyAlignment="1">
      <alignment horizontal="right" vertical="center"/>
    </xf>
    <xf numFmtId="41" fontId="11" fillId="2" borderId="0" xfId="0" applyNumberFormat="1" applyFont="1" applyFill="1" applyAlignment="1">
      <alignment horizontal="right" vertical="center"/>
    </xf>
    <xf numFmtId="0" fontId="7" fillId="2" borderId="33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24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Border="1">
      <alignment vertical="center"/>
    </xf>
    <xf numFmtId="0" fontId="6" fillId="2" borderId="32" xfId="0" applyFont="1" applyFill="1" applyBorder="1" applyAlignment="1">
      <alignment vertical="center"/>
    </xf>
    <xf numFmtId="0" fontId="27" fillId="2" borderId="41" xfId="0" applyFont="1" applyFill="1" applyBorder="1">
      <alignment vertical="center"/>
    </xf>
    <xf numFmtId="0" fontId="28" fillId="2" borderId="41" xfId="0" applyFont="1" applyFill="1" applyBorder="1">
      <alignment vertical="center"/>
    </xf>
    <xf numFmtId="41" fontId="27" fillId="2" borderId="40" xfId="0" applyNumberFormat="1" applyFont="1" applyFill="1" applyBorder="1" applyAlignment="1">
      <alignment horizontal="right" vertical="center"/>
    </xf>
    <xf numFmtId="41" fontId="27" fillId="2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>
      <alignment vertical="center"/>
    </xf>
    <xf numFmtId="41" fontId="26" fillId="2" borderId="34" xfId="0" applyNumberFormat="1" applyFont="1" applyFill="1" applyBorder="1" applyAlignment="1">
      <alignment horizontal="right" vertical="center"/>
    </xf>
    <xf numFmtId="41" fontId="2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6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26" fillId="2" borderId="32" xfId="0" applyFont="1" applyFill="1" applyBorder="1" applyAlignment="1">
      <alignment vertical="center"/>
    </xf>
    <xf numFmtId="0" fontId="26" fillId="2" borderId="34" xfId="0" applyFont="1" applyFill="1" applyBorder="1" applyAlignment="1">
      <alignment vertical="center"/>
    </xf>
    <xf numFmtId="0" fontId="26" fillId="2" borderId="38" xfId="0" applyFont="1" applyFill="1" applyBorder="1" applyAlignment="1">
      <alignment vertical="center"/>
    </xf>
    <xf numFmtId="41" fontId="26" fillId="2" borderId="0" xfId="0" applyNumberFormat="1" applyFont="1" applyFill="1" applyAlignment="1">
      <alignment horizontal="right" vertical="center"/>
    </xf>
    <xf numFmtId="41" fontId="26" fillId="2" borderId="34" xfId="0" quotePrefix="1" applyNumberFormat="1" applyFont="1" applyFill="1" applyBorder="1" applyAlignment="1">
      <alignment horizontal="right" vertical="center"/>
    </xf>
    <xf numFmtId="0" fontId="26" fillId="2" borderId="41" xfId="0" applyFont="1" applyFill="1" applyBorder="1">
      <alignment vertical="center"/>
    </xf>
    <xf numFmtId="0" fontId="6" fillId="2" borderId="38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right" vertical="center"/>
    </xf>
    <xf numFmtId="41" fontId="26" fillId="2" borderId="0" xfId="0" quotePrefix="1" applyNumberFormat="1" applyFont="1" applyFill="1" applyBorder="1" applyAlignment="1">
      <alignment horizontal="right" vertical="center"/>
    </xf>
    <xf numFmtId="41" fontId="26" fillId="2" borderId="34" xfId="0" applyNumberFormat="1" applyFont="1" applyFill="1" applyBorder="1">
      <alignment vertical="center"/>
    </xf>
    <xf numFmtId="41" fontId="26" fillId="2" borderId="0" xfId="0" applyNumberFormat="1" applyFont="1" applyFill="1" applyBorder="1">
      <alignment vertical="center"/>
    </xf>
    <xf numFmtId="41" fontId="26" fillId="2" borderId="0" xfId="0" applyNumberFormat="1" applyFont="1" applyFill="1">
      <alignment vertical="center"/>
    </xf>
    <xf numFmtId="41" fontId="27" fillId="2" borderId="0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distributed" vertical="center" justifyLastLine="1"/>
    </xf>
    <xf numFmtId="0" fontId="7" fillId="2" borderId="4" xfId="0" applyFont="1" applyFill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3" xfId="0" applyFont="1" applyFill="1" applyBorder="1" applyAlignment="1">
      <alignment horizontal="distributed" vertical="center" justifyLastLine="1"/>
    </xf>
    <xf numFmtId="0" fontId="7" fillId="2" borderId="20" xfId="0" applyFont="1" applyFill="1" applyBorder="1" applyAlignment="1">
      <alignment horizontal="distributed" vertical="center" justifyLastLine="1"/>
    </xf>
    <xf numFmtId="0" fontId="7" fillId="2" borderId="18" xfId="0" applyFont="1" applyFill="1" applyBorder="1" applyAlignment="1">
      <alignment horizontal="distributed" vertical="center" justifyLastLine="1"/>
    </xf>
    <xf numFmtId="0" fontId="7" fillId="2" borderId="21" xfId="0" applyFont="1" applyFill="1" applyBorder="1" applyAlignment="1">
      <alignment horizontal="distributed" vertical="center" justifyLastLine="1"/>
    </xf>
    <xf numFmtId="0" fontId="7" fillId="2" borderId="19" xfId="0" applyFont="1" applyFill="1" applyBorder="1" applyAlignment="1">
      <alignment horizontal="distributed" vertical="center" justifyLastLine="1"/>
    </xf>
    <xf numFmtId="0" fontId="7" fillId="2" borderId="15" xfId="0" applyFont="1" applyFill="1" applyBorder="1" applyAlignment="1">
      <alignment horizontal="distributed" vertical="center" justifyLastLine="1"/>
    </xf>
    <xf numFmtId="0" fontId="7" fillId="2" borderId="17" xfId="0" applyFont="1" applyFill="1" applyBorder="1" applyAlignment="1">
      <alignment horizontal="distributed" vertical="center" wrapText="1" justifyLastLine="1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8" xfId="0" applyFont="1" applyFill="1" applyBorder="1" applyAlignment="1">
      <alignment horizontal="distributed" vertical="center" justifyLastLine="1"/>
    </xf>
    <xf numFmtId="0" fontId="7" fillId="2" borderId="10" xfId="0" applyFont="1" applyFill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distributed" vertical="center" wrapText="1" justifyLastLine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 wrapText="1" justifyLastLine="1"/>
    </xf>
    <xf numFmtId="0" fontId="7" fillId="2" borderId="6" xfId="0" applyFont="1" applyFill="1" applyBorder="1" applyAlignment="1">
      <alignment horizontal="distributed" vertical="center" wrapText="1" justifyLastLine="1"/>
    </xf>
    <xf numFmtId="0" fontId="7" fillId="2" borderId="16" xfId="0" applyFont="1" applyFill="1" applyBorder="1" applyAlignment="1">
      <alignment horizontal="distributed" vertical="center" justifyLastLine="1"/>
    </xf>
    <xf numFmtId="0" fontId="7" fillId="2" borderId="5" xfId="0" applyFont="1" applyFill="1" applyBorder="1" applyAlignment="1">
      <alignment horizontal="distributed" vertical="center" justifyLastLine="1"/>
    </xf>
    <xf numFmtId="0" fontId="7" fillId="2" borderId="16" xfId="0" applyFont="1" applyFill="1" applyBorder="1" applyAlignment="1">
      <alignment horizontal="distributed" vertical="center" wrapText="1" justifyLastLine="1"/>
    </xf>
    <xf numFmtId="0" fontId="7" fillId="2" borderId="17" xfId="0" applyFont="1" applyFill="1" applyBorder="1" applyAlignment="1">
      <alignment horizontal="distributed" vertical="center" justifyLastLine="1"/>
    </xf>
    <xf numFmtId="0" fontId="9" fillId="2" borderId="9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distributed" vertical="center" wrapText="1" justifyLastLine="1"/>
    </xf>
    <xf numFmtId="0" fontId="2" fillId="2" borderId="17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176" fontId="7" fillId="2" borderId="18" xfId="0" applyNumberFormat="1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 wrapText="1" justifyLastLine="1"/>
    </xf>
    <xf numFmtId="0" fontId="7" fillId="2" borderId="1" xfId="0" applyFont="1" applyFill="1" applyBorder="1" applyAlignment="1">
      <alignment horizontal="distributed" vertical="center" justifyLastLine="1"/>
    </xf>
    <xf numFmtId="17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distributed" vertical="center" justifyLastLine="1"/>
    </xf>
    <xf numFmtId="0" fontId="9" fillId="2" borderId="9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176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20" xfId="0" applyFont="1" applyFill="1" applyBorder="1" applyAlignment="1">
      <alignment horizontal="distributed" vertical="center" wrapText="1" justifyLastLine="1"/>
    </xf>
    <xf numFmtId="0" fontId="7" fillId="2" borderId="23" xfId="0" applyFont="1" applyFill="1" applyBorder="1" applyAlignment="1">
      <alignment horizontal="distributed" vertical="center" wrapText="1" justifyLastLine="1"/>
    </xf>
    <xf numFmtId="0" fontId="7" fillId="2" borderId="23" xfId="0" applyFont="1" applyFill="1" applyBorder="1" applyAlignment="1">
      <alignment horizontal="distributed" vertical="center" justifyLastLine="1"/>
    </xf>
    <xf numFmtId="0" fontId="7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9" fillId="2" borderId="9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 justifyLastLine="1"/>
    </xf>
    <xf numFmtId="0" fontId="7" fillId="2" borderId="16" xfId="0" applyFont="1" applyFill="1" applyBorder="1" applyAlignment="1">
      <alignment horizontal="center" vertical="center" wrapText="1" justifyLastLine="1"/>
    </xf>
    <xf numFmtId="0" fontId="7" fillId="2" borderId="17" xfId="0" applyFont="1" applyFill="1" applyBorder="1" applyAlignment="1">
      <alignment horizontal="center" vertical="center" wrapText="1" justifyLastLine="1"/>
    </xf>
    <xf numFmtId="0" fontId="7" fillId="2" borderId="14" xfId="0" applyFont="1" applyFill="1" applyBorder="1" applyAlignment="1">
      <alignment horizontal="center" vertical="center" wrapText="1" justifyLastLine="1"/>
    </xf>
    <xf numFmtId="0" fontId="7" fillId="2" borderId="0" xfId="0" applyFont="1" applyFill="1" applyBorder="1" applyAlignment="1">
      <alignment horizontal="center" vertical="center" wrapText="1" justifyLastLine="1"/>
    </xf>
    <xf numFmtId="0" fontId="7" fillId="2" borderId="13" xfId="0" applyFont="1" applyFill="1" applyBorder="1" applyAlignment="1">
      <alignment horizontal="center" vertical="center" wrapText="1" justifyLastLine="1"/>
    </xf>
    <xf numFmtId="0" fontId="7" fillId="2" borderId="4" xfId="0" applyFont="1" applyFill="1" applyBorder="1" applyAlignment="1">
      <alignment horizontal="center" vertical="center" wrapText="1" justifyLastLine="1"/>
    </xf>
    <xf numFmtId="0" fontId="7" fillId="2" borderId="5" xfId="0" applyFont="1" applyFill="1" applyBorder="1" applyAlignment="1">
      <alignment horizontal="center" vertical="center" wrapText="1" justifyLastLine="1"/>
    </xf>
    <xf numFmtId="0" fontId="7" fillId="2" borderId="11" xfId="0" applyFont="1" applyFill="1" applyBorder="1" applyAlignment="1">
      <alignment horizontal="center" vertical="center" wrapText="1" justifyLastLine="1"/>
    </xf>
    <xf numFmtId="0" fontId="9" fillId="2" borderId="2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distributed" vertical="center" justifyLastLine="1"/>
    </xf>
    <xf numFmtId="0" fontId="16" fillId="2" borderId="7" xfId="0" applyFont="1" applyFill="1" applyBorder="1" applyAlignment="1">
      <alignment horizontal="distributed" vertical="center" wrapText="1" justifyLastLine="1"/>
    </xf>
    <xf numFmtId="0" fontId="16" fillId="2" borderId="6" xfId="0" applyFont="1" applyFill="1" applyBorder="1" applyAlignment="1">
      <alignment horizontal="distributed" vertical="center" wrapText="1" justifyLastLine="1"/>
    </xf>
    <xf numFmtId="0" fontId="7" fillId="0" borderId="7" xfId="0" applyFont="1" applyFill="1" applyBorder="1" applyAlignment="1">
      <alignment horizontal="distributed" vertical="center" wrapText="1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9" fillId="2" borderId="0" xfId="0" applyFont="1" applyFill="1" applyBorder="1" applyAlignment="1">
      <alignment horizontal="distributed" vertical="center"/>
    </xf>
    <xf numFmtId="0" fontId="14" fillId="2" borderId="0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 wrapText="1" justifyLastLine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distributed" vertical="center" justifyLastLine="1"/>
    </xf>
    <xf numFmtId="0" fontId="7" fillId="3" borderId="18" xfId="0" applyFont="1" applyFill="1" applyBorder="1" applyAlignment="1">
      <alignment horizontal="distributed" vertical="center" justifyLastLine="1"/>
    </xf>
    <xf numFmtId="0" fontId="7" fillId="3" borderId="7" xfId="0" applyFont="1" applyFill="1" applyBorder="1" applyAlignment="1">
      <alignment horizontal="distributed" vertical="center" justifyLastLine="1"/>
    </xf>
    <xf numFmtId="0" fontId="7" fillId="3" borderId="6" xfId="0" applyFont="1" applyFill="1" applyBorder="1" applyAlignment="1">
      <alignment horizontal="distributed" vertical="center" justifyLastLine="1"/>
    </xf>
    <xf numFmtId="0" fontId="7" fillId="3" borderId="2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distributed" vertical="center" wrapText="1" justifyLastLine="1"/>
    </xf>
    <xf numFmtId="0" fontId="19" fillId="2" borderId="32" xfId="0" applyFont="1" applyFill="1" applyBorder="1" applyAlignment="1">
      <alignment horizontal="distributed" vertical="center" wrapText="1" justifyLastLine="1"/>
    </xf>
    <xf numFmtId="0" fontId="19" fillId="2" borderId="36" xfId="0" applyFont="1" applyFill="1" applyBorder="1" applyAlignment="1">
      <alignment horizontal="distributed" vertical="center" wrapText="1" justifyLastLine="1"/>
    </xf>
    <xf numFmtId="0" fontId="19" fillId="2" borderId="27" xfId="0" applyFont="1" applyFill="1" applyBorder="1" applyAlignment="1">
      <alignment horizontal="distributed" vertical="center" justifyLastLine="1"/>
    </xf>
    <xf numFmtId="0" fontId="19" fillId="2" borderId="28" xfId="0" applyFont="1" applyFill="1" applyBorder="1" applyAlignment="1">
      <alignment horizontal="distributed" vertical="center" justifyLastLine="1"/>
    </xf>
    <xf numFmtId="0" fontId="19" fillId="2" borderId="29" xfId="0" applyFont="1" applyFill="1" applyBorder="1" applyAlignment="1">
      <alignment horizontal="distributed" vertical="center" justifyLastLine="1"/>
    </xf>
    <xf numFmtId="0" fontId="19" fillId="2" borderId="26" xfId="0" applyFont="1" applyFill="1" applyBorder="1" applyAlignment="1">
      <alignment horizontal="distributed" vertical="center" justifyLastLine="1"/>
    </xf>
    <xf numFmtId="0" fontId="19" fillId="2" borderId="32" xfId="0" applyFont="1" applyFill="1" applyBorder="1" applyAlignment="1">
      <alignment horizontal="distributed" vertical="center" justifyLastLine="1"/>
    </xf>
    <xf numFmtId="0" fontId="19" fillId="2" borderId="36" xfId="0" applyFont="1" applyFill="1" applyBorder="1" applyAlignment="1">
      <alignment horizontal="distributed" vertical="center" justifyLastLine="1"/>
    </xf>
    <xf numFmtId="0" fontId="19" fillId="2" borderId="30" xfId="0" applyFont="1" applyFill="1" applyBorder="1" applyAlignment="1">
      <alignment horizontal="distributed" vertical="center" wrapText="1" justifyLastLine="1"/>
    </xf>
    <xf numFmtId="0" fontId="19" fillId="2" borderId="34" xfId="0" applyFont="1" applyFill="1" applyBorder="1" applyAlignment="1">
      <alignment horizontal="distributed" vertical="center" justifyLastLine="1"/>
    </xf>
    <xf numFmtId="0" fontId="19" fillId="2" borderId="37" xfId="0" applyFont="1" applyFill="1" applyBorder="1" applyAlignment="1">
      <alignment horizontal="distributed" vertical="center" justifyLastLine="1"/>
    </xf>
    <xf numFmtId="0" fontId="19" fillId="2" borderId="0" xfId="0" applyFont="1" applyFill="1" applyAlignment="1">
      <alignment horizontal="distributed" vertical="center" justifyLastLine="1"/>
    </xf>
    <xf numFmtId="0" fontId="19" fillId="2" borderId="31" xfId="0" applyFont="1" applyFill="1" applyBorder="1" applyAlignment="1">
      <alignment horizontal="distributed" vertical="center" justifyLastLine="1"/>
    </xf>
    <xf numFmtId="0" fontId="19" fillId="2" borderId="33" xfId="0" applyFont="1" applyFill="1" applyBorder="1" applyAlignment="1">
      <alignment horizontal="distributed" vertical="center" justifyLastLine="1"/>
    </xf>
    <xf numFmtId="0" fontId="21" fillId="2" borderId="0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distributed" vertical="center" wrapText="1" justifyLastLine="1"/>
    </xf>
    <xf numFmtId="0" fontId="20" fillId="2" borderId="36" xfId="0" applyFont="1" applyFill="1" applyBorder="1" applyAlignment="1">
      <alignment horizontal="distributed" vertical="center" wrapText="1" justifyLastLine="1"/>
    </xf>
    <xf numFmtId="0" fontId="19" fillId="2" borderId="0" xfId="0" applyFont="1" applyFill="1" applyBorder="1" applyAlignment="1">
      <alignment horizontal="distributed" vertical="center" justifyLastLine="1"/>
    </xf>
    <xf numFmtId="0" fontId="21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 wrapText="1" justifyLastLine="1"/>
    </xf>
    <xf numFmtId="0" fontId="7" fillId="2" borderId="35" xfId="0" applyFont="1" applyFill="1" applyBorder="1" applyAlignment="1">
      <alignment horizontal="distributed" vertical="center" wrapText="1" justifyLastLine="1"/>
    </xf>
    <xf numFmtId="0" fontId="7" fillId="2" borderId="35" xfId="0" applyFont="1" applyFill="1" applyBorder="1" applyAlignment="1">
      <alignment horizontal="distributed" vertical="center" justifyLastLine="1"/>
    </xf>
    <xf numFmtId="0" fontId="11" fillId="2" borderId="27" xfId="0" applyFont="1" applyFill="1" applyBorder="1" applyAlignment="1">
      <alignment horizontal="distributed" vertical="center" justifyLastLine="1"/>
    </xf>
    <xf numFmtId="0" fontId="11" fillId="2" borderId="28" xfId="0" applyFont="1" applyFill="1" applyBorder="1" applyAlignment="1">
      <alignment horizontal="distributed" vertical="center" justifyLastLine="1"/>
    </xf>
    <xf numFmtId="0" fontId="7" fillId="2" borderId="34" xfId="0" applyFont="1" applyFill="1" applyBorder="1" applyAlignment="1">
      <alignment horizontal="distributed" vertical="center" justifyLastLine="1"/>
    </xf>
    <xf numFmtId="0" fontId="7" fillId="2" borderId="37" xfId="0" applyFont="1" applyFill="1" applyBorder="1" applyAlignment="1">
      <alignment horizontal="distributed" vertical="center" justifyLastLine="1"/>
    </xf>
    <xf numFmtId="0" fontId="7" fillId="2" borderId="32" xfId="0" applyFont="1" applyFill="1" applyBorder="1" applyAlignment="1">
      <alignment horizontal="distributed" vertical="center" wrapText="1" justifyLastLine="1"/>
    </xf>
    <xf numFmtId="0" fontId="7" fillId="2" borderId="36" xfId="0" applyFont="1" applyFill="1" applyBorder="1" applyAlignment="1">
      <alignment horizontal="distributed" vertical="center" wrapText="1" justifyLastLine="1"/>
    </xf>
    <xf numFmtId="0" fontId="10" fillId="2" borderId="32" xfId="0" applyFont="1" applyFill="1" applyBorder="1" applyAlignment="1">
      <alignment horizontal="distributed" vertical="center" wrapText="1" justifyLastLine="1"/>
    </xf>
    <xf numFmtId="0" fontId="10" fillId="2" borderId="36" xfId="0" applyFont="1" applyFill="1" applyBorder="1" applyAlignment="1">
      <alignment horizontal="distributed" vertical="center" wrapText="1" justifyLastLine="1"/>
    </xf>
    <xf numFmtId="0" fontId="7" fillId="2" borderId="34" xfId="0" applyFont="1" applyFill="1" applyBorder="1" applyAlignment="1">
      <alignment horizontal="distributed" vertical="center" wrapText="1" justifyLastLine="1"/>
    </xf>
    <xf numFmtId="0" fontId="7" fillId="2" borderId="37" xfId="0" applyFont="1" applyFill="1" applyBorder="1" applyAlignment="1">
      <alignment horizontal="distributed" vertical="center" wrapText="1" justifyLastLine="1"/>
    </xf>
    <xf numFmtId="0" fontId="7" fillId="2" borderId="31" xfId="0" applyFont="1" applyFill="1" applyBorder="1" applyAlignment="1">
      <alignment horizontal="distributed" vertical="center" wrapText="1" justifyLastLine="1"/>
    </xf>
    <xf numFmtId="0" fontId="7" fillId="2" borderId="39" xfId="0" applyFont="1" applyFill="1" applyBorder="1" applyAlignment="1">
      <alignment horizontal="distributed" vertical="center" wrapText="1" justifyLastLine="1"/>
    </xf>
    <xf numFmtId="0" fontId="9" fillId="2" borderId="41" xfId="0" applyFont="1" applyFill="1" applyBorder="1" applyAlignment="1">
      <alignment horizontal="distributed" vertical="center"/>
    </xf>
    <xf numFmtId="0" fontId="7" fillId="2" borderId="25" xfId="0" applyFont="1" applyFill="1" applyBorder="1" applyAlignment="1">
      <alignment horizontal="distributed" vertical="center" wrapText="1" justifyLastLine="1"/>
    </xf>
    <xf numFmtId="0" fontId="25" fillId="2" borderId="32" xfId="0" applyFont="1" applyFill="1" applyBorder="1" applyAlignment="1">
      <alignment horizontal="distributed" vertical="center" wrapText="1" justifyLastLine="1"/>
    </xf>
    <xf numFmtId="0" fontId="25" fillId="2" borderId="36" xfId="0" applyFont="1" applyFill="1" applyBorder="1" applyAlignment="1">
      <alignment horizontal="distributed" vertical="center" wrapText="1" justifyLastLine="1"/>
    </xf>
    <xf numFmtId="0" fontId="9" fillId="2" borderId="0" xfId="0" applyFont="1" applyFill="1" applyBorder="1" applyAlignment="1">
      <alignment vertical="center"/>
    </xf>
    <xf numFmtId="0" fontId="9" fillId="2" borderId="3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wrapText="1" justifyLastLine="1"/>
    </xf>
    <xf numFmtId="0" fontId="6" fillId="2" borderId="35" xfId="0" applyFont="1" applyFill="1" applyBorder="1" applyAlignment="1">
      <alignment horizontal="distributed" vertical="center" wrapText="1" justifyLastLine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distributed" vertical="center" justifyLastLine="1"/>
    </xf>
    <xf numFmtId="0" fontId="26" fillId="2" borderId="28" xfId="0" applyFont="1" applyFill="1" applyBorder="1" applyAlignment="1">
      <alignment horizontal="distributed" vertical="center" justifyLastLine="1"/>
    </xf>
    <xf numFmtId="0" fontId="6" fillId="2" borderId="34" xfId="0" applyFont="1" applyFill="1" applyBorder="1" applyAlignment="1">
      <alignment horizontal="distributed" vertical="center" justifyLastLine="1"/>
    </xf>
    <xf numFmtId="0" fontId="6" fillId="2" borderId="37" xfId="0" applyFont="1" applyFill="1" applyBorder="1" applyAlignment="1">
      <alignment horizontal="distributed" vertical="center" justifyLastLine="1"/>
    </xf>
    <xf numFmtId="0" fontId="6" fillId="2" borderId="32" xfId="0" applyFont="1" applyFill="1" applyBorder="1" applyAlignment="1">
      <alignment horizontal="distributed" vertical="center" wrapText="1" justifyLastLine="1"/>
    </xf>
    <xf numFmtId="0" fontId="6" fillId="2" borderId="36" xfId="0" applyFont="1" applyFill="1" applyBorder="1" applyAlignment="1">
      <alignment horizontal="distributed" vertical="center" wrapText="1" justifyLastLine="1"/>
    </xf>
    <xf numFmtId="0" fontId="2" fillId="2" borderId="32" xfId="0" applyFont="1" applyFill="1" applyBorder="1" applyAlignment="1">
      <alignment horizontal="distributed" vertical="center" wrapText="1" justifyLastLine="1"/>
    </xf>
    <xf numFmtId="0" fontId="2" fillId="2" borderId="36" xfId="0" applyFont="1" applyFill="1" applyBorder="1" applyAlignment="1">
      <alignment horizontal="distributed" vertical="center" wrapText="1" justifyLastLine="1"/>
    </xf>
    <xf numFmtId="0" fontId="26" fillId="2" borderId="0" xfId="0" applyFont="1" applyFill="1" applyBorder="1" applyAlignment="1">
      <alignment horizontal="distributed" vertical="center" wrapText="1" justifyLastLine="1"/>
    </xf>
    <xf numFmtId="0" fontId="26" fillId="2" borderId="35" xfId="0" applyFont="1" applyFill="1" applyBorder="1" applyAlignment="1">
      <alignment horizontal="distributed" vertical="center" wrapText="1" justifyLastLine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distributed" vertical="center" justifyLastLine="1"/>
    </xf>
    <xf numFmtId="0" fontId="26" fillId="2" borderId="37" xfId="0" applyFont="1" applyFill="1" applyBorder="1" applyAlignment="1">
      <alignment horizontal="distributed" vertical="center" justifyLastLine="1"/>
    </xf>
    <xf numFmtId="0" fontId="26" fillId="2" borderId="32" xfId="0" applyFont="1" applyFill="1" applyBorder="1" applyAlignment="1">
      <alignment horizontal="distributed" vertical="center" wrapText="1" justifyLastLine="1"/>
    </xf>
    <xf numFmtId="0" fontId="26" fillId="2" borderId="36" xfId="0" applyFont="1" applyFill="1" applyBorder="1" applyAlignment="1">
      <alignment horizontal="distributed" vertical="center" wrapText="1" justifyLastLine="1"/>
    </xf>
    <xf numFmtId="0" fontId="26" fillId="2" borderId="34" xfId="0" applyFont="1" applyFill="1" applyBorder="1" applyAlignment="1">
      <alignment horizontal="distributed" vertical="center" wrapText="1" justifyLastLine="1"/>
    </xf>
    <xf numFmtId="0" fontId="26" fillId="2" borderId="37" xfId="0" applyFont="1" applyFill="1" applyBorder="1" applyAlignment="1">
      <alignment horizontal="distributed" vertical="center" wrapText="1" justifyLastLine="1"/>
    </xf>
    <xf numFmtId="0" fontId="26" fillId="2" borderId="31" xfId="0" applyFont="1" applyFill="1" applyBorder="1" applyAlignment="1">
      <alignment horizontal="distributed" vertical="center" wrapText="1" justifyLastLine="1"/>
    </xf>
    <xf numFmtId="0" fontId="26" fillId="2" borderId="39" xfId="0" applyFont="1" applyFill="1" applyBorder="1" applyAlignment="1">
      <alignment horizontal="distributed" vertical="center" wrapText="1" justifyLastLine="1"/>
    </xf>
    <xf numFmtId="0" fontId="26" fillId="2" borderId="0" xfId="0" applyFont="1" applyFill="1" applyBorder="1" applyAlignment="1">
      <alignment horizontal="distributed" vertical="center"/>
    </xf>
    <xf numFmtId="0" fontId="26" fillId="2" borderId="27" xfId="0" applyFont="1" applyFill="1" applyBorder="1" applyAlignment="1">
      <alignment horizontal="center" vertical="center" justifyLastLine="1"/>
    </xf>
    <xf numFmtId="0" fontId="26" fillId="2" borderId="28" xfId="0" applyFont="1" applyFill="1" applyBorder="1" applyAlignment="1">
      <alignment horizontal="center" vertical="center" justifyLastLine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226218</xdr:colOff>
      <xdr:row>21</xdr:row>
      <xdr:rowOff>11906</xdr:rowOff>
    </xdr:from>
    <xdr:to>
      <xdr:col>21</xdr:col>
      <xdr:colOff>130969</xdr:colOff>
      <xdr:row>25</xdr:row>
      <xdr:rowOff>83344</xdr:rowOff>
    </xdr:to>
    <xdr:sp macro="" textlink="">
      <xdr:nvSpPr>
        <xdr:cNvPr id="3" name="テキスト ボックス 2"/>
        <xdr:cNvSpPr txBox="1"/>
      </xdr:nvSpPr>
      <xdr:spPr>
        <a:xfrm>
          <a:off x="12013406" y="4726781"/>
          <a:ext cx="4738688" cy="928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第５６－２表　都市計画の地域区分，年齢（</a:t>
          </a:r>
          <a:r>
            <a:rPr kumimoji="1" lang="en-US" altLang="ja-JP" sz="1100"/>
            <a:t>3</a:t>
          </a:r>
          <a:r>
            <a:rPr kumimoji="1" lang="ja-JP" altLang="en-US" sz="1100"/>
            <a:t>区分）・男女別人口並びに世帯の種類別世帯数及び世帯人員－全国，都道府県，市区町村　</a:t>
          </a:r>
          <a:r>
            <a:rPr kumimoji="1" lang="en-US" altLang="ja-JP" sz="1100"/>
            <a:t>2022/5/27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55"/>
  <sheetViews>
    <sheetView tabSelected="1" view="pageBreakPreview" zoomScaleNormal="100" zoomScaleSheetLayoutView="100" workbookViewId="0"/>
  </sheetViews>
  <sheetFormatPr defaultRowHeight="12"/>
  <cols>
    <col min="1" max="1" width="9" style="2"/>
    <col min="2" max="2" width="9.375" style="2" bestFit="1" customWidth="1"/>
    <col min="3" max="19" width="8.5" style="2" customWidth="1"/>
    <col min="20" max="16384" width="9" style="2"/>
  </cols>
  <sheetData>
    <row r="1" spans="1:34" s="1" customFormat="1" ht="24" customHeight="1" thickBot="1">
      <c r="A1" s="131" t="s">
        <v>450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34" ht="15" customHeight="1" thickTop="1">
      <c r="A2" s="261" t="s">
        <v>388</v>
      </c>
      <c r="B2" s="259" t="s">
        <v>165</v>
      </c>
      <c r="C2" s="256" t="s">
        <v>166</v>
      </c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8"/>
      <c r="O2" s="256" t="s">
        <v>171</v>
      </c>
      <c r="P2" s="257"/>
      <c r="Q2" s="257"/>
      <c r="R2" s="258"/>
      <c r="S2" s="250" t="s">
        <v>164</v>
      </c>
    </row>
    <row r="3" spans="1:34" ht="15" customHeight="1">
      <c r="A3" s="262"/>
      <c r="B3" s="260"/>
      <c r="C3" s="253" t="s">
        <v>167</v>
      </c>
      <c r="D3" s="264" t="s">
        <v>168</v>
      </c>
      <c r="E3" s="265"/>
      <c r="F3" s="265"/>
      <c r="G3" s="265"/>
      <c r="H3" s="266"/>
      <c r="I3" s="264" t="s">
        <v>383</v>
      </c>
      <c r="J3" s="265"/>
      <c r="K3" s="265"/>
      <c r="L3" s="265"/>
      <c r="M3" s="266"/>
      <c r="N3" s="267" t="s">
        <v>172</v>
      </c>
      <c r="O3" s="253" t="s">
        <v>167</v>
      </c>
      <c r="P3" s="253" t="s">
        <v>169</v>
      </c>
      <c r="Q3" s="253" t="s">
        <v>170</v>
      </c>
      <c r="R3" s="255" t="s">
        <v>21</v>
      </c>
      <c r="S3" s="251"/>
    </row>
    <row r="4" spans="1:34" ht="35.1" customHeight="1">
      <c r="A4" s="263"/>
      <c r="B4" s="254"/>
      <c r="C4" s="254"/>
      <c r="D4" s="136" t="s">
        <v>167</v>
      </c>
      <c r="E4" s="10" t="s">
        <v>18</v>
      </c>
      <c r="F4" s="11" t="s">
        <v>22</v>
      </c>
      <c r="G4" s="12" t="s">
        <v>173</v>
      </c>
      <c r="H4" s="136" t="s">
        <v>19</v>
      </c>
      <c r="I4" s="136" t="s">
        <v>167</v>
      </c>
      <c r="J4" s="10" t="s">
        <v>18</v>
      </c>
      <c r="K4" s="11" t="s">
        <v>22</v>
      </c>
      <c r="L4" s="12" t="s">
        <v>173</v>
      </c>
      <c r="M4" s="125" t="s">
        <v>19</v>
      </c>
      <c r="N4" s="254"/>
      <c r="O4" s="254"/>
      <c r="P4" s="254"/>
      <c r="Q4" s="254"/>
      <c r="R4" s="252"/>
      <c r="S4" s="252"/>
    </row>
    <row r="5" spans="1:34" s="7" customFormat="1" ht="17.100000000000001" customHeight="1">
      <c r="A5" s="9" t="s">
        <v>2</v>
      </c>
      <c r="B5" s="170">
        <f t="shared" ref="B5:S5" si="0">SUM(B6:B20)</f>
        <v>101069</v>
      </c>
      <c r="C5" s="169">
        <f t="shared" si="0"/>
        <v>47635</v>
      </c>
      <c r="D5" s="169">
        <f t="shared" si="0"/>
        <v>44785</v>
      </c>
      <c r="E5" s="169">
        <f t="shared" si="0"/>
        <v>37257</v>
      </c>
      <c r="F5" s="169">
        <f t="shared" si="0"/>
        <v>5594</v>
      </c>
      <c r="G5" s="169">
        <f t="shared" si="0"/>
        <v>861</v>
      </c>
      <c r="H5" s="169">
        <f t="shared" si="0"/>
        <v>1073</v>
      </c>
      <c r="I5" s="169">
        <f t="shared" si="0"/>
        <v>39844</v>
      </c>
      <c r="J5" s="169">
        <f t="shared" si="0"/>
        <v>33486</v>
      </c>
      <c r="K5" s="169">
        <f t="shared" si="0"/>
        <v>4714</v>
      </c>
      <c r="L5" s="169">
        <f t="shared" si="0"/>
        <v>856</v>
      </c>
      <c r="M5" s="169">
        <f t="shared" si="0"/>
        <v>788</v>
      </c>
      <c r="N5" s="169">
        <f t="shared" si="0"/>
        <v>2850</v>
      </c>
      <c r="O5" s="169">
        <f t="shared" si="0"/>
        <v>46101</v>
      </c>
      <c r="P5" s="169">
        <f t="shared" si="0"/>
        <v>15006</v>
      </c>
      <c r="Q5" s="169">
        <f t="shared" si="0"/>
        <v>3929</v>
      </c>
      <c r="R5" s="169">
        <f t="shared" si="0"/>
        <v>27166</v>
      </c>
      <c r="S5" s="169">
        <f t="shared" si="0"/>
        <v>7333</v>
      </c>
    </row>
    <row r="6" spans="1:34" ht="17.100000000000001" customHeight="1">
      <c r="A6" s="44" t="s">
        <v>3</v>
      </c>
      <c r="B6" s="91">
        <f t="shared" ref="B6:B20" si="1">SUM(C6,O6,S6)</f>
        <v>4463</v>
      </c>
      <c r="C6" s="90">
        <f t="shared" ref="C6:C20" si="2">SUM(D6,N6)</f>
        <v>744</v>
      </c>
      <c r="D6" s="90">
        <f t="shared" ref="D6:D20" si="3">SUM(E6:H6)</f>
        <v>688</v>
      </c>
      <c r="E6" s="90">
        <f t="shared" ref="E6:H20" si="4">SUM(E26,E46)</f>
        <v>282</v>
      </c>
      <c r="F6" s="90">
        <f t="shared" si="4"/>
        <v>23</v>
      </c>
      <c r="G6" s="90">
        <f t="shared" si="4"/>
        <v>372</v>
      </c>
      <c r="H6" s="90">
        <f t="shared" si="4"/>
        <v>11</v>
      </c>
      <c r="I6" s="90">
        <f t="shared" ref="I6:I20" si="5">SUM(J6:M6)</f>
        <v>662</v>
      </c>
      <c r="J6" s="90">
        <f t="shared" ref="J6:N20" si="6">SUM(J26,J46)</f>
        <v>262</v>
      </c>
      <c r="K6" s="90">
        <f t="shared" si="6"/>
        <v>21</v>
      </c>
      <c r="L6" s="90">
        <f t="shared" si="6"/>
        <v>371</v>
      </c>
      <c r="M6" s="90">
        <f t="shared" si="6"/>
        <v>8</v>
      </c>
      <c r="N6" s="90">
        <f t="shared" si="6"/>
        <v>56</v>
      </c>
      <c r="O6" s="90">
        <f t="shared" ref="O6:O20" si="7">SUM(P6:R6)</f>
        <v>3204</v>
      </c>
      <c r="P6" s="90">
        <f t="shared" ref="P6:S20" si="8">SUM(P26,P46)</f>
        <v>16</v>
      </c>
      <c r="Q6" s="90">
        <f t="shared" si="8"/>
        <v>3124</v>
      </c>
      <c r="R6" s="90">
        <f t="shared" si="8"/>
        <v>64</v>
      </c>
      <c r="S6" s="90">
        <f t="shared" si="8"/>
        <v>515</v>
      </c>
    </row>
    <row r="7" spans="1:34" ht="17.100000000000001" customHeight="1">
      <c r="A7" s="5" t="s">
        <v>174</v>
      </c>
      <c r="B7" s="91">
        <f t="shared" si="1"/>
        <v>4070</v>
      </c>
      <c r="C7" s="90">
        <f t="shared" si="2"/>
        <v>2590</v>
      </c>
      <c r="D7" s="90">
        <f t="shared" si="3"/>
        <v>2389</v>
      </c>
      <c r="E7" s="90">
        <f t="shared" si="4"/>
        <v>1842</v>
      </c>
      <c r="F7" s="90">
        <f t="shared" si="4"/>
        <v>59</v>
      </c>
      <c r="G7" s="90">
        <f t="shared" si="4"/>
        <v>429</v>
      </c>
      <c r="H7" s="90">
        <f t="shared" si="4"/>
        <v>59</v>
      </c>
      <c r="I7" s="90">
        <f t="shared" si="5"/>
        <v>2278</v>
      </c>
      <c r="J7" s="90">
        <f t="shared" si="6"/>
        <v>1748</v>
      </c>
      <c r="K7" s="90">
        <f t="shared" si="6"/>
        <v>47</v>
      </c>
      <c r="L7" s="90">
        <f t="shared" si="6"/>
        <v>429</v>
      </c>
      <c r="M7" s="90">
        <f t="shared" si="6"/>
        <v>54</v>
      </c>
      <c r="N7" s="90">
        <f t="shared" si="6"/>
        <v>201</v>
      </c>
      <c r="O7" s="90">
        <f t="shared" si="7"/>
        <v>898</v>
      </c>
      <c r="P7" s="90">
        <f t="shared" si="8"/>
        <v>96</v>
      </c>
      <c r="Q7" s="90">
        <f t="shared" si="8"/>
        <v>724</v>
      </c>
      <c r="R7" s="90">
        <f t="shared" si="8"/>
        <v>78</v>
      </c>
      <c r="S7" s="90">
        <f t="shared" si="8"/>
        <v>582</v>
      </c>
    </row>
    <row r="8" spans="1:34" ht="17.100000000000001" customHeight="1">
      <c r="A8" s="5" t="s">
        <v>175</v>
      </c>
      <c r="B8" s="91">
        <f t="shared" si="1"/>
        <v>3360</v>
      </c>
      <c r="C8" s="90">
        <f t="shared" si="2"/>
        <v>2566</v>
      </c>
      <c r="D8" s="90">
        <f t="shared" si="3"/>
        <v>2349</v>
      </c>
      <c r="E8" s="90">
        <f t="shared" si="4"/>
        <v>2168</v>
      </c>
      <c r="F8" s="90">
        <f t="shared" si="4"/>
        <v>99</v>
      </c>
      <c r="G8" s="90">
        <f t="shared" si="4"/>
        <v>27</v>
      </c>
      <c r="H8" s="90">
        <f t="shared" si="4"/>
        <v>55</v>
      </c>
      <c r="I8" s="90">
        <f>SUM(J8:M8)</f>
        <v>2229</v>
      </c>
      <c r="J8" s="90">
        <f t="shared" si="6"/>
        <v>2063</v>
      </c>
      <c r="K8" s="90">
        <f t="shared" si="6"/>
        <v>89</v>
      </c>
      <c r="L8" s="90">
        <f t="shared" si="6"/>
        <v>25</v>
      </c>
      <c r="M8" s="90">
        <f t="shared" si="6"/>
        <v>52</v>
      </c>
      <c r="N8" s="90">
        <f t="shared" si="6"/>
        <v>217</v>
      </c>
      <c r="O8" s="90">
        <f t="shared" si="7"/>
        <v>323</v>
      </c>
      <c r="P8" s="90">
        <f t="shared" si="8"/>
        <v>186</v>
      </c>
      <c r="Q8" s="90">
        <f t="shared" si="8"/>
        <v>35</v>
      </c>
      <c r="R8" s="90">
        <f t="shared" si="8"/>
        <v>102</v>
      </c>
      <c r="S8" s="90">
        <f t="shared" si="8"/>
        <v>471</v>
      </c>
    </row>
    <row r="9" spans="1:34" ht="17.100000000000001" customHeight="1">
      <c r="A9" s="5" t="s">
        <v>176</v>
      </c>
      <c r="B9" s="91">
        <f t="shared" si="1"/>
        <v>3646</v>
      </c>
      <c r="C9" s="90">
        <f t="shared" si="2"/>
        <v>2708</v>
      </c>
      <c r="D9" s="90">
        <f t="shared" si="3"/>
        <v>2495</v>
      </c>
      <c r="E9" s="90">
        <f t="shared" si="4"/>
        <v>2264</v>
      </c>
      <c r="F9" s="90">
        <f t="shared" si="4"/>
        <v>150</v>
      </c>
      <c r="G9" s="90">
        <f t="shared" si="4"/>
        <v>7</v>
      </c>
      <c r="H9" s="90">
        <f t="shared" si="4"/>
        <v>74</v>
      </c>
      <c r="I9" s="90">
        <f t="shared" si="5"/>
        <v>2331</v>
      </c>
      <c r="J9" s="90">
        <f t="shared" si="6"/>
        <v>2122</v>
      </c>
      <c r="K9" s="90">
        <f t="shared" si="6"/>
        <v>133</v>
      </c>
      <c r="L9" s="90">
        <f t="shared" si="6"/>
        <v>7</v>
      </c>
      <c r="M9" s="90">
        <f t="shared" si="6"/>
        <v>69</v>
      </c>
      <c r="N9" s="90">
        <f t="shared" si="6"/>
        <v>213</v>
      </c>
      <c r="O9" s="90">
        <f t="shared" si="7"/>
        <v>420</v>
      </c>
      <c r="P9" s="90">
        <f t="shared" si="8"/>
        <v>274</v>
      </c>
      <c r="Q9" s="90">
        <f t="shared" si="8"/>
        <v>13</v>
      </c>
      <c r="R9" s="90">
        <f t="shared" si="8"/>
        <v>133</v>
      </c>
      <c r="S9" s="90">
        <f t="shared" si="8"/>
        <v>518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7.100000000000001" customHeight="1">
      <c r="A10" s="5" t="s">
        <v>177</v>
      </c>
      <c r="B10" s="91">
        <f t="shared" si="1"/>
        <v>4532</v>
      </c>
      <c r="C10" s="90">
        <f t="shared" si="2"/>
        <v>3432</v>
      </c>
      <c r="D10" s="90">
        <f t="shared" si="3"/>
        <v>3166</v>
      </c>
      <c r="E10" s="90">
        <f t="shared" si="4"/>
        <v>2804</v>
      </c>
      <c r="F10" s="90">
        <f t="shared" si="4"/>
        <v>278</v>
      </c>
      <c r="G10" s="90">
        <f t="shared" si="4"/>
        <v>6</v>
      </c>
      <c r="H10" s="90">
        <f t="shared" si="4"/>
        <v>78</v>
      </c>
      <c r="I10" s="90">
        <f t="shared" si="5"/>
        <v>2921</v>
      </c>
      <c r="J10" s="90">
        <f t="shared" si="6"/>
        <v>2601</v>
      </c>
      <c r="K10" s="90">
        <f t="shared" si="6"/>
        <v>241</v>
      </c>
      <c r="L10" s="90">
        <f t="shared" si="6"/>
        <v>6</v>
      </c>
      <c r="M10" s="90">
        <f t="shared" si="6"/>
        <v>73</v>
      </c>
      <c r="N10" s="90">
        <f t="shared" si="6"/>
        <v>266</v>
      </c>
      <c r="O10" s="90">
        <f t="shared" si="7"/>
        <v>549</v>
      </c>
      <c r="P10" s="90">
        <f t="shared" si="8"/>
        <v>367</v>
      </c>
      <c r="Q10" s="90">
        <f t="shared" si="8"/>
        <v>8</v>
      </c>
      <c r="R10" s="90">
        <f t="shared" si="8"/>
        <v>174</v>
      </c>
      <c r="S10" s="90">
        <f t="shared" si="8"/>
        <v>551</v>
      </c>
    </row>
    <row r="11" spans="1:34" ht="17.100000000000001" customHeight="1">
      <c r="A11" s="5" t="s">
        <v>178</v>
      </c>
      <c r="B11" s="91">
        <f t="shared" si="1"/>
        <v>6076</v>
      </c>
      <c r="C11" s="90">
        <f t="shared" si="2"/>
        <v>4707</v>
      </c>
      <c r="D11" s="90">
        <f t="shared" si="3"/>
        <v>4426</v>
      </c>
      <c r="E11" s="90">
        <f t="shared" si="4"/>
        <v>3883</v>
      </c>
      <c r="F11" s="90">
        <f t="shared" si="4"/>
        <v>453</v>
      </c>
      <c r="G11" s="90">
        <f t="shared" si="4"/>
        <v>8</v>
      </c>
      <c r="H11" s="90">
        <f t="shared" si="4"/>
        <v>82</v>
      </c>
      <c r="I11" s="90">
        <f t="shared" si="5"/>
        <v>4050</v>
      </c>
      <c r="J11" s="90">
        <f t="shared" si="6"/>
        <v>3568</v>
      </c>
      <c r="K11" s="90">
        <f t="shared" si="6"/>
        <v>406</v>
      </c>
      <c r="L11" s="90">
        <f t="shared" si="6"/>
        <v>6</v>
      </c>
      <c r="M11" s="90">
        <f t="shared" si="6"/>
        <v>70</v>
      </c>
      <c r="N11" s="90">
        <f t="shared" si="6"/>
        <v>281</v>
      </c>
      <c r="O11" s="90">
        <f t="shared" si="7"/>
        <v>666</v>
      </c>
      <c r="P11" s="90">
        <f t="shared" si="8"/>
        <v>459</v>
      </c>
      <c r="Q11" s="90">
        <f t="shared" si="8"/>
        <v>4</v>
      </c>
      <c r="R11" s="90">
        <f t="shared" si="8"/>
        <v>203</v>
      </c>
      <c r="S11" s="90">
        <f t="shared" si="8"/>
        <v>703</v>
      </c>
    </row>
    <row r="12" spans="1:34" ht="17.100000000000001" customHeight="1">
      <c r="A12" s="5" t="s">
        <v>179</v>
      </c>
      <c r="B12" s="91">
        <f t="shared" si="1"/>
        <v>7642</v>
      </c>
      <c r="C12" s="90">
        <f t="shared" si="2"/>
        <v>5966</v>
      </c>
      <c r="D12" s="90">
        <f t="shared" si="3"/>
        <v>5594</v>
      </c>
      <c r="E12" s="90">
        <f t="shared" si="4"/>
        <v>4871</v>
      </c>
      <c r="F12" s="90">
        <f t="shared" si="4"/>
        <v>636</v>
      </c>
      <c r="G12" s="90">
        <f t="shared" si="4"/>
        <v>6</v>
      </c>
      <c r="H12" s="90">
        <f t="shared" si="4"/>
        <v>81</v>
      </c>
      <c r="I12" s="90">
        <f t="shared" si="5"/>
        <v>5178</v>
      </c>
      <c r="J12" s="90">
        <f t="shared" si="6"/>
        <v>4519</v>
      </c>
      <c r="K12" s="90">
        <f t="shared" si="6"/>
        <v>587</v>
      </c>
      <c r="L12" s="90">
        <f t="shared" si="6"/>
        <v>6</v>
      </c>
      <c r="M12" s="90">
        <f t="shared" si="6"/>
        <v>66</v>
      </c>
      <c r="N12" s="90">
        <f t="shared" si="6"/>
        <v>372</v>
      </c>
      <c r="O12" s="90">
        <f t="shared" si="7"/>
        <v>871</v>
      </c>
      <c r="P12" s="90">
        <f t="shared" si="8"/>
        <v>584</v>
      </c>
      <c r="Q12" s="90">
        <f t="shared" si="8"/>
        <v>5</v>
      </c>
      <c r="R12" s="90">
        <f t="shared" si="8"/>
        <v>282</v>
      </c>
      <c r="S12" s="90">
        <f t="shared" si="8"/>
        <v>805</v>
      </c>
    </row>
    <row r="13" spans="1:34" ht="17.100000000000001" customHeight="1">
      <c r="A13" s="5" t="s">
        <v>180</v>
      </c>
      <c r="B13" s="91">
        <f t="shared" si="1"/>
        <v>7276</v>
      </c>
      <c r="C13" s="90">
        <f t="shared" si="2"/>
        <v>5704</v>
      </c>
      <c r="D13" s="90">
        <f t="shared" si="3"/>
        <v>5369</v>
      </c>
      <c r="E13" s="90">
        <f t="shared" si="4"/>
        <v>4636</v>
      </c>
      <c r="F13" s="90">
        <f t="shared" si="4"/>
        <v>649</v>
      </c>
      <c r="G13" s="90">
        <f t="shared" si="4"/>
        <v>0</v>
      </c>
      <c r="H13" s="90">
        <f t="shared" si="4"/>
        <v>84</v>
      </c>
      <c r="I13" s="90">
        <f t="shared" si="5"/>
        <v>4876</v>
      </c>
      <c r="J13" s="90">
        <f t="shared" si="6"/>
        <v>4237</v>
      </c>
      <c r="K13" s="90">
        <f t="shared" si="6"/>
        <v>573</v>
      </c>
      <c r="L13" s="90">
        <f t="shared" si="6"/>
        <v>0</v>
      </c>
      <c r="M13" s="90">
        <f t="shared" si="6"/>
        <v>66</v>
      </c>
      <c r="N13" s="90">
        <f t="shared" si="6"/>
        <v>335</v>
      </c>
      <c r="O13" s="90">
        <f t="shared" si="7"/>
        <v>956</v>
      </c>
      <c r="P13" s="90">
        <f t="shared" si="8"/>
        <v>649</v>
      </c>
      <c r="Q13" s="90">
        <f t="shared" si="8"/>
        <v>3</v>
      </c>
      <c r="R13" s="90">
        <f t="shared" si="8"/>
        <v>304</v>
      </c>
      <c r="S13" s="90">
        <f t="shared" si="8"/>
        <v>616</v>
      </c>
    </row>
    <row r="14" spans="1:34" ht="17.100000000000001" customHeight="1">
      <c r="A14" s="5" t="s">
        <v>181</v>
      </c>
      <c r="B14" s="91">
        <f t="shared" si="1"/>
        <v>7197</v>
      </c>
      <c r="C14" s="90">
        <f t="shared" si="2"/>
        <v>5431</v>
      </c>
      <c r="D14" s="90">
        <f t="shared" si="3"/>
        <v>5136</v>
      </c>
      <c r="E14" s="90">
        <f t="shared" si="4"/>
        <v>4320</v>
      </c>
      <c r="F14" s="90">
        <f t="shared" si="4"/>
        <v>730</v>
      </c>
      <c r="G14" s="90">
        <f t="shared" si="4"/>
        <v>2</v>
      </c>
      <c r="H14" s="90">
        <f t="shared" si="4"/>
        <v>84</v>
      </c>
      <c r="I14" s="90">
        <f t="shared" si="5"/>
        <v>4666</v>
      </c>
      <c r="J14" s="90">
        <f t="shared" si="6"/>
        <v>3944</v>
      </c>
      <c r="K14" s="90">
        <f t="shared" si="6"/>
        <v>655</v>
      </c>
      <c r="L14" s="90">
        <f t="shared" si="6"/>
        <v>2</v>
      </c>
      <c r="M14" s="90">
        <f t="shared" si="6"/>
        <v>65</v>
      </c>
      <c r="N14" s="90">
        <f t="shared" si="6"/>
        <v>295</v>
      </c>
      <c r="O14" s="90">
        <f t="shared" si="7"/>
        <v>1283</v>
      </c>
      <c r="P14" s="90">
        <f t="shared" si="8"/>
        <v>842</v>
      </c>
      <c r="Q14" s="90">
        <f t="shared" si="8"/>
        <v>4</v>
      </c>
      <c r="R14" s="90">
        <f t="shared" si="8"/>
        <v>437</v>
      </c>
      <c r="S14" s="90">
        <f t="shared" si="8"/>
        <v>483</v>
      </c>
    </row>
    <row r="15" spans="1:34" ht="17.100000000000001" customHeight="1">
      <c r="A15" s="5" t="s">
        <v>182</v>
      </c>
      <c r="B15" s="91">
        <f t="shared" si="1"/>
        <v>7381</v>
      </c>
      <c r="C15" s="90">
        <f t="shared" si="2"/>
        <v>4859</v>
      </c>
      <c r="D15" s="90">
        <f t="shared" si="3"/>
        <v>4582</v>
      </c>
      <c r="E15" s="90">
        <f t="shared" si="4"/>
        <v>3870</v>
      </c>
      <c r="F15" s="90">
        <f t="shared" si="4"/>
        <v>632</v>
      </c>
      <c r="G15" s="90">
        <f t="shared" si="4"/>
        <v>2</v>
      </c>
      <c r="H15" s="90">
        <f t="shared" si="4"/>
        <v>78</v>
      </c>
      <c r="I15" s="90">
        <f t="shared" si="5"/>
        <v>4066</v>
      </c>
      <c r="J15" s="90">
        <f t="shared" si="6"/>
        <v>3470</v>
      </c>
      <c r="K15" s="90">
        <f t="shared" si="6"/>
        <v>535</v>
      </c>
      <c r="L15" s="90">
        <f t="shared" si="6"/>
        <v>2</v>
      </c>
      <c r="M15" s="90">
        <f t="shared" si="6"/>
        <v>59</v>
      </c>
      <c r="N15" s="90">
        <f t="shared" si="6"/>
        <v>277</v>
      </c>
      <c r="O15" s="90">
        <f t="shared" si="7"/>
        <v>2148</v>
      </c>
      <c r="P15" s="90">
        <f t="shared" si="8"/>
        <v>1371</v>
      </c>
      <c r="Q15" s="90">
        <f t="shared" si="8"/>
        <v>0</v>
      </c>
      <c r="R15" s="90">
        <f t="shared" si="8"/>
        <v>777</v>
      </c>
      <c r="S15" s="90">
        <f t="shared" si="8"/>
        <v>374</v>
      </c>
    </row>
    <row r="16" spans="1:34" ht="17.100000000000001" customHeight="1">
      <c r="A16" s="5" t="s">
        <v>183</v>
      </c>
      <c r="B16" s="91">
        <f t="shared" si="1"/>
        <v>9813</v>
      </c>
      <c r="C16" s="90">
        <f t="shared" si="2"/>
        <v>4269</v>
      </c>
      <c r="D16" s="90">
        <f t="shared" si="3"/>
        <v>4096</v>
      </c>
      <c r="E16" s="90">
        <f t="shared" si="4"/>
        <v>3185</v>
      </c>
      <c r="F16" s="90">
        <f t="shared" si="4"/>
        <v>791</v>
      </c>
      <c r="G16" s="90">
        <f t="shared" si="4"/>
        <v>1</v>
      </c>
      <c r="H16" s="90">
        <f t="shared" si="4"/>
        <v>119</v>
      </c>
      <c r="I16" s="90">
        <f t="shared" si="5"/>
        <v>3427</v>
      </c>
      <c r="J16" s="90">
        <f t="shared" si="6"/>
        <v>2692</v>
      </c>
      <c r="K16" s="90">
        <f t="shared" si="6"/>
        <v>653</v>
      </c>
      <c r="L16" s="90">
        <f t="shared" si="6"/>
        <v>1</v>
      </c>
      <c r="M16" s="90">
        <f t="shared" si="6"/>
        <v>81</v>
      </c>
      <c r="N16" s="90">
        <f t="shared" si="6"/>
        <v>173</v>
      </c>
      <c r="O16" s="90">
        <f t="shared" si="7"/>
        <v>5167</v>
      </c>
      <c r="P16" s="90">
        <f t="shared" si="8"/>
        <v>2304</v>
      </c>
      <c r="Q16" s="90">
        <f t="shared" si="8"/>
        <v>3</v>
      </c>
      <c r="R16" s="90">
        <f t="shared" si="8"/>
        <v>2860</v>
      </c>
      <c r="S16" s="90">
        <f t="shared" si="8"/>
        <v>377</v>
      </c>
    </row>
    <row r="17" spans="1:19" ht="17.100000000000001" customHeight="1">
      <c r="A17" s="5" t="s">
        <v>184</v>
      </c>
      <c r="B17" s="91">
        <f t="shared" si="1"/>
        <v>11527</v>
      </c>
      <c r="C17" s="90">
        <f t="shared" si="2"/>
        <v>3087</v>
      </c>
      <c r="D17" s="90">
        <f t="shared" si="3"/>
        <v>2976</v>
      </c>
      <c r="E17" s="90">
        <f t="shared" si="4"/>
        <v>2175</v>
      </c>
      <c r="F17" s="90">
        <f t="shared" si="4"/>
        <v>676</v>
      </c>
      <c r="G17" s="90">
        <f t="shared" si="4"/>
        <v>1</v>
      </c>
      <c r="H17" s="90">
        <f t="shared" si="4"/>
        <v>124</v>
      </c>
      <c r="I17" s="90">
        <f t="shared" si="5"/>
        <v>2298</v>
      </c>
      <c r="J17" s="90">
        <f t="shared" si="6"/>
        <v>1694</v>
      </c>
      <c r="K17" s="90">
        <f t="shared" si="6"/>
        <v>534</v>
      </c>
      <c r="L17" s="90">
        <f t="shared" si="6"/>
        <v>1</v>
      </c>
      <c r="M17" s="90">
        <f t="shared" si="6"/>
        <v>69</v>
      </c>
      <c r="N17" s="90">
        <f t="shared" si="6"/>
        <v>111</v>
      </c>
      <c r="O17" s="90">
        <f t="shared" si="7"/>
        <v>8020</v>
      </c>
      <c r="P17" s="90">
        <f t="shared" si="8"/>
        <v>2872</v>
      </c>
      <c r="Q17" s="90">
        <f t="shared" si="8"/>
        <v>2</v>
      </c>
      <c r="R17" s="90">
        <f t="shared" si="8"/>
        <v>5146</v>
      </c>
      <c r="S17" s="90">
        <f t="shared" si="8"/>
        <v>420</v>
      </c>
    </row>
    <row r="18" spans="1:19" ht="17.100000000000001" customHeight="1">
      <c r="A18" s="5" t="s">
        <v>185</v>
      </c>
      <c r="B18" s="91">
        <f t="shared" si="1"/>
        <v>8713</v>
      </c>
      <c r="C18" s="90">
        <f t="shared" si="2"/>
        <v>1031</v>
      </c>
      <c r="D18" s="90">
        <f t="shared" si="3"/>
        <v>996</v>
      </c>
      <c r="E18" s="90">
        <f t="shared" si="4"/>
        <v>661</v>
      </c>
      <c r="F18" s="90">
        <f t="shared" si="4"/>
        <v>257</v>
      </c>
      <c r="G18" s="90">
        <f t="shared" si="4"/>
        <v>0</v>
      </c>
      <c r="H18" s="90">
        <f t="shared" si="4"/>
        <v>78</v>
      </c>
      <c r="I18" s="90">
        <f t="shared" si="5"/>
        <v>609</v>
      </c>
      <c r="J18" s="90">
        <f t="shared" si="6"/>
        <v>419</v>
      </c>
      <c r="K18" s="90">
        <f t="shared" si="6"/>
        <v>158</v>
      </c>
      <c r="L18" s="90">
        <f t="shared" si="6"/>
        <v>0</v>
      </c>
      <c r="M18" s="90">
        <f t="shared" si="6"/>
        <v>32</v>
      </c>
      <c r="N18" s="90">
        <f t="shared" si="6"/>
        <v>35</v>
      </c>
      <c r="O18" s="90">
        <f t="shared" si="7"/>
        <v>7358</v>
      </c>
      <c r="P18" s="90">
        <f t="shared" si="8"/>
        <v>2163</v>
      </c>
      <c r="Q18" s="90">
        <f t="shared" si="8"/>
        <v>1</v>
      </c>
      <c r="R18" s="90">
        <f t="shared" si="8"/>
        <v>5194</v>
      </c>
      <c r="S18" s="90">
        <f t="shared" si="8"/>
        <v>324</v>
      </c>
    </row>
    <row r="19" spans="1:19" ht="17.100000000000001" customHeight="1">
      <c r="A19" s="5" t="s">
        <v>186</v>
      </c>
      <c r="B19" s="91">
        <f t="shared" si="1"/>
        <v>6895</v>
      </c>
      <c r="C19" s="90">
        <f t="shared" si="2"/>
        <v>363</v>
      </c>
      <c r="D19" s="90">
        <f t="shared" si="3"/>
        <v>354</v>
      </c>
      <c r="E19" s="90">
        <f t="shared" si="4"/>
        <v>216</v>
      </c>
      <c r="F19" s="90">
        <f t="shared" si="4"/>
        <v>101</v>
      </c>
      <c r="G19" s="90">
        <f t="shared" si="4"/>
        <v>0</v>
      </c>
      <c r="H19" s="90">
        <f t="shared" si="4"/>
        <v>37</v>
      </c>
      <c r="I19" s="90">
        <f t="shared" si="5"/>
        <v>177</v>
      </c>
      <c r="J19" s="90">
        <f t="shared" si="6"/>
        <v>103</v>
      </c>
      <c r="K19" s="90">
        <f t="shared" si="6"/>
        <v>57</v>
      </c>
      <c r="L19" s="90">
        <f t="shared" si="6"/>
        <v>0</v>
      </c>
      <c r="M19" s="90">
        <f t="shared" si="6"/>
        <v>17</v>
      </c>
      <c r="N19" s="90">
        <f t="shared" si="6"/>
        <v>9</v>
      </c>
      <c r="O19" s="90">
        <f t="shared" si="7"/>
        <v>6255</v>
      </c>
      <c r="P19" s="90">
        <f t="shared" si="8"/>
        <v>1570</v>
      </c>
      <c r="Q19" s="90">
        <f t="shared" si="8"/>
        <v>3</v>
      </c>
      <c r="R19" s="90">
        <f t="shared" si="8"/>
        <v>4682</v>
      </c>
      <c r="S19" s="90">
        <f t="shared" si="8"/>
        <v>277</v>
      </c>
    </row>
    <row r="20" spans="1:19" ht="17.100000000000001" customHeight="1">
      <c r="A20" s="5" t="s">
        <v>17</v>
      </c>
      <c r="B20" s="91">
        <f t="shared" si="1"/>
        <v>8478</v>
      </c>
      <c r="C20" s="90">
        <f t="shared" si="2"/>
        <v>178</v>
      </c>
      <c r="D20" s="90">
        <f t="shared" si="3"/>
        <v>169</v>
      </c>
      <c r="E20" s="90">
        <f t="shared" si="4"/>
        <v>80</v>
      </c>
      <c r="F20" s="90">
        <f t="shared" si="4"/>
        <v>60</v>
      </c>
      <c r="G20" s="90">
        <f t="shared" si="4"/>
        <v>0</v>
      </c>
      <c r="H20" s="90">
        <f t="shared" si="4"/>
        <v>29</v>
      </c>
      <c r="I20" s="90">
        <f t="shared" si="5"/>
        <v>76</v>
      </c>
      <c r="J20" s="90">
        <f t="shared" si="6"/>
        <v>44</v>
      </c>
      <c r="K20" s="90">
        <f t="shared" si="6"/>
        <v>25</v>
      </c>
      <c r="L20" s="90">
        <f t="shared" si="6"/>
        <v>0</v>
      </c>
      <c r="M20" s="90">
        <f t="shared" si="6"/>
        <v>7</v>
      </c>
      <c r="N20" s="90">
        <f t="shared" si="6"/>
        <v>9</v>
      </c>
      <c r="O20" s="90">
        <f t="shared" si="7"/>
        <v>7983</v>
      </c>
      <c r="P20" s="90">
        <f t="shared" si="8"/>
        <v>1253</v>
      </c>
      <c r="Q20" s="90">
        <f t="shared" si="8"/>
        <v>0</v>
      </c>
      <c r="R20" s="90">
        <f t="shared" si="8"/>
        <v>6730</v>
      </c>
      <c r="S20" s="90">
        <f t="shared" si="8"/>
        <v>317</v>
      </c>
    </row>
    <row r="21" spans="1:19" ht="17.100000000000001" customHeight="1">
      <c r="A21" s="133" t="s">
        <v>191</v>
      </c>
      <c r="B21" s="91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19" ht="17.100000000000001" customHeight="1">
      <c r="A22" s="5" t="s">
        <v>192</v>
      </c>
      <c r="B22" s="91">
        <f>SUM(B6:B15)</f>
        <v>55643</v>
      </c>
      <c r="C22" s="90">
        <f t="shared" ref="C22:S22" si="9">SUM(C6:C15)</f>
        <v>38707</v>
      </c>
      <c r="D22" s="90">
        <f t="shared" si="9"/>
        <v>36194</v>
      </c>
      <c r="E22" s="90">
        <f t="shared" si="9"/>
        <v>30940</v>
      </c>
      <c r="F22" s="90">
        <f t="shared" si="9"/>
        <v>3709</v>
      </c>
      <c r="G22" s="90">
        <f t="shared" si="9"/>
        <v>859</v>
      </c>
      <c r="H22" s="90">
        <f t="shared" si="9"/>
        <v>686</v>
      </c>
      <c r="I22" s="90">
        <f t="shared" si="9"/>
        <v>33257</v>
      </c>
      <c r="J22" s="90">
        <f t="shared" si="9"/>
        <v>28534</v>
      </c>
      <c r="K22" s="90">
        <f t="shared" si="9"/>
        <v>3287</v>
      </c>
      <c r="L22" s="90">
        <f t="shared" si="9"/>
        <v>854</v>
      </c>
      <c r="M22" s="90">
        <f t="shared" si="9"/>
        <v>582</v>
      </c>
      <c r="N22" s="90">
        <f t="shared" si="9"/>
        <v>2513</v>
      </c>
      <c r="O22" s="90">
        <f t="shared" si="9"/>
        <v>11318</v>
      </c>
      <c r="P22" s="90">
        <f t="shared" si="9"/>
        <v>4844</v>
      </c>
      <c r="Q22" s="90">
        <f t="shared" si="9"/>
        <v>3920</v>
      </c>
      <c r="R22" s="90">
        <f t="shared" si="9"/>
        <v>2554</v>
      </c>
      <c r="S22" s="90">
        <f t="shared" si="9"/>
        <v>5618</v>
      </c>
    </row>
    <row r="23" spans="1:19" ht="17.100000000000001" customHeight="1">
      <c r="A23" s="5" t="s">
        <v>193</v>
      </c>
      <c r="B23" s="91">
        <f>SUM(B16:B20)</f>
        <v>45426</v>
      </c>
      <c r="C23" s="90">
        <f t="shared" ref="C23:S23" si="10">SUM(C16:C20)</f>
        <v>8928</v>
      </c>
      <c r="D23" s="90">
        <f t="shared" si="10"/>
        <v>8591</v>
      </c>
      <c r="E23" s="90">
        <f t="shared" si="10"/>
        <v>6317</v>
      </c>
      <c r="F23" s="90">
        <f t="shared" si="10"/>
        <v>1885</v>
      </c>
      <c r="G23" s="90">
        <f t="shared" si="10"/>
        <v>2</v>
      </c>
      <c r="H23" s="90">
        <f t="shared" si="10"/>
        <v>387</v>
      </c>
      <c r="I23" s="90">
        <f t="shared" si="10"/>
        <v>6587</v>
      </c>
      <c r="J23" s="90">
        <f t="shared" si="10"/>
        <v>4952</v>
      </c>
      <c r="K23" s="90">
        <f t="shared" si="10"/>
        <v>1427</v>
      </c>
      <c r="L23" s="90">
        <f t="shared" si="10"/>
        <v>2</v>
      </c>
      <c r="M23" s="90">
        <f t="shared" si="10"/>
        <v>206</v>
      </c>
      <c r="N23" s="90">
        <f t="shared" si="10"/>
        <v>337</v>
      </c>
      <c r="O23" s="90">
        <f t="shared" si="10"/>
        <v>34783</v>
      </c>
      <c r="P23" s="90">
        <f t="shared" si="10"/>
        <v>10162</v>
      </c>
      <c r="Q23" s="90">
        <f t="shared" si="10"/>
        <v>9</v>
      </c>
      <c r="R23" s="90">
        <f t="shared" si="10"/>
        <v>24612</v>
      </c>
      <c r="S23" s="90">
        <f t="shared" si="10"/>
        <v>1715</v>
      </c>
    </row>
    <row r="24" spans="1:19" ht="17.100000000000001" customHeight="1">
      <c r="B24" s="91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spans="1:19" s="7" customFormat="1" ht="17.100000000000001" customHeight="1">
      <c r="A25" s="8" t="s">
        <v>0</v>
      </c>
      <c r="B25" s="170">
        <f t="shared" ref="B25:S25" si="11">SUM(B26:B40)</f>
        <v>44799</v>
      </c>
      <c r="C25" s="169">
        <f t="shared" si="11"/>
        <v>25002</v>
      </c>
      <c r="D25" s="169">
        <f t="shared" si="11"/>
        <v>23313</v>
      </c>
      <c r="E25" s="169">
        <f t="shared" si="11"/>
        <v>21918</v>
      </c>
      <c r="F25" s="169">
        <f t="shared" si="11"/>
        <v>448</v>
      </c>
      <c r="G25" s="169">
        <f t="shared" si="11"/>
        <v>412</v>
      </c>
      <c r="H25" s="169">
        <f t="shared" si="11"/>
        <v>535</v>
      </c>
      <c r="I25" s="169">
        <f t="shared" si="11"/>
        <v>20389</v>
      </c>
      <c r="J25" s="169">
        <f t="shared" si="11"/>
        <v>19312</v>
      </c>
      <c r="K25" s="169">
        <f t="shared" si="11"/>
        <v>330</v>
      </c>
      <c r="L25" s="169">
        <f t="shared" si="11"/>
        <v>409</v>
      </c>
      <c r="M25" s="169">
        <f t="shared" si="11"/>
        <v>338</v>
      </c>
      <c r="N25" s="169">
        <f t="shared" si="11"/>
        <v>1689</v>
      </c>
      <c r="O25" s="169">
        <f t="shared" si="11"/>
        <v>16224</v>
      </c>
      <c r="P25" s="169">
        <f t="shared" si="11"/>
        <v>1551</v>
      </c>
      <c r="Q25" s="169">
        <f t="shared" si="11"/>
        <v>2076</v>
      </c>
      <c r="R25" s="169">
        <f t="shared" si="11"/>
        <v>12597</v>
      </c>
      <c r="S25" s="169">
        <f t="shared" si="11"/>
        <v>3573</v>
      </c>
    </row>
    <row r="26" spans="1:19" ht="17.100000000000001" customHeight="1">
      <c r="A26" s="44" t="s">
        <v>3</v>
      </c>
      <c r="B26" s="91">
        <f>SUM(C26,O26,S26)</f>
        <v>2287</v>
      </c>
      <c r="C26" s="90">
        <f>SUM(D26,N26)</f>
        <v>353</v>
      </c>
      <c r="D26" s="90">
        <f>SUM(E26:H26)</f>
        <v>324</v>
      </c>
      <c r="E26" s="90">
        <v>157</v>
      </c>
      <c r="F26" s="90">
        <v>9</v>
      </c>
      <c r="G26" s="90">
        <v>149</v>
      </c>
      <c r="H26" s="90">
        <v>9</v>
      </c>
      <c r="I26" s="90">
        <f>SUM(J26:M26)</f>
        <v>303</v>
      </c>
      <c r="J26" s="90">
        <v>140</v>
      </c>
      <c r="K26" s="90">
        <v>8</v>
      </c>
      <c r="L26" s="90">
        <v>149</v>
      </c>
      <c r="M26" s="90">
        <v>6</v>
      </c>
      <c r="N26" s="90">
        <v>29</v>
      </c>
      <c r="O26" s="90">
        <f>SUM(P26:R26)</f>
        <v>1677</v>
      </c>
      <c r="P26" s="90">
        <v>2</v>
      </c>
      <c r="Q26" s="90">
        <v>1638</v>
      </c>
      <c r="R26" s="90">
        <v>37</v>
      </c>
      <c r="S26" s="90">
        <v>257</v>
      </c>
    </row>
    <row r="27" spans="1:19" ht="17.100000000000001" customHeight="1">
      <c r="A27" s="5" t="s">
        <v>174</v>
      </c>
      <c r="B27" s="91">
        <f t="shared" ref="B27:B40" si="12">SUM(C27,O27,S27)</f>
        <v>2010</v>
      </c>
      <c r="C27" s="90">
        <f t="shared" ref="C27:C40" si="13">SUM(D27,N27)</f>
        <v>1253</v>
      </c>
      <c r="D27" s="90">
        <f t="shared" ref="D27:D40" si="14">SUM(E27:H27)</f>
        <v>1158</v>
      </c>
      <c r="E27" s="90">
        <v>879</v>
      </c>
      <c r="F27" s="90">
        <v>22</v>
      </c>
      <c r="G27" s="90">
        <v>239</v>
      </c>
      <c r="H27" s="90">
        <v>18</v>
      </c>
      <c r="I27" s="90">
        <f t="shared" ref="I27:I40" si="15">SUM(J27:M27)</f>
        <v>1091</v>
      </c>
      <c r="J27" s="90">
        <v>820</v>
      </c>
      <c r="K27" s="90">
        <v>16</v>
      </c>
      <c r="L27" s="90">
        <v>239</v>
      </c>
      <c r="M27" s="90">
        <v>16</v>
      </c>
      <c r="N27" s="90">
        <v>95</v>
      </c>
      <c r="O27" s="90">
        <f t="shared" ref="O27:O40" si="16">SUM(P27:R27)</f>
        <v>459</v>
      </c>
      <c r="P27" s="90">
        <v>11</v>
      </c>
      <c r="Q27" s="90">
        <v>396</v>
      </c>
      <c r="R27" s="90">
        <v>52</v>
      </c>
      <c r="S27" s="90">
        <v>298</v>
      </c>
    </row>
    <row r="28" spans="1:19" ht="17.100000000000001" customHeight="1">
      <c r="A28" s="5" t="s">
        <v>175</v>
      </c>
      <c r="B28" s="91">
        <f t="shared" si="12"/>
        <v>1656</v>
      </c>
      <c r="C28" s="90">
        <f t="shared" si="13"/>
        <v>1303</v>
      </c>
      <c r="D28" s="90">
        <f t="shared" si="14"/>
        <v>1182</v>
      </c>
      <c r="E28" s="90">
        <v>1145</v>
      </c>
      <c r="F28" s="90">
        <v>12</v>
      </c>
      <c r="G28" s="90">
        <v>11</v>
      </c>
      <c r="H28" s="90">
        <v>14</v>
      </c>
      <c r="I28" s="90">
        <f t="shared" si="15"/>
        <v>1121</v>
      </c>
      <c r="J28" s="90">
        <v>1089</v>
      </c>
      <c r="K28" s="90">
        <v>11</v>
      </c>
      <c r="L28" s="90">
        <v>9</v>
      </c>
      <c r="M28" s="90">
        <v>12</v>
      </c>
      <c r="N28" s="90">
        <v>121</v>
      </c>
      <c r="O28" s="90">
        <f t="shared" si="16"/>
        <v>103</v>
      </c>
      <c r="P28" s="90">
        <v>17</v>
      </c>
      <c r="Q28" s="90">
        <v>25</v>
      </c>
      <c r="R28" s="90">
        <v>61</v>
      </c>
      <c r="S28" s="90">
        <v>250</v>
      </c>
    </row>
    <row r="29" spans="1:19" ht="17.100000000000001" customHeight="1">
      <c r="A29" s="5" t="s">
        <v>176</v>
      </c>
      <c r="B29" s="91">
        <f t="shared" si="12"/>
        <v>1828</v>
      </c>
      <c r="C29" s="90">
        <f t="shared" si="13"/>
        <v>1450</v>
      </c>
      <c r="D29" s="90">
        <f t="shared" si="14"/>
        <v>1324</v>
      </c>
      <c r="E29" s="90">
        <v>1294</v>
      </c>
      <c r="F29" s="90">
        <v>11</v>
      </c>
      <c r="G29" s="90">
        <v>3</v>
      </c>
      <c r="H29" s="90">
        <v>16</v>
      </c>
      <c r="I29" s="90">
        <f t="shared" si="15"/>
        <v>1231</v>
      </c>
      <c r="J29" s="90">
        <v>1207</v>
      </c>
      <c r="K29" s="90">
        <v>7</v>
      </c>
      <c r="L29" s="90">
        <v>3</v>
      </c>
      <c r="M29" s="90">
        <v>14</v>
      </c>
      <c r="N29" s="90">
        <v>126</v>
      </c>
      <c r="O29" s="90">
        <f t="shared" si="16"/>
        <v>108</v>
      </c>
      <c r="P29" s="90">
        <v>15</v>
      </c>
      <c r="Q29" s="90">
        <v>5</v>
      </c>
      <c r="R29" s="90">
        <v>88</v>
      </c>
      <c r="S29" s="90">
        <v>270</v>
      </c>
    </row>
    <row r="30" spans="1:19" ht="17.100000000000001" customHeight="1">
      <c r="A30" s="5" t="s">
        <v>177</v>
      </c>
      <c r="B30" s="91">
        <f t="shared" si="12"/>
        <v>2221</v>
      </c>
      <c r="C30" s="90">
        <f t="shared" si="13"/>
        <v>1802</v>
      </c>
      <c r="D30" s="90">
        <f t="shared" si="14"/>
        <v>1646</v>
      </c>
      <c r="E30" s="90">
        <v>1618</v>
      </c>
      <c r="F30" s="90">
        <v>12</v>
      </c>
      <c r="G30" s="90">
        <v>2</v>
      </c>
      <c r="H30" s="90">
        <v>14</v>
      </c>
      <c r="I30" s="90">
        <f t="shared" si="15"/>
        <v>1498</v>
      </c>
      <c r="J30" s="90">
        <v>1476</v>
      </c>
      <c r="K30" s="90">
        <v>9</v>
      </c>
      <c r="L30" s="90">
        <v>2</v>
      </c>
      <c r="M30" s="90">
        <v>11</v>
      </c>
      <c r="N30" s="90">
        <v>156</v>
      </c>
      <c r="O30" s="90">
        <f t="shared" si="16"/>
        <v>145</v>
      </c>
      <c r="P30" s="90">
        <v>25</v>
      </c>
      <c r="Q30" s="90">
        <v>3</v>
      </c>
      <c r="R30" s="90">
        <v>117</v>
      </c>
      <c r="S30" s="90">
        <v>274</v>
      </c>
    </row>
    <row r="31" spans="1:19" ht="17.100000000000001" customHeight="1">
      <c r="A31" s="5" t="s">
        <v>178</v>
      </c>
      <c r="B31" s="91">
        <f t="shared" si="12"/>
        <v>2938</v>
      </c>
      <c r="C31" s="90">
        <f t="shared" si="13"/>
        <v>2420</v>
      </c>
      <c r="D31" s="90">
        <f t="shared" si="14"/>
        <v>2270</v>
      </c>
      <c r="E31" s="90">
        <v>2223</v>
      </c>
      <c r="F31" s="90">
        <v>13</v>
      </c>
      <c r="G31" s="90">
        <v>2</v>
      </c>
      <c r="H31" s="90">
        <v>32</v>
      </c>
      <c r="I31" s="90">
        <f t="shared" si="15"/>
        <v>2036</v>
      </c>
      <c r="J31" s="90">
        <v>2004</v>
      </c>
      <c r="K31" s="90">
        <v>7</v>
      </c>
      <c r="L31" s="90">
        <v>1</v>
      </c>
      <c r="M31" s="90">
        <v>24</v>
      </c>
      <c r="N31" s="90">
        <v>150</v>
      </c>
      <c r="O31" s="90">
        <f t="shared" si="16"/>
        <v>166</v>
      </c>
      <c r="P31" s="90">
        <v>37</v>
      </c>
      <c r="Q31" s="90">
        <v>3</v>
      </c>
      <c r="R31" s="90">
        <v>126</v>
      </c>
      <c r="S31" s="90">
        <v>352</v>
      </c>
    </row>
    <row r="32" spans="1:19" ht="17.100000000000001" customHeight="1">
      <c r="A32" s="5" t="s">
        <v>179</v>
      </c>
      <c r="B32" s="91">
        <f t="shared" si="12"/>
        <v>3650</v>
      </c>
      <c r="C32" s="90">
        <f t="shared" si="13"/>
        <v>3016</v>
      </c>
      <c r="D32" s="90">
        <f t="shared" si="14"/>
        <v>2809</v>
      </c>
      <c r="E32" s="90">
        <v>2753</v>
      </c>
      <c r="F32" s="90">
        <v>18</v>
      </c>
      <c r="G32" s="90">
        <v>3</v>
      </c>
      <c r="H32" s="90">
        <v>35</v>
      </c>
      <c r="I32" s="90">
        <f t="shared" si="15"/>
        <v>2548</v>
      </c>
      <c r="J32" s="90">
        <v>2509</v>
      </c>
      <c r="K32" s="90">
        <v>11</v>
      </c>
      <c r="L32" s="90">
        <v>3</v>
      </c>
      <c r="M32" s="90">
        <v>25</v>
      </c>
      <c r="N32" s="90">
        <v>207</v>
      </c>
      <c r="O32" s="90">
        <f t="shared" si="16"/>
        <v>233</v>
      </c>
      <c r="P32" s="90">
        <v>49</v>
      </c>
      <c r="Q32" s="90" t="s">
        <v>163</v>
      </c>
      <c r="R32" s="90">
        <v>184</v>
      </c>
      <c r="S32" s="90">
        <v>401</v>
      </c>
    </row>
    <row r="33" spans="1:19" ht="17.100000000000001" customHeight="1">
      <c r="A33" s="5" t="s">
        <v>180</v>
      </c>
      <c r="B33" s="91">
        <f t="shared" si="12"/>
        <v>3418</v>
      </c>
      <c r="C33" s="90">
        <f t="shared" si="13"/>
        <v>2847</v>
      </c>
      <c r="D33" s="90">
        <f t="shared" si="14"/>
        <v>2653</v>
      </c>
      <c r="E33" s="90">
        <v>2596</v>
      </c>
      <c r="F33" s="90">
        <v>16</v>
      </c>
      <c r="G33" s="90" t="s">
        <v>163</v>
      </c>
      <c r="H33" s="90">
        <v>41</v>
      </c>
      <c r="I33" s="90">
        <f t="shared" si="15"/>
        <v>2371</v>
      </c>
      <c r="J33" s="90">
        <v>2334</v>
      </c>
      <c r="K33" s="90">
        <v>8</v>
      </c>
      <c r="L33" s="90" t="s">
        <v>163</v>
      </c>
      <c r="M33" s="90">
        <v>29</v>
      </c>
      <c r="N33" s="90">
        <v>194</v>
      </c>
      <c r="O33" s="90">
        <f t="shared" si="16"/>
        <v>249</v>
      </c>
      <c r="P33" s="90">
        <v>55</v>
      </c>
      <c r="Q33" s="90" t="s">
        <v>163</v>
      </c>
      <c r="R33" s="90">
        <v>194</v>
      </c>
      <c r="S33" s="90">
        <v>322</v>
      </c>
    </row>
    <row r="34" spans="1:19" ht="17.100000000000001" customHeight="1">
      <c r="A34" s="5" t="s">
        <v>181</v>
      </c>
      <c r="B34" s="91">
        <f t="shared" si="12"/>
        <v>3309</v>
      </c>
      <c r="C34" s="90">
        <f t="shared" si="13"/>
        <v>2762</v>
      </c>
      <c r="D34" s="90">
        <f t="shared" si="14"/>
        <v>2586</v>
      </c>
      <c r="E34" s="90">
        <v>2518</v>
      </c>
      <c r="F34" s="90">
        <v>20</v>
      </c>
      <c r="G34" s="90">
        <v>1</v>
      </c>
      <c r="H34" s="90">
        <v>47</v>
      </c>
      <c r="I34" s="90">
        <f t="shared" si="15"/>
        <v>2311</v>
      </c>
      <c r="J34" s="90">
        <v>2258</v>
      </c>
      <c r="K34" s="90">
        <v>16</v>
      </c>
      <c r="L34" s="90">
        <v>1</v>
      </c>
      <c r="M34" s="90">
        <v>36</v>
      </c>
      <c r="N34" s="90">
        <v>176</v>
      </c>
      <c r="O34" s="90">
        <f t="shared" si="16"/>
        <v>302</v>
      </c>
      <c r="P34" s="90">
        <v>61</v>
      </c>
      <c r="Q34" s="90">
        <v>4</v>
      </c>
      <c r="R34" s="90">
        <v>237</v>
      </c>
      <c r="S34" s="90">
        <v>245</v>
      </c>
    </row>
    <row r="35" spans="1:19" ht="17.100000000000001" customHeight="1">
      <c r="A35" s="5" t="s">
        <v>182</v>
      </c>
      <c r="B35" s="91">
        <f t="shared" si="12"/>
        <v>3473</v>
      </c>
      <c r="C35" s="90">
        <f t="shared" si="13"/>
        <v>2699</v>
      </c>
      <c r="D35" s="90">
        <f t="shared" si="14"/>
        <v>2518</v>
      </c>
      <c r="E35" s="90">
        <v>2441</v>
      </c>
      <c r="F35" s="90">
        <v>34</v>
      </c>
      <c r="G35" s="90">
        <v>1</v>
      </c>
      <c r="H35" s="90">
        <v>42</v>
      </c>
      <c r="I35" s="90">
        <f t="shared" si="15"/>
        <v>2206</v>
      </c>
      <c r="J35" s="90">
        <v>2158</v>
      </c>
      <c r="K35" s="90">
        <v>21</v>
      </c>
      <c r="L35" s="90">
        <v>1</v>
      </c>
      <c r="M35" s="90">
        <v>26</v>
      </c>
      <c r="N35" s="90">
        <v>181</v>
      </c>
      <c r="O35" s="90">
        <f t="shared" si="16"/>
        <v>563</v>
      </c>
      <c r="P35" s="90">
        <v>122</v>
      </c>
      <c r="Q35" s="90" t="s">
        <v>163</v>
      </c>
      <c r="R35" s="90">
        <v>441</v>
      </c>
      <c r="S35" s="90">
        <v>211</v>
      </c>
    </row>
    <row r="36" spans="1:19" ht="17.100000000000001" customHeight="1">
      <c r="A36" s="5" t="s">
        <v>183</v>
      </c>
      <c r="B36" s="91">
        <f t="shared" si="12"/>
        <v>4417</v>
      </c>
      <c r="C36" s="90">
        <f t="shared" si="13"/>
        <v>2401</v>
      </c>
      <c r="D36" s="90">
        <f t="shared" si="14"/>
        <v>2264</v>
      </c>
      <c r="E36" s="90">
        <v>2108</v>
      </c>
      <c r="F36" s="90">
        <v>77</v>
      </c>
      <c r="G36" s="90">
        <v>1</v>
      </c>
      <c r="H36" s="90">
        <v>78</v>
      </c>
      <c r="I36" s="90">
        <f t="shared" si="15"/>
        <v>1861</v>
      </c>
      <c r="J36" s="90">
        <v>1744</v>
      </c>
      <c r="K36" s="90">
        <v>64</v>
      </c>
      <c r="L36" s="90">
        <v>1</v>
      </c>
      <c r="M36" s="90">
        <v>52</v>
      </c>
      <c r="N36" s="90">
        <v>137</v>
      </c>
      <c r="O36" s="90">
        <f t="shared" si="16"/>
        <v>1823</v>
      </c>
      <c r="P36" s="90">
        <v>240</v>
      </c>
      <c r="Q36" s="90">
        <v>1</v>
      </c>
      <c r="R36" s="90">
        <v>1582</v>
      </c>
      <c r="S36" s="90">
        <v>193</v>
      </c>
    </row>
    <row r="37" spans="1:19" ht="17.100000000000001" customHeight="1">
      <c r="A37" s="5" t="s">
        <v>184</v>
      </c>
      <c r="B37" s="91">
        <f t="shared" si="12"/>
        <v>5033</v>
      </c>
      <c r="C37" s="90">
        <f t="shared" si="13"/>
        <v>1791</v>
      </c>
      <c r="D37" s="90">
        <f t="shared" si="14"/>
        <v>1712</v>
      </c>
      <c r="E37" s="90">
        <v>1514</v>
      </c>
      <c r="F37" s="90">
        <v>104</v>
      </c>
      <c r="G37" s="90" t="s">
        <v>163</v>
      </c>
      <c r="H37" s="90">
        <v>94</v>
      </c>
      <c r="I37" s="90">
        <f t="shared" si="15"/>
        <v>1311</v>
      </c>
      <c r="J37" s="90">
        <v>1175</v>
      </c>
      <c r="K37" s="90">
        <v>85</v>
      </c>
      <c r="L37" s="90" t="s">
        <v>163</v>
      </c>
      <c r="M37" s="90">
        <v>51</v>
      </c>
      <c r="N37" s="90">
        <v>79</v>
      </c>
      <c r="O37" s="90">
        <f t="shared" si="16"/>
        <v>3056</v>
      </c>
      <c r="P37" s="90">
        <v>306</v>
      </c>
      <c r="Q37" s="90" t="s">
        <v>163</v>
      </c>
      <c r="R37" s="90">
        <v>2750</v>
      </c>
      <c r="S37" s="90">
        <v>186</v>
      </c>
    </row>
    <row r="38" spans="1:19" ht="17.100000000000001" customHeight="1">
      <c r="A38" s="5" t="s">
        <v>185</v>
      </c>
      <c r="B38" s="91">
        <f t="shared" si="12"/>
        <v>3561</v>
      </c>
      <c r="C38" s="90">
        <f t="shared" si="13"/>
        <v>605</v>
      </c>
      <c r="D38" s="90">
        <f t="shared" si="14"/>
        <v>577</v>
      </c>
      <c r="E38" s="90">
        <v>458</v>
      </c>
      <c r="F38" s="90">
        <v>64</v>
      </c>
      <c r="G38" s="90" t="s">
        <v>163</v>
      </c>
      <c r="H38" s="90">
        <v>55</v>
      </c>
      <c r="I38" s="90">
        <f t="shared" si="15"/>
        <v>360</v>
      </c>
      <c r="J38" s="90">
        <v>298</v>
      </c>
      <c r="K38" s="90">
        <v>42</v>
      </c>
      <c r="L38" s="90" t="s">
        <v>163</v>
      </c>
      <c r="M38" s="90">
        <v>20</v>
      </c>
      <c r="N38" s="90">
        <v>28</v>
      </c>
      <c r="O38" s="90">
        <f t="shared" si="16"/>
        <v>2830</v>
      </c>
      <c r="P38" s="90">
        <v>257</v>
      </c>
      <c r="Q38" s="90" t="s">
        <v>163</v>
      </c>
      <c r="R38" s="90">
        <v>2573</v>
      </c>
      <c r="S38" s="90">
        <v>126</v>
      </c>
    </row>
    <row r="39" spans="1:19" ht="17.100000000000001" customHeight="1">
      <c r="A39" s="5" t="s">
        <v>186</v>
      </c>
      <c r="B39" s="91">
        <f t="shared" si="12"/>
        <v>2544</v>
      </c>
      <c r="C39" s="90">
        <f t="shared" si="13"/>
        <v>206</v>
      </c>
      <c r="D39" s="90">
        <f t="shared" si="14"/>
        <v>199</v>
      </c>
      <c r="E39" s="90">
        <v>154</v>
      </c>
      <c r="F39" s="90">
        <v>23</v>
      </c>
      <c r="G39" s="90" t="s">
        <v>163</v>
      </c>
      <c r="H39" s="90">
        <v>22</v>
      </c>
      <c r="I39" s="90">
        <f t="shared" si="15"/>
        <v>93</v>
      </c>
      <c r="J39" s="90">
        <v>65</v>
      </c>
      <c r="K39" s="90">
        <v>17</v>
      </c>
      <c r="L39" s="90" t="s">
        <v>163</v>
      </c>
      <c r="M39" s="90">
        <v>11</v>
      </c>
      <c r="N39" s="90">
        <v>7</v>
      </c>
      <c r="O39" s="90">
        <f t="shared" si="16"/>
        <v>2235</v>
      </c>
      <c r="P39" s="90">
        <v>201</v>
      </c>
      <c r="Q39" s="90">
        <v>1</v>
      </c>
      <c r="R39" s="90">
        <v>2033</v>
      </c>
      <c r="S39" s="90">
        <v>103</v>
      </c>
    </row>
    <row r="40" spans="1:19" ht="17.100000000000001" customHeight="1">
      <c r="A40" s="5" t="s">
        <v>17</v>
      </c>
      <c r="B40" s="91">
        <f t="shared" si="12"/>
        <v>2454</v>
      </c>
      <c r="C40" s="90">
        <f t="shared" si="13"/>
        <v>94</v>
      </c>
      <c r="D40" s="90">
        <f t="shared" si="14"/>
        <v>91</v>
      </c>
      <c r="E40" s="90">
        <v>60</v>
      </c>
      <c r="F40" s="90">
        <v>13</v>
      </c>
      <c r="G40" s="90" t="s">
        <v>163</v>
      </c>
      <c r="H40" s="90">
        <v>18</v>
      </c>
      <c r="I40" s="90">
        <f t="shared" si="15"/>
        <v>48</v>
      </c>
      <c r="J40" s="90">
        <v>35</v>
      </c>
      <c r="K40" s="90">
        <v>8</v>
      </c>
      <c r="L40" s="90" t="s">
        <v>163</v>
      </c>
      <c r="M40" s="90">
        <v>5</v>
      </c>
      <c r="N40" s="90">
        <v>3</v>
      </c>
      <c r="O40" s="90">
        <f t="shared" si="16"/>
        <v>2275</v>
      </c>
      <c r="P40" s="90">
        <v>153</v>
      </c>
      <c r="Q40" s="90" t="s">
        <v>163</v>
      </c>
      <c r="R40" s="90">
        <v>2122</v>
      </c>
      <c r="S40" s="90">
        <v>85</v>
      </c>
    </row>
    <row r="41" spans="1:19" ht="17.100000000000001" customHeight="1">
      <c r="A41" s="133" t="s">
        <v>191</v>
      </c>
      <c r="B41" s="91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1:19" ht="17.100000000000001" customHeight="1">
      <c r="A42" s="5" t="s">
        <v>192</v>
      </c>
      <c r="B42" s="91">
        <f>SUM(B26:B35)</f>
        <v>26790</v>
      </c>
      <c r="C42" s="90">
        <f t="shared" ref="C42:S42" si="17">SUM(C26:C35)</f>
        <v>19905</v>
      </c>
      <c r="D42" s="90">
        <f t="shared" si="17"/>
        <v>18470</v>
      </c>
      <c r="E42" s="90">
        <f>SUM(E26:E35)</f>
        <v>17624</v>
      </c>
      <c r="F42" s="90">
        <f t="shared" si="17"/>
        <v>167</v>
      </c>
      <c r="G42" s="90">
        <f t="shared" si="17"/>
        <v>411</v>
      </c>
      <c r="H42" s="90">
        <f t="shared" si="17"/>
        <v>268</v>
      </c>
      <c r="I42" s="90">
        <f t="shared" si="17"/>
        <v>16716</v>
      </c>
      <c r="J42" s="90">
        <f>SUM(J26:J35)</f>
        <v>15995</v>
      </c>
      <c r="K42" s="90">
        <f t="shared" si="17"/>
        <v>114</v>
      </c>
      <c r="L42" s="90">
        <f t="shared" si="17"/>
        <v>408</v>
      </c>
      <c r="M42" s="90">
        <f t="shared" si="17"/>
        <v>199</v>
      </c>
      <c r="N42" s="90">
        <f t="shared" si="17"/>
        <v>1435</v>
      </c>
      <c r="O42" s="90">
        <f t="shared" si="17"/>
        <v>4005</v>
      </c>
      <c r="P42" s="90">
        <f t="shared" si="17"/>
        <v>394</v>
      </c>
      <c r="Q42" s="90">
        <f t="shared" si="17"/>
        <v>2074</v>
      </c>
      <c r="R42" s="90">
        <f t="shared" si="17"/>
        <v>1537</v>
      </c>
      <c r="S42" s="90">
        <f t="shared" si="17"/>
        <v>2880</v>
      </c>
    </row>
    <row r="43" spans="1:19" ht="17.100000000000001" customHeight="1">
      <c r="A43" s="5" t="s">
        <v>193</v>
      </c>
      <c r="B43" s="91">
        <f>SUM(B36:B40)</f>
        <v>18009</v>
      </c>
      <c r="C43" s="90">
        <f t="shared" ref="C43:S43" si="18">SUM(C36:C40)</f>
        <v>5097</v>
      </c>
      <c r="D43" s="90">
        <f t="shared" si="18"/>
        <v>4843</v>
      </c>
      <c r="E43" s="90">
        <f t="shared" si="18"/>
        <v>4294</v>
      </c>
      <c r="F43" s="90">
        <f t="shared" si="18"/>
        <v>281</v>
      </c>
      <c r="G43" s="90">
        <f t="shared" si="18"/>
        <v>1</v>
      </c>
      <c r="H43" s="90">
        <f t="shared" si="18"/>
        <v>267</v>
      </c>
      <c r="I43" s="90">
        <f t="shared" si="18"/>
        <v>3673</v>
      </c>
      <c r="J43" s="90">
        <f>SUM(J36:J40)</f>
        <v>3317</v>
      </c>
      <c r="K43" s="90">
        <f t="shared" si="18"/>
        <v>216</v>
      </c>
      <c r="L43" s="90">
        <f t="shared" si="18"/>
        <v>1</v>
      </c>
      <c r="M43" s="90">
        <f t="shared" si="18"/>
        <v>139</v>
      </c>
      <c r="N43" s="90">
        <f t="shared" si="18"/>
        <v>254</v>
      </c>
      <c r="O43" s="90">
        <f t="shared" si="18"/>
        <v>12219</v>
      </c>
      <c r="P43" s="90">
        <f t="shared" si="18"/>
        <v>1157</v>
      </c>
      <c r="Q43" s="90">
        <f t="shared" si="18"/>
        <v>2</v>
      </c>
      <c r="R43" s="90">
        <f t="shared" si="18"/>
        <v>11060</v>
      </c>
      <c r="S43" s="90">
        <f t="shared" si="18"/>
        <v>693</v>
      </c>
    </row>
    <row r="44" spans="1:19" ht="17.100000000000001" customHeight="1">
      <c r="A44" s="13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0"/>
    </row>
    <row r="45" spans="1:19" s="7" customFormat="1" ht="17.100000000000001" customHeight="1">
      <c r="A45" s="15" t="s">
        <v>1</v>
      </c>
      <c r="B45" s="170">
        <f t="shared" ref="B45:S45" si="19">SUM(B46:B60)</f>
        <v>56270</v>
      </c>
      <c r="C45" s="142">
        <f t="shared" si="19"/>
        <v>22633</v>
      </c>
      <c r="D45" s="142">
        <f t="shared" si="19"/>
        <v>21472</v>
      </c>
      <c r="E45" s="142">
        <f t="shared" si="19"/>
        <v>15339</v>
      </c>
      <c r="F45" s="142">
        <f t="shared" si="19"/>
        <v>5146</v>
      </c>
      <c r="G45" s="142">
        <f t="shared" si="19"/>
        <v>449</v>
      </c>
      <c r="H45" s="142">
        <f t="shared" si="19"/>
        <v>538</v>
      </c>
      <c r="I45" s="142">
        <f t="shared" si="19"/>
        <v>19455</v>
      </c>
      <c r="J45" s="142">
        <f t="shared" si="19"/>
        <v>14174</v>
      </c>
      <c r="K45" s="142">
        <f t="shared" si="19"/>
        <v>4384</v>
      </c>
      <c r="L45" s="142">
        <f t="shared" si="19"/>
        <v>447</v>
      </c>
      <c r="M45" s="142">
        <f t="shared" si="19"/>
        <v>450</v>
      </c>
      <c r="N45" s="142">
        <f t="shared" si="19"/>
        <v>1161</v>
      </c>
      <c r="O45" s="142">
        <f t="shared" si="19"/>
        <v>29877</v>
      </c>
      <c r="P45" s="142">
        <f t="shared" si="19"/>
        <v>13455</v>
      </c>
      <c r="Q45" s="142">
        <f t="shared" si="19"/>
        <v>1853</v>
      </c>
      <c r="R45" s="142">
        <f t="shared" si="19"/>
        <v>14569</v>
      </c>
      <c r="S45" s="142">
        <f t="shared" si="19"/>
        <v>3760</v>
      </c>
    </row>
    <row r="46" spans="1:19" ht="17.100000000000001" customHeight="1">
      <c r="A46" s="68" t="s">
        <v>3</v>
      </c>
      <c r="B46" s="91">
        <f t="shared" ref="B46:B60" si="20">SUM(C46,O46,S46)</f>
        <v>2176</v>
      </c>
      <c r="C46" s="92">
        <f>SUM(D46,N46)</f>
        <v>391</v>
      </c>
      <c r="D46" s="92">
        <f>SUM(E46:H46)</f>
        <v>364</v>
      </c>
      <c r="E46" s="92">
        <v>125</v>
      </c>
      <c r="F46" s="92">
        <v>14</v>
      </c>
      <c r="G46" s="92">
        <v>223</v>
      </c>
      <c r="H46" s="92">
        <v>2</v>
      </c>
      <c r="I46" s="92">
        <f t="shared" ref="I46:I60" si="21">SUM(J46:M46)</f>
        <v>359</v>
      </c>
      <c r="J46" s="92">
        <v>122</v>
      </c>
      <c r="K46" s="92">
        <v>13</v>
      </c>
      <c r="L46" s="92">
        <v>222</v>
      </c>
      <c r="M46" s="92">
        <v>2</v>
      </c>
      <c r="N46" s="92">
        <v>27</v>
      </c>
      <c r="O46" s="92">
        <f t="shared" ref="O46:O60" si="22">SUM(P46:R46)</f>
        <v>1527</v>
      </c>
      <c r="P46" s="92">
        <v>14</v>
      </c>
      <c r="Q46" s="92">
        <v>1486</v>
      </c>
      <c r="R46" s="92">
        <v>27</v>
      </c>
      <c r="S46" s="92">
        <v>258</v>
      </c>
    </row>
    <row r="47" spans="1:19" ht="17.100000000000001" customHeight="1">
      <c r="A47" s="16" t="s">
        <v>174</v>
      </c>
      <c r="B47" s="91">
        <f t="shared" si="20"/>
        <v>2060</v>
      </c>
      <c r="C47" s="92">
        <f t="shared" ref="C47:C60" si="23">SUM(D47,N47)</f>
        <v>1337</v>
      </c>
      <c r="D47" s="92">
        <f t="shared" ref="D47:D60" si="24">SUM(E47:H47)</f>
        <v>1231</v>
      </c>
      <c r="E47" s="92">
        <v>963</v>
      </c>
      <c r="F47" s="92">
        <v>37</v>
      </c>
      <c r="G47" s="92">
        <v>190</v>
      </c>
      <c r="H47" s="92">
        <v>41</v>
      </c>
      <c r="I47" s="92">
        <f t="shared" si="21"/>
        <v>1187</v>
      </c>
      <c r="J47" s="92">
        <v>928</v>
      </c>
      <c r="K47" s="92">
        <v>31</v>
      </c>
      <c r="L47" s="92">
        <v>190</v>
      </c>
      <c r="M47" s="92">
        <v>38</v>
      </c>
      <c r="N47" s="92">
        <v>106</v>
      </c>
      <c r="O47" s="92">
        <f t="shared" si="22"/>
        <v>439</v>
      </c>
      <c r="P47" s="92">
        <v>85</v>
      </c>
      <c r="Q47" s="92">
        <v>328</v>
      </c>
      <c r="R47" s="92">
        <v>26</v>
      </c>
      <c r="S47" s="92">
        <v>284</v>
      </c>
    </row>
    <row r="48" spans="1:19" ht="17.100000000000001" customHeight="1">
      <c r="A48" s="16" t="s">
        <v>175</v>
      </c>
      <c r="B48" s="91">
        <f t="shared" si="20"/>
        <v>1704</v>
      </c>
      <c r="C48" s="92">
        <f t="shared" si="23"/>
        <v>1263</v>
      </c>
      <c r="D48" s="92">
        <f t="shared" si="24"/>
        <v>1167</v>
      </c>
      <c r="E48" s="92">
        <v>1023</v>
      </c>
      <c r="F48" s="92">
        <v>87</v>
      </c>
      <c r="G48" s="92">
        <v>16</v>
      </c>
      <c r="H48" s="92">
        <v>41</v>
      </c>
      <c r="I48" s="92">
        <f t="shared" si="21"/>
        <v>1108</v>
      </c>
      <c r="J48" s="92">
        <v>974</v>
      </c>
      <c r="K48" s="92">
        <v>78</v>
      </c>
      <c r="L48" s="92">
        <v>16</v>
      </c>
      <c r="M48" s="92">
        <v>40</v>
      </c>
      <c r="N48" s="92">
        <v>96</v>
      </c>
      <c r="O48" s="92">
        <f t="shared" si="22"/>
        <v>220</v>
      </c>
      <c r="P48" s="92">
        <v>169</v>
      </c>
      <c r="Q48" s="92">
        <v>10</v>
      </c>
      <c r="R48" s="92">
        <v>41</v>
      </c>
      <c r="S48" s="92">
        <v>221</v>
      </c>
    </row>
    <row r="49" spans="1:19" ht="17.100000000000001" customHeight="1">
      <c r="A49" s="16" t="s">
        <v>176</v>
      </c>
      <c r="B49" s="91">
        <f t="shared" si="20"/>
        <v>1818</v>
      </c>
      <c r="C49" s="92">
        <f t="shared" si="23"/>
        <v>1258</v>
      </c>
      <c r="D49" s="92">
        <f t="shared" si="24"/>
        <v>1171</v>
      </c>
      <c r="E49" s="92">
        <v>970</v>
      </c>
      <c r="F49" s="92">
        <v>139</v>
      </c>
      <c r="G49" s="92">
        <v>4</v>
      </c>
      <c r="H49" s="92">
        <v>58</v>
      </c>
      <c r="I49" s="92">
        <f t="shared" si="21"/>
        <v>1100</v>
      </c>
      <c r="J49" s="92">
        <v>915</v>
      </c>
      <c r="K49" s="92">
        <v>126</v>
      </c>
      <c r="L49" s="92">
        <v>4</v>
      </c>
      <c r="M49" s="92">
        <v>55</v>
      </c>
      <c r="N49" s="92">
        <v>87</v>
      </c>
      <c r="O49" s="92">
        <f t="shared" si="22"/>
        <v>312</v>
      </c>
      <c r="P49" s="92">
        <v>259</v>
      </c>
      <c r="Q49" s="92">
        <v>8</v>
      </c>
      <c r="R49" s="92">
        <v>45</v>
      </c>
      <c r="S49" s="92">
        <v>248</v>
      </c>
    </row>
    <row r="50" spans="1:19" ht="17.100000000000001" customHeight="1">
      <c r="A50" s="16" t="s">
        <v>177</v>
      </c>
      <c r="B50" s="91">
        <f t="shared" si="20"/>
        <v>2311</v>
      </c>
      <c r="C50" s="92">
        <f t="shared" si="23"/>
        <v>1630</v>
      </c>
      <c r="D50" s="92">
        <f t="shared" si="24"/>
        <v>1520</v>
      </c>
      <c r="E50" s="92">
        <v>1186</v>
      </c>
      <c r="F50" s="92">
        <v>266</v>
      </c>
      <c r="G50" s="92">
        <v>4</v>
      </c>
      <c r="H50" s="92">
        <v>64</v>
      </c>
      <c r="I50" s="92">
        <f t="shared" si="21"/>
        <v>1423</v>
      </c>
      <c r="J50" s="92">
        <v>1125</v>
      </c>
      <c r="K50" s="92">
        <v>232</v>
      </c>
      <c r="L50" s="92">
        <v>4</v>
      </c>
      <c r="M50" s="92">
        <v>62</v>
      </c>
      <c r="N50" s="92">
        <v>110</v>
      </c>
      <c r="O50" s="92">
        <f t="shared" si="22"/>
        <v>404</v>
      </c>
      <c r="P50" s="92">
        <v>342</v>
      </c>
      <c r="Q50" s="92">
        <v>5</v>
      </c>
      <c r="R50" s="92">
        <v>57</v>
      </c>
      <c r="S50" s="92">
        <v>277</v>
      </c>
    </row>
    <row r="51" spans="1:19" ht="17.100000000000001" customHeight="1">
      <c r="A51" s="16" t="s">
        <v>178</v>
      </c>
      <c r="B51" s="91">
        <f t="shared" si="20"/>
        <v>3138</v>
      </c>
      <c r="C51" s="92">
        <f t="shared" si="23"/>
        <v>2287</v>
      </c>
      <c r="D51" s="92">
        <f t="shared" si="24"/>
        <v>2156</v>
      </c>
      <c r="E51" s="92">
        <v>1660</v>
      </c>
      <c r="F51" s="92">
        <v>440</v>
      </c>
      <c r="G51" s="92">
        <v>6</v>
      </c>
      <c r="H51" s="92">
        <v>50</v>
      </c>
      <c r="I51" s="92">
        <f t="shared" si="21"/>
        <v>2014</v>
      </c>
      <c r="J51" s="92">
        <v>1564</v>
      </c>
      <c r="K51" s="92">
        <v>399</v>
      </c>
      <c r="L51" s="92">
        <v>5</v>
      </c>
      <c r="M51" s="92">
        <v>46</v>
      </c>
      <c r="N51" s="92">
        <v>131</v>
      </c>
      <c r="O51" s="92">
        <f t="shared" si="22"/>
        <v>500</v>
      </c>
      <c r="P51" s="92">
        <v>422</v>
      </c>
      <c r="Q51" s="92">
        <v>1</v>
      </c>
      <c r="R51" s="92">
        <v>77</v>
      </c>
      <c r="S51" s="92">
        <v>351</v>
      </c>
    </row>
    <row r="52" spans="1:19" ht="17.100000000000001" customHeight="1">
      <c r="A52" s="16" t="s">
        <v>179</v>
      </c>
      <c r="B52" s="91">
        <f t="shared" si="20"/>
        <v>3992</v>
      </c>
      <c r="C52" s="92">
        <f t="shared" si="23"/>
        <v>2950</v>
      </c>
      <c r="D52" s="92">
        <f t="shared" si="24"/>
        <v>2785</v>
      </c>
      <c r="E52" s="92">
        <v>2118</v>
      </c>
      <c r="F52" s="92">
        <v>618</v>
      </c>
      <c r="G52" s="92">
        <v>3</v>
      </c>
      <c r="H52" s="92">
        <v>46</v>
      </c>
      <c r="I52" s="92">
        <f t="shared" si="21"/>
        <v>2630</v>
      </c>
      <c r="J52" s="92">
        <v>2010</v>
      </c>
      <c r="K52" s="92">
        <v>576</v>
      </c>
      <c r="L52" s="92">
        <v>3</v>
      </c>
      <c r="M52" s="92">
        <v>41</v>
      </c>
      <c r="N52" s="92">
        <v>165</v>
      </c>
      <c r="O52" s="92">
        <f t="shared" si="22"/>
        <v>638</v>
      </c>
      <c r="P52" s="92">
        <v>535</v>
      </c>
      <c r="Q52" s="92">
        <v>5</v>
      </c>
      <c r="R52" s="92">
        <v>98</v>
      </c>
      <c r="S52" s="92">
        <v>404</v>
      </c>
    </row>
    <row r="53" spans="1:19" ht="17.100000000000001" customHeight="1">
      <c r="A53" s="16" t="s">
        <v>180</v>
      </c>
      <c r="B53" s="91">
        <f t="shared" si="20"/>
        <v>3858</v>
      </c>
      <c r="C53" s="92">
        <f t="shared" si="23"/>
        <v>2857</v>
      </c>
      <c r="D53" s="92">
        <f t="shared" si="24"/>
        <v>2716</v>
      </c>
      <c r="E53" s="92">
        <v>2040</v>
      </c>
      <c r="F53" s="92">
        <v>633</v>
      </c>
      <c r="G53" s="92" t="s">
        <v>163</v>
      </c>
      <c r="H53" s="92">
        <v>43</v>
      </c>
      <c r="I53" s="92">
        <f t="shared" si="21"/>
        <v>2505</v>
      </c>
      <c r="J53" s="92">
        <v>1903</v>
      </c>
      <c r="K53" s="92">
        <v>565</v>
      </c>
      <c r="L53" s="92" t="s">
        <v>163</v>
      </c>
      <c r="M53" s="92">
        <v>37</v>
      </c>
      <c r="N53" s="92">
        <v>141</v>
      </c>
      <c r="O53" s="92">
        <f t="shared" si="22"/>
        <v>707</v>
      </c>
      <c r="P53" s="92">
        <v>594</v>
      </c>
      <c r="Q53" s="92">
        <v>3</v>
      </c>
      <c r="R53" s="92">
        <v>110</v>
      </c>
      <c r="S53" s="92">
        <v>294</v>
      </c>
    </row>
    <row r="54" spans="1:19" ht="17.100000000000001" customHeight="1">
      <c r="A54" s="16" t="s">
        <v>181</v>
      </c>
      <c r="B54" s="91">
        <f t="shared" si="20"/>
        <v>3888</v>
      </c>
      <c r="C54" s="92">
        <f t="shared" si="23"/>
        <v>2669</v>
      </c>
      <c r="D54" s="92">
        <f t="shared" si="24"/>
        <v>2550</v>
      </c>
      <c r="E54" s="92">
        <v>1802</v>
      </c>
      <c r="F54" s="92">
        <v>710</v>
      </c>
      <c r="G54" s="92">
        <v>1</v>
      </c>
      <c r="H54" s="92">
        <v>37</v>
      </c>
      <c r="I54" s="92">
        <f t="shared" si="21"/>
        <v>2355</v>
      </c>
      <c r="J54" s="92">
        <v>1686</v>
      </c>
      <c r="K54" s="92">
        <v>639</v>
      </c>
      <c r="L54" s="92">
        <v>1</v>
      </c>
      <c r="M54" s="92">
        <v>29</v>
      </c>
      <c r="N54" s="92">
        <v>119</v>
      </c>
      <c r="O54" s="92">
        <f t="shared" si="22"/>
        <v>981</v>
      </c>
      <c r="P54" s="92">
        <v>781</v>
      </c>
      <c r="Q54" s="92" t="s">
        <v>163</v>
      </c>
      <c r="R54" s="92">
        <v>200</v>
      </c>
      <c r="S54" s="92">
        <v>238</v>
      </c>
    </row>
    <row r="55" spans="1:19" ht="17.100000000000001" customHeight="1">
      <c r="A55" s="16" t="s">
        <v>182</v>
      </c>
      <c r="B55" s="91">
        <f t="shared" si="20"/>
        <v>3908</v>
      </c>
      <c r="C55" s="92">
        <f t="shared" si="23"/>
        <v>2160</v>
      </c>
      <c r="D55" s="92">
        <f t="shared" si="24"/>
        <v>2064</v>
      </c>
      <c r="E55" s="92">
        <v>1429</v>
      </c>
      <c r="F55" s="92">
        <v>598</v>
      </c>
      <c r="G55" s="92">
        <v>1</v>
      </c>
      <c r="H55" s="92">
        <v>36</v>
      </c>
      <c r="I55" s="92">
        <f t="shared" si="21"/>
        <v>1860</v>
      </c>
      <c r="J55" s="92">
        <v>1312</v>
      </c>
      <c r="K55" s="92">
        <v>514</v>
      </c>
      <c r="L55" s="92">
        <v>1</v>
      </c>
      <c r="M55" s="92">
        <v>33</v>
      </c>
      <c r="N55" s="92">
        <v>96</v>
      </c>
      <c r="O55" s="92">
        <f t="shared" si="22"/>
        <v>1585</v>
      </c>
      <c r="P55" s="92">
        <v>1249</v>
      </c>
      <c r="Q55" s="92" t="s">
        <v>163</v>
      </c>
      <c r="R55" s="92">
        <v>336</v>
      </c>
      <c r="S55" s="92">
        <v>163</v>
      </c>
    </row>
    <row r="56" spans="1:19" ht="17.100000000000001" customHeight="1">
      <c r="A56" s="16" t="s">
        <v>183</v>
      </c>
      <c r="B56" s="91">
        <f t="shared" si="20"/>
        <v>5396</v>
      </c>
      <c r="C56" s="92">
        <f t="shared" si="23"/>
        <v>1868</v>
      </c>
      <c r="D56" s="92">
        <f t="shared" si="24"/>
        <v>1832</v>
      </c>
      <c r="E56" s="92">
        <v>1077</v>
      </c>
      <c r="F56" s="92">
        <v>714</v>
      </c>
      <c r="G56" s="92" t="s">
        <v>163</v>
      </c>
      <c r="H56" s="92">
        <v>41</v>
      </c>
      <c r="I56" s="92">
        <f t="shared" si="21"/>
        <v>1566</v>
      </c>
      <c r="J56" s="92">
        <v>948</v>
      </c>
      <c r="K56" s="92">
        <v>589</v>
      </c>
      <c r="L56" s="92" t="s">
        <v>163</v>
      </c>
      <c r="M56" s="92">
        <v>29</v>
      </c>
      <c r="N56" s="92">
        <v>36</v>
      </c>
      <c r="O56" s="92">
        <f t="shared" si="22"/>
        <v>3344</v>
      </c>
      <c r="P56" s="92">
        <v>2064</v>
      </c>
      <c r="Q56" s="92">
        <v>2</v>
      </c>
      <c r="R56" s="92">
        <v>1278</v>
      </c>
      <c r="S56" s="92">
        <v>184</v>
      </c>
    </row>
    <row r="57" spans="1:19" ht="17.100000000000001" customHeight="1">
      <c r="A57" s="16" t="s">
        <v>184</v>
      </c>
      <c r="B57" s="91">
        <f t="shared" si="20"/>
        <v>6494</v>
      </c>
      <c r="C57" s="92">
        <f t="shared" si="23"/>
        <v>1296</v>
      </c>
      <c r="D57" s="92">
        <f t="shared" si="24"/>
        <v>1264</v>
      </c>
      <c r="E57" s="92">
        <v>661</v>
      </c>
      <c r="F57" s="92">
        <v>572</v>
      </c>
      <c r="G57" s="92">
        <v>1</v>
      </c>
      <c r="H57" s="92">
        <v>30</v>
      </c>
      <c r="I57" s="92">
        <f t="shared" si="21"/>
        <v>987</v>
      </c>
      <c r="J57" s="92">
        <v>519</v>
      </c>
      <c r="K57" s="92">
        <v>449</v>
      </c>
      <c r="L57" s="92">
        <v>1</v>
      </c>
      <c r="M57" s="92">
        <v>18</v>
      </c>
      <c r="N57" s="92">
        <v>32</v>
      </c>
      <c r="O57" s="92">
        <f t="shared" si="22"/>
        <v>4964</v>
      </c>
      <c r="P57" s="92">
        <v>2566</v>
      </c>
      <c r="Q57" s="92">
        <v>2</v>
      </c>
      <c r="R57" s="92">
        <v>2396</v>
      </c>
      <c r="S57" s="92">
        <v>234</v>
      </c>
    </row>
    <row r="58" spans="1:19" ht="17.100000000000001" customHeight="1">
      <c r="A58" s="16" t="s">
        <v>185</v>
      </c>
      <c r="B58" s="91">
        <f t="shared" si="20"/>
        <v>5152</v>
      </c>
      <c r="C58" s="92">
        <f t="shared" si="23"/>
        <v>426</v>
      </c>
      <c r="D58" s="92">
        <f t="shared" si="24"/>
        <v>419</v>
      </c>
      <c r="E58" s="92">
        <v>203</v>
      </c>
      <c r="F58" s="92">
        <v>193</v>
      </c>
      <c r="G58" s="92" t="s">
        <v>163</v>
      </c>
      <c r="H58" s="92">
        <v>23</v>
      </c>
      <c r="I58" s="92">
        <f t="shared" si="21"/>
        <v>249</v>
      </c>
      <c r="J58" s="92">
        <v>121</v>
      </c>
      <c r="K58" s="92">
        <v>116</v>
      </c>
      <c r="L58" s="92" t="s">
        <v>163</v>
      </c>
      <c r="M58" s="92">
        <v>12</v>
      </c>
      <c r="N58" s="92">
        <v>7</v>
      </c>
      <c r="O58" s="92">
        <f t="shared" si="22"/>
        <v>4528</v>
      </c>
      <c r="P58" s="92">
        <v>1906</v>
      </c>
      <c r="Q58" s="92">
        <v>1</v>
      </c>
      <c r="R58" s="92">
        <v>2621</v>
      </c>
      <c r="S58" s="92">
        <v>198</v>
      </c>
    </row>
    <row r="59" spans="1:19" ht="17.100000000000001" customHeight="1">
      <c r="A59" s="16" t="s">
        <v>186</v>
      </c>
      <c r="B59" s="91">
        <f t="shared" si="20"/>
        <v>4351</v>
      </c>
      <c r="C59" s="92">
        <f t="shared" si="23"/>
        <v>157</v>
      </c>
      <c r="D59" s="92">
        <f t="shared" si="24"/>
        <v>155</v>
      </c>
      <c r="E59" s="92">
        <v>62</v>
      </c>
      <c r="F59" s="92">
        <v>78</v>
      </c>
      <c r="G59" s="92" t="s">
        <v>163</v>
      </c>
      <c r="H59" s="92">
        <v>15</v>
      </c>
      <c r="I59" s="92">
        <f t="shared" si="21"/>
        <v>84</v>
      </c>
      <c r="J59" s="92">
        <v>38</v>
      </c>
      <c r="K59" s="92">
        <v>40</v>
      </c>
      <c r="L59" s="92" t="s">
        <v>163</v>
      </c>
      <c r="M59" s="92">
        <v>6</v>
      </c>
      <c r="N59" s="92">
        <v>2</v>
      </c>
      <c r="O59" s="92">
        <f t="shared" si="22"/>
        <v>4020</v>
      </c>
      <c r="P59" s="92">
        <v>1369</v>
      </c>
      <c r="Q59" s="92">
        <v>2</v>
      </c>
      <c r="R59" s="92">
        <v>2649</v>
      </c>
      <c r="S59" s="92">
        <v>174</v>
      </c>
    </row>
    <row r="60" spans="1:19" ht="17.100000000000001" customHeight="1">
      <c r="A60" s="16" t="s">
        <v>17</v>
      </c>
      <c r="B60" s="91">
        <f t="shared" si="20"/>
        <v>6024</v>
      </c>
      <c r="C60" s="92">
        <f t="shared" si="23"/>
        <v>84</v>
      </c>
      <c r="D60" s="92">
        <f t="shared" si="24"/>
        <v>78</v>
      </c>
      <c r="E60" s="92">
        <v>20</v>
      </c>
      <c r="F60" s="92">
        <v>47</v>
      </c>
      <c r="G60" s="92" t="s">
        <v>163</v>
      </c>
      <c r="H60" s="92">
        <v>11</v>
      </c>
      <c r="I60" s="92">
        <f t="shared" si="21"/>
        <v>28</v>
      </c>
      <c r="J60" s="92">
        <v>9</v>
      </c>
      <c r="K60" s="92">
        <v>17</v>
      </c>
      <c r="L60" s="92" t="s">
        <v>163</v>
      </c>
      <c r="M60" s="92">
        <v>2</v>
      </c>
      <c r="N60" s="92">
        <v>6</v>
      </c>
      <c r="O60" s="92">
        <f t="shared" si="22"/>
        <v>5708</v>
      </c>
      <c r="P60" s="92">
        <v>1100</v>
      </c>
      <c r="Q60" s="92" t="s">
        <v>163</v>
      </c>
      <c r="R60" s="92">
        <v>4608</v>
      </c>
      <c r="S60" s="92">
        <v>232</v>
      </c>
    </row>
    <row r="61" spans="1:19" ht="17.100000000000001" customHeight="1">
      <c r="A61" s="133" t="s">
        <v>191</v>
      </c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1:19" ht="17.100000000000001" customHeight="1">
      <c r="A62" s="5" t="s">
        <v>192</v>
      </c>
      <c r="B62" s="91">
        <f>SUM(B46:B55)</f>
        <v>28853</v>
      </c>
      <c r="C62" s="90">
        <f t="shared" ref="C62:S62" si="25">SUM(C46:C55)</f>
        <v>18802</v>
      </c>
      <c r="D62" s="90">
        <f t="shared" si="25"/>
        <v>17724</v>
      </c>
      <c r="E62" s="90">
        <f>SUM(E46:E55)</f>
        <v>13316</v>
      </c>
      <c r="F62" s="90">
        <f t="shared" si="25"/>
        <v>3542</v>
      </c>
      <c r="G62" s="90">
        <f t="shared" si="25"/>
        <v>448</v>
      </c>
      <c r="H62" s="90">
        <f t="shared" si="25"/>
        <v>418</v>
      </c>
      <c r="I62" s="90">
        <f t="shared" si="25"/>
        <v>16541</v>
      </c>
      <c r="J62" s="90">
        <f t="shared" si="25"/>
        <v>12539</v>
      </c>
      <c r="K62" s="90">
        <f t="shared" si="25"/>
        <v>3173</v>
      </c>
      <c r="L62" s="90">
        <f t="shared" si="25"/>
        <v>446</v>
      </c>
      <c r="M62" s="90">
        <f t="shared" si="25"/>
        <v>383</v>
      </c>
      <c r="N62" s="90">
        <f t="shared" si="25"/>
        <v>1078</v>
      </c>
      <c r="O62" s="90">
        <f t="shared" si="25"/>
        <v>7313</v>
      </c>
      <c r="P62" s="90">
        <f t="shared" si="25"/>
        <v>4450</v>
      </c>
      <c r="Q62" s="90">
        <f t="shared" si="25"/>
        <v>1846</v>
      </c>
      <c r="R62" s="90">
        <f t="shared" si="25"/>
        <v>1017</v>
      </c>
      <c r="S62" s="90">
        <f t="shared" si="25"/>
        <v>2738</v>
      </c>
    </row>
    <row r="63" spans="1:19" ht="17.100000000000001" customHeight="1">
      <c r="A63" s="5" t="s">
        <v>193</v>
      </c>
      <c r="B63" s="91">
        <f>SUM(B56:B60)</f>
        <v>27417</v>
      </c>
      <c r="C63" s="90">
        <f t="shared" ref="C63:S63" si="26">SUM(C56:C60)</f>
        <v>3831</v>
      </c>
      <c r="D63" s="90">
        <f t="shared" si="26"/>
        <v>3748</v>
      </c>
      <c r="E63" s="90">
        <f t="shared" si="26"/>
        <v>2023</v>
      </c>
      <c r="F63" s="90">
        <f t="shared" si="26"/>
        <v>1604</v>
      </c>
      <c r="G63" s="90">
        <f t="shared" si="26"/>
        <v>1</v>
      </c>
      <c r="H63" s="90">
        <f t="shared" si="26"/>
        <v>120</v>
      </c>
      <c r="I63" s="90">
        <f t="shared" si="26"/>
        <v>2914</v>
      </c>
      <c r="J63" s="90">
        <f t="shared" si="26"/>
        <v>1635</v>
      </c>
      <c r="K63" s="90">
        <f t="shared" si="26"/>
        <v>1211</v>
      </c>
      <c r="L63" s="90">
        <f t="shared" si="26"/>
        <v>1</v>
      </c>
      <c r="M63" s="90">
        <f t="shared" si="26"/>
        <v>67</v>
      </c>
      <c r="N63" s="90">
        <f t="shared" si="26"/>
        <v>83</v>
      </c>
      <c r="O63" s="90">
        <f t="shared" si="26"/>
        <v>22564</v>
      </c>
      <c r="P63" s="90">
        <f t="shared" si="26"/>
        <v>9005</v>
      </c>
      <c r="Q63" s="90">
        <f t="shared" si="26"/>
        <v>7</v>
      </c>
      <c r="R63" s="90">
        <f t="shared" si="26"/>
        <v>13552</v>
      </c>
      <c r="S63" s="90">
        <f t="shared" si="26"/>
        <v>1022</v>
      </c>
    </row>
    <row r="64" spans="1:19" ht="17.100000000000001" customHeight="1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137"/>
    </row>
    <row r="65" spans="2:18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</sheetData>
  <mergeCells count="13">
    <mergeCell ref="B2:B4"/>
    <mergeCell ref="A2:A4"/>
    <mergeCell ref="C2:N2"/>
    <mergeCell ref="C3:C4"/>
    <mergeCell ref="D3:H3"/>
    <mergeCell ref="I3:M3"/>
    <mergeCell ref="N3:N4"/>
    <mergeCell ref="S2:S4"/>
    <mergeCell ref="O3:O4"/>
    <mergeCell ref="P3:P4"/>
    <mergeCell ref="Q3:Q4"/>
    <mergeCell ref="R3:R4"/>
    <mergeCell ref="O2:R2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55" fitToHeight="0" orientation="portrait" r:id="rId1"/>
  <ignoredErrors>
    <ignoredError sqref="I9 I6 I7:I8 I10:I20 O6:O20" formula="1"/>
    <ignoredError sqref="I26:I36 O26:O40 E42:S43 O46:O60 I46:I59 B62:S6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view="pageBreakPreview" topLeftCell="A4" zoomScaleNormal="100" zoomScaleSheetLayoutView="100" workbookViewId="0"/>
  </sheetViews>
  <sheetFormatPr defaultRowHeight="12"/>
  <cols>
    <col min="1" max="4" width="10.625" style="2" customWidth="1"/>
    <col min="5" max="5" width="14.625" style="2" customWidth="1"/>
    <col min="6" max="9" width="10.625" style="2" customWidth="1"/>
    <col min="10" max="10" width="15.625" style="2" customWidth="1"/>
    <col min="11" max="11" width="14.625" style="2" customWidth="1"/>
    <col min="12" max="12" width="14.75" style="2" customWidth="1"/>
    <col min="13" max="14" width="9.625" style="2" customWidth="1"/>
    <col min="15" max="15" width="13.75" style="2" customWidth="1"/>
    <col min="16" max="16" width="15.625" style="2" customWidth="1"/>
    <col min="17" max="17" width="14.75" style="2" customWidth="1"/>
    <col min="18" max="19" width="9.625" style="2" customWidth="1"/>
    <col min="20" max="20" width="13.75" style="2" customWidth="1"/>
    <col min="21" max="21" width="15.625" style="2" customWidth="1"/>
    <col min="22" max="22" width="19.125" style="2" customWidth="1"/>
    <col min="23" max="16384" width="9" style="2"/>
  </cols>
  <sheetData>
    <row r="1" spans="1:11" ht="24" customHeight="1" thickBot="1">
      <c r="A1" s="1" t="s">
        <v>454</v>
      </c>
    </row>
    <row r="2" spans="1:11" ht="15" customHeight="1" thickTop="1">
      <c r="A2" s="257" t="s">
        <v>324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5" customHeight="1">
      <c r="A3" s="265" t="s">
        <v>67</v>
      </c>
      <c r="B3" s="265"/>
      <c r="C3" s="265"/>
      <c r="D3" s="265"/>
      <c r="E3" s="265"/>
      <c r="F3" s="264" t="s">
        <v>318</v>
      </c>
      <c r="G3" s="265"/>
      <c r="H3" s="265"/>
      <c r="I3" s="265"/>
      <c r="J3" s="266"/>
      <c r="K3" s="326" t="s">
        <v>398</v>
      </c>
    </row>
    <row r="4" spans="1:11" ht="38.1" customHeight="1">
      <c r="A4" s="126" t="s">
        <v>319</v>
      </c>
      <c r="B4" s="135" t="s">
        <v>320</v>
      </c>
      <c r="C4" s="135" t="s">
        <v>321</v>
      </c>
      <c r="D4" s="135" t="s">
        <v>322</v>
      </c>
      <c r="E4" s="135" t="s">
        <v>323</v>
      </c>
      <c r="F4" s="126" t="s">
        <v>319</v>
      </c>
      <c r="G4" s="135" t="s">
        <v>320</v>
      </c>
      <c r="H4" s="135" t="s">
        <v>321</v>
      </c>
      <c r="I4" s="135" t="s">
        <v>322</v>
      </c>
      <c r="J4" s="135" t="s">
        <v>323</v>
      </c>
      <c r="K4" s="252"/>
    </row>
    <row r="5" spans="1:11" ht="17.100000000000001" customHeight="1">
      <c r="A5" s="155">
        <f>SUM(B5:D5)</f>
        <v>81</v>
      </c>
      <c r="B5" s="155">
        <v>47</v>
      </c>
      <c r="C5" s="155">
        <v>26</v>
      </c>
      <c r="D5" s="155">
        <v>8</v>
      </c>
      <c r="E5" s="155">
        <v>3</v>
      </c>
      <c r="F5" s="155">
        <f>SUM(G5:I5)</f>
        <v>205</v>
      </c>
      <c r="G5" s="155">
        <v>94</v>
      </c>
      <c r="H5" s="155">
        <v>78</v>
      </c>
      <c r="I5" s="155">
        <v>33</v>
      </c>
      <c r="J5" s="155">
        <v>6</v>
      </c>
      <c r="K5" s="156">
        <v>1.5308600000000001</v>
      </c>
    </row>
    <row r="6" spans="1:11" ht="17.100000000000001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7.100000000000001" customHeight="1" thickTop="1">
      <c r="A7" s="257" t="s">
        <v>325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</row>
    <row r="8" spans="1:11" ht="15" customHeight="1">
      <c r="A8" s="265" t="s">
        <v>67</v>
      </c>
      <c r="B8" s="265"/>
      <c r="C8" s="265"/>
      <c r="D8" s="265"/>
      <c r="E8" s="265"/>
      <c r="F8" s="264" t="s">
        <v>318</v>
      </c>
      <c r="G8" s="265"/>
      <c r="H8" s="265"/>
      <c r="I8" s="265"/>
      <c r="J8" s="266"/>
      <c r="K8" s="326" t="s">
        <v>398</v>
      </c>
    </row>
    <row r="9" spans="1:11" ht="38.1" customHeight="1">
      <c r="A9" s="126" t="s">
        <v>319</v>
      </c>
      <c r="B9" s="135" t="s">
        <v>320</v>
      </c>
      <c r="C9" s="135" t="s">
        <v>321</v>
      </c>
      <c r="D9" s="135" t="s">
        <v>322</v>
      </c>
      <c r="E9" s="135" t="s">
        <v>323</v>
      </c>
      <c r="F9" s="126" t="s">
        <v>319</v>
      </c>
      <c r="G9" s="135" t="s">
        <v>320</v>
      </c>
      <c r="H9" s="135" t="s">
        <v>321</v>
      </c>
      <c r="I9" s="135" t="s">
        <v>322</v>
      </c>
      <c r="J9" s="135" t="s">
        <v>323</v>
      </c>
      <c r="K9" s="252"/>
    </row>
    <row r="10" spans="1:11" ht="17.100000000000001" customHeight="1">
      <c r="A10" s="155">
        <f>SUM(B10:D10)</f>
        <v>128</v>
      </c>
      <c r="B10" s="155">
        <v>84</v>
      </c>
      <c r="C10" s="155">
        <v>34</v>
      </c>
      <c r="D10" s="155">
        <v>10</v>
      </c>
      <c r="E10" s="155">
        <v>15</v>
      </c>
      <c r="F10" s="155">
        <f>SUM(G10:I10)</f>
        <v>407</v>
      </c>
      <c r="G10" s="155">
        <v>242</v>
      </c>
      <c r="H10" s="155">
        <v>119</v>
      </c>
      <c r="I10" s="155">
        <v>46</v>
      </c>
      <c r="J10" s="155">
        <v>66</v>
      </c>
      <c r="K10" s="156">
        <v>1.4296899999999999</v>
      </c>
    </row>
    <row r="1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</sheetData>
  <mergeCells count="8">
    <mergeCell ref="A8:E8"/>
    <mergeCell ref="F8:J8"/>
    <mergeCell ref="K8:K9"/>
    <mergeCell ref="A2:K2"/>
    <mergeCell ref="A3:E3"/>
    <mergeCell ref="F3:J3"/>
    <mergeCell ref="K3:K4"/>
    <mergeCell ref="A7:K7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8" orientation="portrait" r:id="rId1"/>
  <colBreaks count="1" manualBreakCount="1">
    <brk id="11" max="14" man="1"/>
  </colBreaks>
  <ignoredErrors>
    <ignoredError sqref="A5 A10 F10 F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79"/>
  <sheetViews>
    <sheetView view="pageBreakPreview" topLeftCell="A73" zoomScaleNormal="100" zoomScaleSheetLayoutView="100" workbookViewId="0"/>
  </sheetViews>
  <sheetFormatPr defaultRowHeight="12"/>
  <cols>
    <col min="1" max="1" width="40.5" style="2" customWidth="1"/>
    <col min="2" max="2" width="9.375" style="2" bestFit="1" customWidth="1"/>
    <col min="3" max="10" width="8.625" style="2" customWidth="1"/>
    <col min="11" max="11" width="9.375" style="2" bestFit="1" customWidth="1"/>
    <col min="12" max="12" width="8.625" style="2" customWidth="1"/>
    <col min="13" max="16384" width="9" style="2"/>
  </cols>
  <sheetData>
    <row r="1" spans="1:12" ht="24" customHeight="1" thickBot="1">
      <c r="A1" s="1" t="s">
        <v>455</v>
      </c>
    </row>
    <row r="2" spans="1:12" ht="15" customHeight="1" thickTop="1">
      <c r="A2" s="275" t="s">
        <v>446</v>
      </c>
      <c r="B2" s="256" t="s">
        <v>341</v>
      </c>
      <c r="C2" s="257"/>
      <c r="D2" s="257"/>
      <c r="E2" s="257"/>
      <c r="F2" s="257"/>
      <c r="G2" s="258"/>
      <c r="H2" s="256" t="s">
        <v>317</v>
      </c>
      <c r="I2" s="257"/>
      <c r="J2" s="257"/>
      <c r="K2" s="250" t="s">
        <v>349</v>
      </c>
      <c r="L2" s="272"/>
    </row>
    <row r="3" spans="1:12" ht="15" customHeight="1">
      <c r="A3" s="262"/>
      <c r="B3" s="134" t="s">
        <v>2</v>
      </c>
      <c r="C3" s="13"/>
      <c r="D3" s="13"/>
      <c r="E3" s="13"/>
      <c r="F3" s="253" t="s">
        <v>343</v>
      </c>
      <c r="G3" s="253" t="s">
        <v>345</v>
      </c>
      <c r="H3" s="253" t="s">
        <v>346</v>
      </c>
      <c r="I3" s="253" t="s">
        <v>347</v>
      </c>
      <c r="J3" s="267" t="s">
        <v>353</v>
      </c>
      <c r="K3" s="253" t="s">
        <v>350</v>
      </c>
      <c r="L3" s="326" t="s">
        <v>353</v>
      </c>
    </row>
    <row r="4" spans="1:12" ht="30" customHeight="1">
      <c r="A4" s="263"/>
      <c r="B4" s="176" t="s">
        <v>448</v>
      </c>
      <c r="C4" s="52" t="s">
        <v>351</v>
      </c>
      <c r="D4" s="52" t="s">
        <v>424</v>
      </c>
      <c r="E4" s="52" t="s">
        <v>352</v>
      </c>
      <c r="F4" s="254"/>
      <c r="G4" s="254"/>
      <c r="H4" s="254"/>
      <c r="I4" s="254"/>
      <c r="J4" s="254"/>
      <c r="K4" s="254"/>
      <c r="L4" s="252"/>
    </row>
    <row r="5" spans="1:12" s="7" customFormat="1" ht="16.5" customHeight="1">
      <c r="A5" s="53" t="s">
        <v>354</v>
      </c>
      <c r="B5" s="152">
        <v>111299</v>
      </c>
      <c r="C5" s="153">
        <v>9169</v>
      </c>
      <c r="D5" s="153">
        <v>55643</v>
      </c>
      <c r="E5" s="153">
        <v>45426</v>
      </c>
      <c r="F5" s="153">
        <v>50136</v>
      </c>
      <c r="G5" s="153">
        <v>61163</v>
      </c>
      <c r="H5" s="153">
        <v>52817</v>
      </c>
      <c r="I5" s="153">
        <v>52615</v>
      </c>
      <c r="J5" s="153">
        <f t="shared" ref="J5" si="0">SUM(J6,J76)</f>
        <v>202</v>
      </c>
      <c r="K5" s="153">
        <v>106082</v>
      </c>
      <c r="L5" s="153">
        <f>SUM(L6,L76)</f>
        <v>5217</v>
      </c>
    </row>
    <row r="6" spans="1:12" ht="16.5" customHeight="1">
      <c r="A6" s="37" t="s">
        <v>326</v>
      </c>
      <c r="B6" s="89">
        <v>111299</v>
      </c>
      <c r="C6" s="89">
        <v>9169</v>
      </c>
      <c r="D6" s="89">
        <v>55643</v>
      </c>
      <c r="E6" s="89">
        <v>45426</v>
      </c>
      <c r="F6" s="89">
        <v>50136</v>
      </c>
      <c r="G6" s="89">
        <v>61163</v>
      </c>
      <c r="H6" s="89">
        <v>52817</v>
      </c>
      <c r="I6" s="89">
        <v>52615</v>
      </c>
      <c r="J6" s="89">
        <f t="shared" ref="J6" si="1">SUM(J7,J41,J42)</f>
        <v>202</v>
      </c>
      <c r="K6" s="89">
        <f>SUM(K7,K41,K42)</f>
        <v>106082</v>
      </c>
      <c r="L6" s="89">
        <f>SUM(L7,L41,L42)</f>
        <v>5217</v>
      </c>
    </row>
    <row r="7" spans="1:12" ht="16.5" customHeight="1">
      <c r="A7" s="37" t="s">
        <v>447</v>
      </c>
      <c r="B7" s="154">
        <v>109518</v>
      </c>
      <c r="C7" s="89">
        <v>9081</v>
      </c>
      <c r="D7" s="89">
        <v>54833</v>
      </c>
      <c r="E7" s="89">
        <v>44551</v>
      </c>
      <c r="F7" s="89">
        <v>49303</v>
      </c>
      <c r="G7" s="89">
        <v>60215</v>
      </c>
      <c r="H7" s="89">
        <v>52092</v>
      </c>
      <c r="I7" s="89">
        <v>51917</v>
      </c>
      <c r="J7" s="89">
        <f t="shared" ref="J7:L7" si="2">SUM(J8,J17,J24)</f>
        <v>175</v>
      </c>
      <c r="K7" s="89">
        <v>104581</v>
      </c>
      <c r="L7" s="89">
        <f t="shared" si="2"/>
        <v>4937</v>
      </c>
    </row>
    <row r="8" spans="1:12" ht="16.5" customHeight="1">
      <c r="A8" s="37" t="s">
        <v>327</v>
      </c>
      <c r="B8" s="89">
        <f>SUM(B9,B14)</f>
        <v>12632</v>
      </c>
      <c r="C8" s="89">
        <f>SUM(C9,C14)</f>
        <v>948</v>
      </c>
      <c r="D8" s="89">
        <f>SUM(D9,D14)</f>
        <v>6202</v>
      </c>
      <c r="E8" s="89">
        <f>SUM(E9,E14)</f>
        <v>5376</v>
      </c>
      <c r="F8" s="89">
        <f t="shared" ref="F8:J8" si="3">SUM(F9,F14)</f>
        <v>5742</v>
      </c>
      <c r="G8" s="89">
        <f t="shared" si="3"/>
        <v>6890</v>
      </c>
      <c r="H8" s="89">
        <f t="shared" si="3"/>
        <v>5940</v>
      </c>
      <c r="I8" s="89">
        <f t="shared" si="3"/>
        <v>5910</v>
      </c>
      <c r="J8" s="89">
        <f t="shared" si="3"/>
        <v>30</v>
      </c>
      <c r="K8" s="89">
        <f>SUM(K9,K14)</f>
        <v>11655</v>
      </c>
      <c r="L8" s="89">
        <f>SUM(L9,L14)</f>
        <v>977</v>
      </c>
    </row>
    <row r="9" spans="1:12" ht="16.5" customHeight="1">
      <c r="A9" s="37" t="s">
        <v>355</v>
      </c>
      <c r="B9" s="89">
        <f>SUM(B10:B13)</f>
        <v>4709</v>
      </c>
      <c r="C9" s="89">
        <f>SUM(C10:C13)</f>
        <v>296</v>
      </c>
      <c r="D9" s="89">
        <f>SUM(D10:D13)</f>
        <v>2383</v>
      </c>
      <c r="E9" s="89">
        <f t="shared" ref="E9:L9" si="4">SUM(E10:E13)</f>
        <v>1994</v>
      </c>
      <c r="F9" s="89">
        <f>SUM(F10:F13)</f>
        <v>2122</v>
      </c>
      <c r="G9" s="89">
        <f t="shared" si="4"/>
        <v>2587</v>
      </c>
      <c r="H9" s="89">
        <f t="shared" si="4"/>
        <v>2235</v>
      </c>
      <c r="I9" s="89">
        <f t="shared" si="4"/>
        <v>2221</v>
      </c>
      <c r="J9" s="89">
        <f>SUM(J10:J13)</f>
        <v>14</v>
      </c>
      <c r="K9" s="89">
        <f t="shared" si="4"/>
        <v>4302</v>
      </c>
      <c r="L9" s="89">
        <f t="shared" si="4"/>
        <v>407</v>
      </c>
    </row>
    <row r="10" spans="1:12" ht="16.5" customHeight="1">
      <c r="A10" s="37" t="s">
        <v>328</v>
      </c>
      <c r="B10" s="89">
        <f>SUM(F10:G10)</f>
        <v>452</v>
      </c>
      <c r="C10" s="92">
        <v>30</v>
      </c>
      <c r="D10" s="92">
        <v>228</v>
      </c>
      <c r="E10" s="89">
        <v>193</v>
      </c>
      <c r="F10" s="89">
        <v>217</v>
      </c>
      <c r="G10" s="89">
        <v>235</v>
      </c>
      <c r="H10" s="89">
        <f>SUM(I10:J10)</f>
        <v>150</v>
      </c>
      <c r="I10" s="89">
        <v>148</v>
      </c>
      <c r="J10" s="92">
        <v>2</v>
      </c>
      <c r="K10" s="89">
        <v>340</v>
      </c>
      <c r="L10" s="92">
        <v>112</v>
      </c>
    </row>
    <row r="11" spans="1:12" ht="16.5" customHeight="1">
      <c r="A11" s="37" t="s">
        <v>329</v>
      </c>
      <c r="B11" s="89">
        <f>SUM(F11:G11)</f>
        <v>8</v>
      </c>
      <c r="C11" s="92" t="s">
        <v>163</v>
      </c>
      <c r="D11" s="89">
        <v>3</v>
      </c>
      <c r="E11" s="89">
        <v>5</v>
      </c>
      <c r="F11" s="89">
        <v>4</v>
      </c>
      <c r="G11" s="89">
        <v>4</v>
      </c>
      <c r="H11" s="89">
        <f>SUM(I11:J11)</f>
        <v>4</v>
      </c>
      <c r="I11" s="89">
        <v>4</v>
      </c>
      <c r="J11" s="92" t="s">
        <v>163</v>
      </c>
      <c r="K11" s="89">
        <v>8</v>
      </c>
      <c r="L11" s="92" t="s">
        <v>163</v>
      </c>
    </row>
    <row r="12" spans="1:12" ht="16.5" customHeight="1">
      <c r="A12" s="37" t="s">
        <v>330</v>
      </c>
      <c r="B12" s="89">
        <f>SUM(F12:G12)</f>
        <v>3536</v>
      </c>
      <c r="C12" s="89">
        <v>211</v>
      </c>
      <c r="D12" s="89">
        <v>1826</v>
      </c>
      <c r="E12" s="89">
        <v>1483</v>
      </c>
      <c r="F12" s="89">
        <v>1599</v>
      </c>
      <c r="G12" s="89">
        <v>1937</v>
      </c>
      <c r="H12" s="89">
        <f>SUM(I12:J12)</f>
        <v>1724</v>
      </c>
      <c r="I12" s="89">
        <v>1714</v>
      </c>
      <c r="J12" s="89">
        <v>10</v>
      </c>
      <c r="K12" s="89">
        <v>3287</v>
      </c>
      <c r="L12" s="89">
        <v>249</v>
      </c>
    </row>
    <row r="13" spans="1:12" ht="16.5" customHeight="1">
      <c r="A13" s="37" t="s">
        <v>331</v>
      </c>
      <c r="B13" s="89">
        <f>SUM(F13:G13)</f>
        <v>713</v>
      </c>
      <c r="C13" s="89">
        <v>55</v>
      </c>
      <c r="D13" s="89">
        <v>326</v>
      </c>
      <c r="E13" s="89">
        <v>313</v>
      </c>
      <c r="F13" s="89">
        <v>302</v>
      </c>
      <c r="G13" s="89">
        <v>411</v>
      </c>
      <c r="H13" s="89">
        <f>SUM(I13:J13)</f>
        <v>357</v>
      </c>
      <c r="I13" s="89">
        <v>355</v>
      </c>
      <c r="J13" s="89">
        <v>2</v>
      </c>
      <c r="K13" s="89">
        <v>667</v>
      </c>
      <c r="L13" s="89">
        <v>46</v>
      </c>
    </row>
    <row r="14" spans="1:12" ht="16.5" customHeight="1">
      <c r="A14" s="37" t="s">
        <v>356</v>
      </c>
      <c r="B14" s="89">
        <f>SUM(B15:B16)</f>
        <v>7923</v>
      </c>
      <c r="C14" s="89">
        <f>SUM(C15:C16)</f>
        <v>652</v>
      </c>
      <c r="D14" s="89">
        <f>SUM(D15:D16)</f>
        <v>3819</v>
      </c>
      <c r="E14" s="89">
        <f t="shared" ref="E14:J14" si="5">SUM(E15:E16)</f>
        <v>3382</v>
      </c>
      <c r="F14" s="89">
        <f>SUM(F15:F16)</f>
        <v>3620</v>
      </c>
      <c r="G14" s="89">
        <f t="shared" si="5"/>
        <v>4303</v>
      </c>
      <c r="H14" s="89">
        <f t="shared" si="5"/>
        <v>3705</v>
      </c>
      <c r="I14" s="89">
        <f t="shared" si="5"/>
        <v>3689</v>
      </c>
      <c r="J14" s="89">
        <f t="shared" si="5"/>
        <v>16</v>
      </c>
      <c r="K14" s="89">
        <f>SUM(K15:K16)</f>
        <v>7353</v>
      </c>
      <c r="L14" s="89">
        <f>SUM(L15:L16)</f>
        <v>570</v>
      </c>
    </row>
    <row r="15" spans="1:12" ht="16.5" customHeight="1">
      <c r="A15" s="37" t="s">
        <v>332</v>
      </c>
      <c r="B15" s="89">
        <f>SUM(F15:G15)</f>
        <v>6254</v>
      </c>
      <c r="C15" s="89">
        <v>501</v>
      </c>
      <c r="D15" s="89">
        <v>3074</v>
      </c>
      <c r="E15" s="89">
        <v>2618</v>
      </c>
      <c r="F15" s="89">
        <v>2877</v>
      </c>
      <c r="G15" s="89">
        <v>3377</v>
      </c>
      <c r="H15" s="89">
        <f>SUM(I15:J15)</f>
        <v>2990</v>
      </c>
      <c r="I15" s="89">
        <v>2978</v>
      </c>
      <c r="J15" s="89">
        <v>12</v>
      </c>
      <c r="K15" s="89">
        <v>5830</v>
      </c>
      <c r="L15" s="89">
        <v>424</v>
      </c>
    </row>
    <row r="16" spans="1:12" ht="16.5" customHeight="1">
      <c r="A16" s="37" t="s">
        <v>333</v>
      </c>
      <c r="B16" s="89">
        <f>SUM(F16:G16)</f>
        <v>1669</v>
      </c>
      <c r="C16" s="89">
        <v>151</v>
      </c>
      <c r="D16" s="89">
        <v>745</v>
      </c>
      <c r="E16" s="89">
        <v>764</v>
      </c>
      <c r="F16" s="89">
        <v>743</v>
      </c>
      <c r="G16" s="89">
        <v>926</v>
      </c>
      <c r="H16" s="89">
        <f>SUM(I16:J16)</f>
        <v>715</v>
      </c>
      <c r="I16" s="89">
        <v>711</v>
      </c>
      <c r="J16" s="89">
        <v>4</v>
      </c>
      <c r="K16" s="89">
        <v>1523</v>
      </c>
      <c r="L16" s="89">
        <v>146</v>
      </c>
    </row>
    <row r="17" spans="1:12" ht="16.5" customHeight="1">
      <c r="A17" s="37" t="s">
        <v>334</v>
      </c>
      <c r="B17" s="89">
        <f>SUM(B18,B21)</f>
        <v>16477</v>
      </c>
      <c r="C17" s="89">
        <f t="shared" ref="C17:J17" si="6">SUM(C18,C21)</f>
        <v>1157</v>
      </c>
      <c r="D17" s="89">
        <f>SUM(D18,D21)</f>
        <v>8310</v>
      </c>
      <c r="E17" s="89">
        <f t="shared" si="6"/>
        <v>6647</v>
      </c>
      <c r="F17" s="89">
        <f t="shared" si="6"/>
        <v>7114</v>
      </c>
      <c r="G17" s="89">
        <f t="shared" si="6"/>
        <v>9363</v>
      </c>
      <c r="H17" s="89">
        <f t="shared" si="6"/>
        <v>9272</v>
      </c>
      <c r="I17" s="89">
        <f t="shared" si="6"/>
        <v>9255</v>
      </c>
      <c r="J17" s="89">
        <f t="shared" si="6"/>
        <v>17</v>
      </c>
      <c r="K17" s="89">
        <f>SUM(K18,K21)</f>
        <v>15934</v>
      </c>
      <c r="L17" s="89">
        <f>SUM(L18,L21)</f>
        <v>543</v>
      </c>
    </row>
    <row r="18" spans="1:12" ht="16.5" customHeight="1">
      <c r="A18" s="37" t="s">
        <v>357</v>
      </c>
      <c r="B18" s="89">
        <f>SUM(B19:B20)</f>
        <v>5388</v>
      </c>
      <c r="C18" s="89">
        <f>SUM(C19:C20)</f>
        <v>351</v>
      </c>
      <c r="D18" s="89">
        <f t="shared" ref="D18:J18" si="7">SUM(D19:D20)</f>
        <v>2681</v>
      </c>
      <c r="E18" s="89">
        <f t="shared" si="7"/>
        <v>2183</v>
      </c>
      <c r="F18" s="89">
        <f>SUM(F19:F20)</f>
        <v>2298</v>
      </c>
      <c r="G18" s="89">
        <f t="shared" si="7"/>
        <v>3090</v>
      </c>
      <c r="H18" s="89">
        <f t="shared" si="7"/>
        <v>3195</v>
      </c>
      <c r="I18" s="89">
        <f t="shared" si="7"/>
        <v>3189</v>
      </c>
      <c r="J18" s="89">
        <f t="shared" si="7"/>
        <v>6</v>
      </c>
      <c r="K18" s="89">
        <f>SUM(K19:K20)</f>
        <v>5084</v>
      </c>
      <c r="L18" s="89">
        <f>SUM(L19:L20)</f>
        <v>304</v>
      </c>
    </row>
    <row r="19" spans="1:12" ht="16.5" customHeight="1">
      <c r="A19" s="37" t="s">
        <v>335</v>
      </c>
      <c r="B19" s="89">
        <f>SUM(F19:G19)</f>
        <v>4944</v>
      </c>
      <c r="C19" s="89">
        <v>313</v>
      </c>
      <c r="D19" s="89">
        <v>2410</v>
      </c>
      <c r="E19" s="89">
        <v>2061</v>
      </c>
      <c r="F19" s="89">
        <v>2085</v>
      </c>
      <c r="G19" s="89">
        <v>2859</v>
      </c>
      <c r="H19" s="89">
        <f>SUM(I19:J19)</f>
        <v>2917</v>
      </c>
      <c r="I19" s="89">
        <v>2911</v>
      </c>
      <c r="J19" s="89">
        <v>6</v>
      </c>
      <c r="K19" s="89">
        <v>4640</v>
      </c>
      <c r="L19" s="89">
        <v>304</v>
      </c>
    </row>
    <row r="20" spans="1:12" ht="16.5" customHeight="1">
      <c r="A20" s="37" t="s">
        <v>336</v>
      </c>
      <c r="B20" s="89">
        <f>SUM(F20:G20)</f>
        <v>444</v>
      </c>
      <c r="C20" s="89">
        <v>38</v>
      </c>
      <c r="D20" s="89">
        <v>271</v>
      </c>
      <c r="E20" s="89">
        <v>122</v>
      </c>
      <c r="F20" s="89">
        <v>213</v>
      </c>
      <c r="G20" s="89">
        <v>231</v>
      </c>
      <c r="H20" s="89">
        <f>SUM(I20:J20)</f>
        <v>278</v>
      </c>
      <c r="I20" s="89">
        <v>278</v>
      </c>
      <c r="J20" s="92" t="s">
        <v>163</v>
      </c>
      <c r="K20" s="89">
        <v>444</v>
      </c>
      <c r="L20" s="92" t="s">
        <v>163</v>
      </c>
    </row>
    <row r="21" spans="1:12" ht="16.5" customHeight="1">
      <c r="A21" s="37" t="s">
        <v>358</v>
      </c>
      <c r="B21" s="89">
        <f>SUM(B22:B23)</f>
        <v>11089</v>
      </c>
      <c r="C21" s="89">
        <f t="shared" ref="C21:J21" si="8">SUM(C22:C23)</f>
        <v>806</v>
      </c>
      <c r="D21" s="89">
        <f t="shared" si="8"/>
        <v>5629</v>
      </c>
      <c r="E21" s="89">
        <f t="shared" si="8"/>
        <v>4464</v>
      </c>
      <c r="F21" s="89">
        <f>SUM(F22:F23)</f>
        <v>4816</v>
      </c>
      <c r="G21" s="89">
        <f t="shared" si="8"/>
        <v>6273</v>
      </c>
      <c r="H21" s="89">
        <f t="shared" si="8"/>
        <v>6077</v>
      </c>
      <c r="I21" s="89">
        <f t="shared" si="8"/>
        <v>6066</v>
      </c>
      <c r="J21" s="89">
        <f t="shared" si="8"/>
        <v>11</v>
      </c>
      <c r="K21" s="89">
        <f>SUM(K22:K23)</f>
        <v>10850</v>
      </c>
      <c r="L21" s="89">
        <f>SUM(L22:L23)</f>
        <v>239</v>
      </c>
    </row>
    <row r="22" spans="1:12" ht="16.5" customHeight="1">
      <c r="A22" s="37" t="s">
        <v>337</v>
      </c>
      <c r="B22" s="89">
        <f>SUM(F22:G22)</f>
        <v>5801</v>
      </c>
      <c r="C22" s="89">
        <v>408</v>
      </c>
      <c r="D22" s="89">
        <v>3006</v>
      </c>
      <c r="E22" s="89">
        <v>2255</v>
      </c>
      <c r="F22" s="89">
        <v>2472</v>
      </c>
      <c r="G22" s="89">
        <v>3329</v>
      </c>
      <c r="H22" s="89">
        <f>SUM(I22:J22)</f>
        <v>3287</v>
      </c>
      <c r="I22" s="89">
        <v>3279</v>
      </c>
      <c r="J22" s="89">
        <v>8</v>
      </c>
      <c r="K22" s="89">
        <v>5653</v>
      </c>
      <c r="L22" s="89">
        <v>148</v>
      </c>
    </row>
    <row r="23" spans="1:12" ht="16.5" customHeight="1">
      <c r="A23" s="37" t="s">
        <v>338</v>
      </c>
      <c r="B23" s="89">
        <f>SUM(F23:G23)</f>
        <v>5288</v>
      </c>
      <c r="C23" s="89">
        <v>398</v>
      </c>
      <c r="D23" s="89">
        <v>2623</v>
      </c>
      <c r="E23" s="89">
        <v>2209</v>
      </c>
      <c r="F23" s="89">
        <v>2344</v>
      </c>
      <c r="G23" s="89">
        <v>2944</v>
      </c>
      <c r="H23" s="89">
        <f>SUM(I23:J23)</f>
        <v>2790</v>
      </c>
      <c r="I23" s="89">
        <v>2787</v>
      </c>
      <c r="J23" s="89">
        <v>3</v>
      </c>
      <c r="K23" s="89">
        <v>5197</v>
      </c>
      <c r="L23" s="89">
        <v>91</v>
      </c>
    </row>
    <row r="24" spans="1:12" ht="16.5" customHeight="1">
      <c r="A24" s="37" t="s">
        <v>339</v>
      </c>
      <c r="B24" s="89">
        <f>SUM(B25,B32,B37)</f>
        <v>80365</v>
      </c>
      <c r="C24" s="89">
        <f t="shared" ref="C24:E24" si="9">SUM(C25,C32,C37)</f>
        <v>6972</v>
      </c>
      <c r="D24" s="89">
        <f t="shared" si="9"/>
        <v>40304</v>
      </c>
      <c r="E24" s="89">
        <f t="shared" si="9"/>
        <v>32505</v>
      </c>
      <c r="F24" s="89">
        <f t="shared" ref="F24:L24" si="10">SUM(F25,F32,F37)</f>
        <v>36433</v>
      </c>
      <c r="G24" s="89">
        <f t="shared" si="10"/>
        <v>43932</v>
      </c>
      <c r="H24" s="89">
        <f t="shared" si="10"/>
        <v>36859</v>
      </c>
      <c r="I24" s="89">
        <f t="shared" si="10"/>
        <v>36731</v>
      </c>
      <c r="J24" s="89">
        <f t="shared" si="10"/>
        <v>128</v>
      </c>
      <c r="K24" s="89">
        <f t="shared" si="10"/>
        <v>76948</v>
      </c>
      <c r="L24" s="89">
        <f t="shared" si="10"/>
        <v>3417</v>
      </c>
    </row>
    <row r="25" spans="1:12" ht="16.5" customHeight="1">
      <c r="A25" s="37" t="s">
        <v>359</v>
      </c>
      <c r="B25" s="89">
        <f t="shared" ref="B25:L25" si="11">SUM(B26:B31)</f>
        <v>36846</v>
      </c>
      <c r="C25" s="89">
        <f t="shared" si="11"/>
        <v>3093</v>
      </c>
      <c r="D25" s="89">
        <f t="shared" si="11"/>
        <v>18496</v>
      </c>
      <c r="E25" s="89">
        <f t="shared" si="11"/>
        <v>15002</v>
      </c>
      <c r="F25" s="89">
        <f t="shared" si="11"/>
        <v>16516</v>
      </c>
      <c r="G25" s="89">
        <f t="shared" si="11"/>
        <v>20330</v>
      </c>
      <c r="H25" s="89">
        <f t="shared" si="11"/>
        <v>16780</v>
      </c>
      <c r="I25" s="89">
        <f t="shared" si="11"/>
        <v>16712</v>
      </c>
      <c r="J25" s="89">
        <f t="shared" si="11"/>
        <v>68</v>
      </c>
      <c r="K25" s="89">
        <f t="shared" si="11"/>
        <v>34842</v>
      </c>
      <c r="L25" s="89">
        <f t="shared" si="11"/>
        <v>2004</v>
      </c>
    </row>
    <row r="26" spans="1:12" ht="16.5" customHeight="1">
      <c r="A26" s="37" t="s">
        <v>425</v>
      </c>
      <c r="B26" s="89">
        <f t="shared" ref="B26:B31" si="12">SUM(F26:G26)</f>
        <v>0</v>
      </c>
      <c r="C26" s="92" t="s">
        <v>163</v>
      </c>
      <c r="D26" s="92" t="s">
        <v>163</v>
      </c>
      <c r="E26" s="92" t="s">
        <v>163</v>
      </c>
      <c r="F26" s="92" t="s">
        <v>163</v>
      </c>
      <c r="G26" s="92" t="s">
        <v>163</v>
      </c>
      <c r="H26" s="89">
        <f t="shared" ref="H26:H31" si="13">SUM(I26:J26)</f>
        <v>0</v>
      </c>
      <c r="I26" s="92" t="s">
        <v>163</v>
      </c>
      <c r="J26" s="92" t="s">
        <v>163</v>
      </c>
      <c r="K26" s="92" t="s">
        <v>163</v>
      </c>
      <c r="L26" s="92" t="s">
        <v>163</v>
      </c>
    </row>
    <row r="27" spans="1:12" ht="16.5" customHeight="1">
      <c r="A27" s="37" t="s">
        <v>426</v>
      </c>
      <c r="B27" s="89">
        <f t="shared" si="12"/>
        <v>0</v>
      </c>
      <c r="C27" s="92" t="s">
        <v>163</v>
      </c>
      <c r="D27" s="92" t="s">
        <v>163</v>
      </c>
      <c r="E27" s="92" t="s">
        <v>163</v>
      </c>
      <c r="F27" s="92" t="s">
        <v>163</v>
      </c>
      <c r="G27" s="92" t="s">
        <v>163</v>
      </c>
      <c r="H27" s="89">
        <f t="shared" si="13"/>
        <v>0</v>
      </c>
      <c r="I27" s="92" t="s">
        <v>163</v>
      </c>
      <c r="J27" s="92" t="s">
        <v>163</v>
      </c>
      <c r="K27" s="92" t="s">
        <v>163</v>
      </c>
      <c r="L27" s="92" t="s">
        <v>163</v>
      </c>
    </row>
    <row r="28" spans="1:12" ht="16.5" customHeight="1">
      <c r="A28" s="37" t="s">
        <v>427</v>
      </c>
      <c r="B28" s="89">
        <f t="shared" si="12"/>
        <v>847</v>
      </c>
      <c r="C28" s="89">
        <v>62</v>
      </c>
      <c r="D28" s="89">
        <v>459</v>
      </c>
      <c r="E28" s="89">
        <v>325</v>
      </c>
      <c r="F28" s="89">
        <v>395</v>
      </c>
      <c r="G28" s="89">
        <v>452</v>
      </c>
      <c r="H28" s="89">
        <f t="shared" si="13"/>
        <v>370</v>
      </c>
      <c r="I28" s="89">
        <v>370</v>
      </c>
      <c r="J28" s="92" t="s">
        <v>163</v>
      </c>
      <c r="K28" s="89">
        <v>847</v>
      </c>
      <c r="L28" s="92" t="s">
        <v>163</v>
      </c>
    </row>
    <row r="29" spans="1:12" ht="16.5" customHeight="1">
      <c r="A29" s="37" t="s">
        <v>428</v>
      </c>
      <c r="B29" s="89">
        <f t="shared" si="12"/>
        <v>32927</v>
      </c>
      <c r="C29" s="89">
        <v>2779</v>
      </c>
      <c r="D29" s="89">
        <v>16565</v>
      </c>
      <c r="E29" s="89">
        <v>13342</v>
      </c>
      <c r="F29" s="89">
        <v>14780</v>
      </c>
      <c r="G29" s="89">
        <v>18147</v>
      </c>
      <c r="H29" s="89">
        <f t="shared" si="13"/>
        <v>15077</v>
      </c>
      <c r="I29" s="89">
        <v>15016</v>
      </c>
      <c r="J29" s="89">
        <v>61</v>
      </c>
      <c r="K29" s="89">
        <v>31142</v>
      </c>
      <c r="L29" s="89">
        <v>1785</v>
      </c>
    </row>
    <row r="30" spans="1:12" ht="16.5" customHeight="1">
      <c r="A30" s="37" t="s">
        <v>429</v>
      </c>
      <c r="B30" s="89">
        <f t="shared" si="12"/>
        <v>200</v>
      </c>
      <c r="C30" s="92" t="s">
        <v>163</v>
      </c>
      <c r="D30" s="92" t="s">
        <v>163</v>
      </c>
      <c r="E30" s="89">
        <v>200</v>
      </c>
      <c r="F30" s="89">
        <v>37</v>
      </c>
      <c r="G30" s="89">
        <v>163</v>
      </c>
      <c r="H30" s="89">
        <f t="shared" si="13"/>
        <v>8</v>
      </c>
      <c r="I30" s="89">
        <v>4</v>
      </c>
      <c r="J30" s="89">
        <v>4</v>
      </c>
      <c r="K30" s="89">
        <v>8</v>
      </c>
      <c r="L30" s="89">
        <v>192</v>
      </c>
    </row>
    <row r="31" spans="1:12" ht="16.5" customHeight="1">
      <c r="A31" s="37" t="s">
        <v>430</v>
      </c>
      <c r="B31" s="89">
        <f t="shared" si="12"/>
        <v>2872</v>
      </c>
      <c r="C31" s="89">
        <v>252</v>
      </c>
      <c r="D31" s="89">
        <v>1472</v>
      </c>
      <c r="E31" s="89">
        <v>1135</v>
      </c>
      <c r="F31" s="89">
        <v>1304</v>
      </c>
      <c r="G31" s="89">
        <v>1568</v>
      </c>
      <c r="H31" s="89">
        <f t="shared" si="13"/>
        <v>1325</v>
      </c>
      <c r="I31" s="89">
        <v>1322</v>
      </c>
      <c r="J31" s="89">
        <v>3</v>
      </c>
      <c r="K31" s="89">
        <v>2845</v>
      </c>
      <c r="L31" s="89">
        <v>27</v>
      </c>
    </row>
    <row r="32" spans="1:12" ht="16.5" customHeight="1">
      <c r="A32" s="37" t="s">
        <v>360</v>
      </c>
      <c r="B32" s="89">
        <f t="shared" ref="B32:L32" si="14">SUM(B33:B36)</f>
        <v>27682</v>
      </c>
      <c r="C32" s="89">
        <f t="shared" si="14"/>
        <v>2459</v>
      </c>
      <c r="D32" s="89">
        <f t="shared" si="14"/>
        <v>13841</v>
      </c>
      <c r="E32" s="89">
        <f t="shared" si="14"/>
        <v>11114</v>
      </c>
      <c r="F32" s="89">
        <f t="shared" si="14"/>
        <v>12590</v>
      </c>
      <c r="G32" s="89">
        <f t="shared" si="14"/>
        <v>15092</v>
      </c>
      <c r="H32" s="89">
        <f t="shared" si="14"/>
        <v>13173</v>
      </c>
      <c r="I32" s="89">
        <f t="shared" si="14"/>
        <v>13136</v>
      </c>
      <c r="J32" s="89">
        <f t="shared" si="14"/>
        <v>37</v>
      </c>
      <c r="K32" s="89">
        <f t="shared" si="14"/>
        <v>26712</v>
      </c>
      <c r="L32" s="89">
        <f t="shared" si="14"/>
        <v>970</v>
      </c>
    </row>
    <row r="33" spans="1:12" ht="16.5" customHeight="1">
      <c r="A33" s="37" t="s">
        <v>431</v>
      </c>
      <c r="B33" s="89">
        <f>SUM(F33:G33)</f>
        <v>0</v>
      </c>
      <c r="C33" s="92" t="s">
        <v>163</v>
      </c>
      <c r="D33" s="92" t="s">
        <v>163</v>
      </c>
      <c r="E33" s="92" t="s">
        <v>163</v>
      </c>
      <c r="F33" s="92" t="s">
        <v>163</v>
      </c>
      <c r="G33" s="92" t="s">
        <v>163</v>
      </c>
      <c r="H33" s="89">
        <f>SUM(I33:J33)</f>
        <v>0</v>
      </c>
      <c r="I33" s="92" t="s">
        <v>163</v>
      </c>
      <c r="J33" s="92" t="s">
        <v>163</v>
      </c>
      <c r="K33" s="92" t="s">
        <v>163</v>
      </c>
      <c r="L33" s="92" t="s">
        <v>163</v>
      </c>
    </row>
    <row r="34" spans="1:12" ht="16.5" customHeight="1">
      <c r="A34" s="37" t="s">
        <v>432</v>
      </c>
      <c r="B34" s="89">
        <f>SUM(F34:G34)</f>
        <v>27385</v>
      </c>
      <c r="C34" s="89">
        <v>2439</v>
      </c>
      <c r="D34" s="89">
        <v>13689</v>
      </c>
      <c r="E34" s="89">
        <v>10989</v>
      </c>
      <c r="F34" s="89">
        <v>12453</v>
      </c>
      <c r="G34" s="89">
        <v>14932</v>
      </c>
      <c r="H34" s="89">
        <f>SUM(I34:J34)</f>
        <v>13049</v>
      </c>
      <c r="I34" s="89">
        <v>13012</v>
      </c>
      <c r="J34" s="89">
        <v>37</v>
      </c>
      <c r="K34" s="89">
        <v>26415</v>
      </c>
      <c r="L34" s="89">
        <v>970</v>
      </c>
    </row>
    <row r="35" spans="1:12" ht="16.5" customHeight="1">
      <c r="A35" s="37" t="s">
        <v>433</v>
      </c>
      <c r="B35" s="89">
        <f>SUM(F35:G35)</f>
        <v>0</v>
      </c>
      <c r="C35" s="92" t="s">
        <v>163</v>
      </c>
      <c r="D35" s="92" t="s">
        <v>163</v>
      </c>
      <c r="E35" s="92" t="s">
        <v>163</v>
      </c>
      <c r="F35" s="92" t="s">
        <v>163</v>
      </c>
      <c r="G35" s="92" t="s">
        <v>163</v>
      </c>
      <c r="H35" s="89">
        <f>SUM(I35:J35)</f>
        <v>0</v>
      </c>
      <c r="I35" s="92" t="s">
        <v>163</v>
      </c>
      <c r="J35" s="92" t="s">
        <v>163</v>
      </c>
      <c r="K35" s="92" t="s">
        <v>163</v>
      </c>
      <c r="L35" s="92" t="s">
        <v>163</v>
      </c>
    </row>
    <row r="36" spans="1:12" ht="16.5" customHeight="1">
      <c r="A36" s="37" t="s">
        <v>434</v>
      </c>
      <c r="B36" s="89">
        <f>SUM(F36:G36)</f>
        <v>297</v>
      </c>
      <c r="C36" s="89">
        <v>20</v>
      </c>
      <c r="D36" s="89">
        <v>152</v>
      </c>
      <c r="E36" s="89">
        <v>125</v>
      </c>
      <c r="F36" s="89">
        <v>137</v>
      </c>
      <c r="G36" s="89">
        <v>160</v>
      </c>
      <c r="H36" s="89">
        <f>SUM(I36:J36)</f>
        <v>124</v>
      </c>
      <c r="I36" s="89">
        <v>124</v>
      </c>
      <c r="J36" s="92" t="s">
        <v>163</v>
      </c>
      <c r="K36" s="89">
        <v>297</v>
      </c>
      <c r="L36" s="92" t="s">
        <v>163</v>
      </c>
    </row>
    <row r="37" spans="1:12" ht="16.5" customHeight="1">
      <c r="A37" s="37" t="s">
        <v>361</v>
      </c>
      <c r="B37" s="89">
        <f t="shared" ref="B37:L37" si="15">SUM(B38:B40)</f>
        <v>15837</v>
      </c>
      <c r="C37" s="89">
        <f t="shared" si="15"/>
        <v>1420</v>
      </c>
      <c r="D37" s="89">
        <f t="shared" si="15"/>
        <v>7967</v>
      </c>
      <c r="E37" s="89">
        <f t="shared" si="15"/>
        <v>6389</v>
      </c>
      <c r="F37" s="89">
        <f t="shared" si="15"/>
        <v>7327</v>
      </c>
      <c r="G37" s="89">
        <f t="shared" si="15"/>
        <v>8510</v>
      </c>
      <c r="H37" s="89">
        <f t="shared" si="15"/>
        <v>6906</v>
      </c>
      <c r="I37" s="89">
        <f t="shared" si="15"/>
        <v>6883</v>
      </c>
      <c r="J37" s="89">
        <f t="shared" si="15"/>
        <v>23</v>
      </c>
      <c r="K37" s="89">
        <f t="shared" si="15"/>
        <v>15394</v>
      </c>
      <c r="L37" s="89">
        <f t="shared" si="15"/>
        <v>443</v>
      </c>
    </row>
    <row r="38" spans="1:12" ht="16.5" customHeight="1">
      <c r="A38" s="37" t="s">
        <v>435</v>
      </c>
      <c r="B38" s="89">
        <f>SUM(F38:G38)</f>
        <v>0</v>
      </c>
      <c r="C38" s="92" t="s">
        <v>163</v>
      </c>
      <c r="D38" s="92" t="s">
        <v>163</v>
      </c>
      <c r="E38" s="92" t="s">
        <v>163</v>
      </c>
      <c r="F38" s="92" t="s">
        <v>163</v>
      </c>
      <c r="G38" s="92" t="s">
        <v>163</v>
      </c>
      <c r="H38" s="89">
        <f>SUM(I38:J38)</f>
        <v>0</v>
      </c>
      <c r="I38" s="92" t="s">
        <v>163</v>
      </c>
      <c r="J38" s="92" t="s">
        <v>163</v>
      </c>
      <c r="K38" s="92" t="s">
        <v>163</v>
      </c>
      <c r="L38" s="92" t="s">
        <v>163</v>
      </c>
    </row>
    <row r="39" spans="1:12" ht="16.5" customHeight="1">
      <c r="A39" s="37" t="s">
        <v>436</v>
      </c>
      <c r="B39" s="89">
        <f>SUM(F39:G39)</f>
        <v>15837</v>
      </c>
      <c r="C39" s="89">
        <v>1420</v>
      </c>
      <c r="D39" s="89">
        <v>7967</v>
      </c>
      <c r="E39" s="89">
        <v>6389</v>
      </c>
      <c r="F39" s="89">
        <v>7327</v>
      </c>
      <c r="G39" s="89">
        <v>8510</v>
      </c>
      <c r="H39" s="89">
        <f>SUM(I39:J39)</f>
        <v>6906</v>
      </c>
      <c r="I39" s="89">
        <v>6883</v>
      </c>
      <c r="J39" s="89">
        <v>23</v>
      </c>
      <c r="K39" s="89">
        <v>15394</v>
      </c>
      <c r="L39" s="89">
        <v>443</v>
      </c>
    </row>
    <row r="40" spans="1:12" ht="16.5" customHeight="1">
      <c r="A40" s="37" t="s">
        <v>437</v>
      </c>
      <c r="B40" s="89">
        <f>SUM(F40:G40)</f>
        <v>0</v>
      </c>
      <c r="C40" s="92" t="s">
        <v>163</v>
      </c>
      <c r="D40" s="92" t="s">
        <v>163</v>
      </c>
      <c r="E40" s="92" t="s">
        <v>163</v>
      </c>
      <c r="F40" s="92" t="s">
        <v>163</v>
      </c>
      <c r="G40" s="92" t="s">
        <v>163</v>
      </c>
      <c r="H40" s="89">
        <f>SUM(I40:J40)</f>
        <v>0</v>
      </c>
      <c r="I40" s="92" t="s">
        <v>163</v>
      </c>
      <c r="J40" s="92" t="s">
        <v>163</v>
      </c>
      <c r="K40" s="92" t="s">
        <v>163</v>
      </c>
      <c r="L40" s="92" t="s">
        <v>163</v>
      </c>
    </row>
    <row r="41" spans="1:12" ht="16.5" customHeight="1">
      <c r="A41" s="37" t="s">
        <v>422</v>
      </c>
      <c r="B41" s="89">
        <f>SUM(F41:G41)</f>
        <v>1781</v>
      </c>
      <c r="C41" s="89">
        <v>88</v>
      </c>
      <c r="D41" s="89">
        <v>810</v>
      </c>
      <c r="E41" s="89">
        <v>875</v>
      </c>
      <c r="F41" s="89">
        <v>833</v>
      </c>
      <c r="G41" s="89">
        <v>948</v>
      </c>
      <c r="H41" s="89">
        <f>SUM(I41:J41)</f>
        <v>725</v>
      </c>
      <c r="I41" s="89">
        <v>698</v>
      </c>
      <c r="J41" s="89">
        <v>27</v>
      </c>
      <c r="K41" s="89">
        <v>1501</v>
      </c>
      <c r="L41" s="89">
        <v>280</v>
      </c>
    </row>
    <row r="42" spans="1:12" ht="16.5" customHeight="1">
      <c r="A42" s="37" t="s">
        <v>449</v>
      </c>
      <c r="B42" s="92" t="s">
        <v>163</v>
      </c>
      <c r="C42" s="92" t="s">
        <v>163</v>
      </c>
      <c r="D42" s="92" t="s">
        <v>163</v>
      </c>
      <c r="E42" s="92" t="s">
        <v>163</v>
      </c>
      <c r="F42" s="92" t="s">
        <v>163</v>
      </c>
      <c r="G42" s="92" t="s">
        <v>163</v>
      </c>
      <c r="H42" s="92" t="s">
        <v>163</v>
      </c>
      <c r="I42" s="92" t="s">
        <v>163</v>
      </c>
      <c r="J42" s="92" t="s">
        <v>163</v>
      </c>
      <c r="K42" s="92" t="s">
        <v>163</v>
      </c>
      <c r="L42" s="92" t="s">
        <v>163</v>
      </c>
    </row>
    <row r="43" spans="1:12" ht="16.5" customHeight="1">
      <c r="A43" s="37" t="s">
        <v>327</v>
      </c>
      <c r="B43" s="92" t="s">
        <v>163</v>
      </c>
      <c r="C43" s="92" t="s">
        <v>163</v>
      </c>
      <c r="D43" s="92" t="s">
        <v>163</v>
      </c>
      <c r="E43" s="92" t="s">
        <v>163</v>
      </c>
      <c r="F43" s="92" t="s">
        <v>163</v>
      </c>
      <c r="G43" s="92" t="s">
        <v>163</v>
      </c>
      <c r="H43" s="92" t="s">
        <v>163</v>
      </c>
      <c r="I43" s="92" t="s">
        <v>163</v>
      </c>
      <c r="J43" s="92" t="s">
        <v>163</v>
      </c>
      <c r="K43" s="92" t="s">
        <v>163</v>
      </c>
      <c r="L43" s="92" t="s">
        <v>163</v>
      </c>
    </row>
    <row r="44" spans="1:12" ht="16.5" customHeight="1">
      <c r="A44" s="37" t="s">
        <v>355</v>
      </c>
      <c r="B44" s="92" t="s">
        <v>163</v>
      </c>
      <c r="C44" s="92" t="s">
        <v>163</v>
      </c>
      <c r="D44" s="92" t="s">
        <v>163</v>
      </c>
      <c r="E44" s="92" t="s">
        <v>163</v>
      </c>
      <c r="F44" s="92" t="s">
        <v>163</v>
      </c>
      <c r="G44" s="92" t="s">
        <v>163</v>
      </c>
      <c r="H44" s="92" t="s">
        <v>163</v>
      </c>
      <c r="I44" s="92" t="s">
        <v>163</v>
      </c>
      <c r="J44" s="92" t="s">
        <v>163</v>
      </c>
      <c r="K44" s="92" t="s">
        <v>163</v>
      </c>
      <c r="L44" s="92" t="s">
        <v>163</v>
      </c>
    </row>
    <row r="45" spans="1:12" ht="16.5" customHeight="1">
      <c r="A45" s="37" t="s">
        <v>328</v>
      </c>
      <c r="B45" s="92" t="s">
        <v>163</v>
      </c>
      <c r="C45" s="92" t="s">
        <v>163</v>
      </c>
      <c r="D45" s="92" t="s">
        <v>163</v>
      </c>
      <c r="E45" s="92" t="s">
        <v>163</v>
      </c>
      <c r="F45" s="92" t="s">
        <v>163</v>
      </c>
      <c r="G45" s="92" t="s">
        <v>163</v>
      </c>
      <c r="H45" s="92" t="s">
        <v>163</v>
      </c>
      <c r="I45" s="92" t="s">
        <v>163</v>
      </c>
      <c r="J45" s="92" t="s">
        <v>163</v>
      </c>
      <c r="K45" s="92" t="s">
        <v>163</v>
      </c>
      <c r="L45" s="92" t="s">
        <v>163</v>
      </c>
    </row>
    <row r="46" spans="1:12" ht="16.5" customHeight="1">
      <c r="A46" s="37" t="s">
        <v>329</v>
      </c>
      <c r="B46" s="92" t="s">
        <v>163</v>
      </c>
      <c r="C46" s="92" t="s">
        <v>163</v>
      </c>
      <c r="D46" s="92" t="s">
        <v>163</v>
      </c>
      <c r="E46" s="92" t="s">
        <v>163</v>
      </c>
      <c r="F46" s="92" t="s">
        <v>163</v>
      </c>
      <c r="G46" s="92" t="s">
        <v>163</v>
      </c>
      <c r="H46" s="92" t="s">
        <v>163</v>
      </c>
      <c r="I46" s="92" t="s">
        <v>163</v>
      </c>
      <c r="J46" s="92" t="s">
        <v>163</v>
      </c>
      <c r="K46" s="92" t="s">
        <v>163</v>
      </c>
      <c r="L46" s="92" t="s">
        <v>163</v>
      </c>
    </row>
    <row r="47" spans="1:12" ht="16.5" customHeight="1">
      <c r="A47" s="37" t="s">
        <v>330</v>
      </c>
      <c r="B47" s="92" t="s">
        <v>163</v>
      </c>
      <c r="C47" s="92" t="s">
        <v>163</v>
      </c>
      <c r="D47" s="92" t="s">
        <v>163</v>
      </c>
      <c r="E47" s="92" t="s">
        <v>163</v>
      </c>
      <c r="F47" s="92" t="s">
        <v>163</v>
      </c>
      <c r="G47" s="92" t="s">
        <v>163</v>
      </c>
      <c r="H47" s="92" t="s">
        <v>163</v>
      </c>
      <c r="I47" s="92" t="s">
        <v>163</v>
      </c>
      <c r="J47" s="92" t="s">
        <v>163</v>
      </c>
      <c r="K47" s="92" t="s">
        <v>163</v>
      </c>
      <c r="L47" s="92" t="s">
        <v>163</v>
      </c>
    </row>
    <row r="48" spans="1:12" ht="16.5" customHeight="1">
      <c r="A48" s="37" t="s">
        <v>331</v>
      </c>
      <c r="B48" s="92" t="s">
        <v>163</v>
      </c>
      <c r="C48" s="92" t="s">
        <v>163</v>
      </c>
      <c r="D48" s="92" t="s">
        <v>163</v>
      </c>
      <c r="E48" s="92" t="s">
        <v>163</v>
      </c>
      <c r="F48" s="92" t="s">
        <v>163</v>
      </c>
      <c r="G48" s="92" t="s">
        <v>163</v>
      </c>
      <c r="H48" s="92" t="s">
        <v>163</v>
      </c>
      <c r="I48" s="92" t="s">
        <v>163</v>
      </c>
      <c r="J48" s="92" t="s">
        <v>163</v>
      </c>
      <c r="K48" s="92" t="s">
        <v>163</v>
      </c>
      <c r="L48" s="92" t="s">
        <v>163</v>
      </c>
    </row>
    <row r="49" spans="1:12" ht="16.5" customHeight="1">
      <c r="A49" s="37" t="s">
        <v>356</v>
      </c>
      <c r="B49" s="92" t="s">
        <v>163</v>
      </c>
      <c r="C49" s="92" t="s">
        <v>163</v>
      </c>
      <c r="D49" s="92" t="s">
        <v>163</v>
      </c>
      <c r="E49" s="92" t="s">
        <v>163</v>
      </c>
      <c r="F49" s="92" t="s">
        <v>163</v>
      </c>
      <c r="G49" s="92" t="s">
        <v>163</v>
      </c>
      <c r="H49" s="92" t="s">
        <v>163</v>
      </c>
      <c r="I49" s="92" t="s">
        <v>163</v>
      </c>
      <c r="J49" s="92" t="s">
        <v>163</v>
      </c>
      <c r="K49" s="92" t="s">
        <v>163</v>
      </c>
      <c r="L49" s="92" t="s">
        <v>163</v>
      </c>
    </row>
    <row r="50" spans="1:12" ht="16.5" customHeight="1">
      <c r="A50" s="37" t="s">
        <v>332</v>
      </c>
      <c r="B50" s="92" t="s">
        <v>163</v>
      </c>
      <c r="C50" s="92" t="s">
        <v>163</v>
      </c>
      <c r="D50" s="92" t="s">
        <v>163</v>
      </c>
      <c r="E50" s="92" t="s">
        <v>163</v>
      </c>
      <c r="F50" s="92" t="s">
        <v>163</v>
      </c>
      <c r="G50" s="92" t="s">
        <v>163</v>
      </c>
      <c r="H50" s="92" t="s">
        <v>163</v>
      </c>
      <c r="I50" s="92" t="s">
        <v>163</v>
      </c>
      <c r="J50" s="92" t="s">
        <v>163</v>
      </c>
      <c r="K50" s="92" t="s">
        <v>163</v>
      </c>
      <c r="L50" s="92" t="s">
        <v>163</v>
      </c>
    </row>
    <row r="51" spans="1:12" ht="16.5" customHeight="1">
      <c r="A51" s="37" t="s">
        <v>333</v>
      </c>
      <c r="B51" s="92" t="s">
        <v>163</v>
      </c>
      <c r="C51" s="92" t="s">
        <v>163</v>
      </c>
      <c r="D51" s="92" t="s">
        <v>163</v>
      </c>
      <c r="E51" s="92" t="s">
        <v>163</v>
      </c>
      <c r="F51" s="92" t="s">
        <v>163</v>
      </c>
      <c r="G51" s="92" t="s">
        <v>163</v>
      </c>
      <c r="H51" s="92" t="s">
        <v>163</v>
      </c>
      <c r="I51" s="92" t="s">
        <v>163</v>
      </c>
      <c r="J51" s="92" t="s">
        <v>163</v>
      </c>
      <c r="K51" s="92" t="s">
        <v>163</v>
      </c>
      <c r="L51" s="92" t="s">
        <v>163</v>
      </c>
    </row>
    <row r="52" spans="1:12" ht="16.5" customHeight="1">
      <c r="A52" s="37" t="s">
        <v>334</v>
      </c>
      <c r="B52" s="92" t="s">
        <v>163</v>
      </c>
      <c r="C52" s="92" t="s">
        <v>163</v>
      </c>
      <c r="D52" s="92" t="s">
        <v>163</v>
      </c>
      <c r="E52" s="92" t="s">
        <v>163</v>
      </c>
      <c r="F52" s="92" t="s">
        <v>163</v>
      </c>
      <c r="G52" s="92" t="s">
        <v>163</v>
      </c>
      <c r="H52" s="92" t="s">
        <v>163</v>
      </c>
      <c r="I52" s="92" t="s">
        <v>163</v>
      </c>
      <c r="J52" s="92" t="s">
        <v>163</v>
      </c>
      <c r="K52" s="92" t="s">
        <v>163</v>
      </c>
      <c r="L52" s="92" t="s">
        <v>163</v>
      </c>
    </row>
    <row r="53" spans="1:12" ht="16.5" customHeight="1">
      <c r="A53" s="37" t="s">
        <v>357</v>
      </c>
      <c r="B53" s="92" t="s">
        <v>163</v>
      </c>
      <c r="C53" s="92" t="s">
        <v>163</v>
      </c>
      <c r="D53" s="92" t="s">
        <v>163</v>
      </c>
      <c r="E53" s="92" t="s">
        <v>163</v>
      </c>
      <c r="F53" s="92" t="s">
        <v>163</v>
      </c>
      <c r="G53" s="92" t="s">
        <v>163</v>
      </c>
      <c r="H53" s="92" t="s">
        <v>163</v>
      </c>
      <c r="I53" s="92" t="s">
        <v>163</v>
      </c>
      <c r="J53" s="92" t="s">
        <v>163</v>
      </c>
      <c r="K53" s="92" t="s">
        <v>163</v>
      </c>
      <c r="L53" s="92" t="s">
        <v>163</v>
      </c>
    </row>
    <row r="54" spans="1:12" ht="16.5" customHeight="1">
      <c r="A54" s="37" t="s">
        <v>335</v>
      </c>
      <c r="B54" s="92" t="s">
        <v>163</v>
      </c>
      <c r="C54" s="92" t="s">
        <v>163</v>
      </c>
      <c r="D54" s="92" t="s">
        <v>163</v>
      </c>
      <c r="E54" s="92" t="s">
        <v>163</v>
      </c>
      <c r="F54" s="92" t="s">
        <v>163</v>
      </c>
      <c r="G54" s="92" t="s">
        <v>163</v>
      </c>
      <c r="H54" s="92" t="s">
        <v>163</v>
      </c>
      <c r="I54" s="92" t="s">
        <v>163</v>
      </c>
      <c r="J54" s="92" t="s">
        <v>163</v>
      </c>
      <c r="K54" s="92" t="s">
        <v>163</v>
      </c>
      <c r="L54" s="92" t="s">
        <v>163</v>
      </c>
    </row>
    <row r="55" spans="1:12" ht="16.5" customHeight="1">
      <c r="A55" s="37" t="s">
        <v>336</v>
      </c>
      <c r="B55" s="92" t="s">
        <v>163</v>
      </c>
      <c r="C55" s="92" t="s">
        <v>163</v>
      </c>
      <c r="D55" s="92" t="s">
        <v>163</v>
      </c>
      <c r="E55" s="92" t="s">
        <v>163</v>
      </c>
      <c r="F55" s="92" t="s">
        <v>163</v>
      </c>
      <c r="G55" s="92" t="s">
        <v>163</v>
      </c>
      <c r="H55" s="92" t="s">
        <v>163</v>
      </c>
      <c r="I55" s="92" t="s">
        <v>163</v>
      </c>
      <c r="J55" s="92" t="s">
        <v>163</v>
      </c>
      <c r="K55" s="92" t="s">
        <v>163</v>
      </c>
      <c r="L55" s="92" t="s">
        <v>163</v>
      </c>
    </row>
    <row r="56" spans="1:12" ht="16.5" customHeight="1">
      <c r="A56" s="37" t="s">
        <v>358</v>
      </c>
      <c r="B56" s="92" t="s">
        <v>163</v>
      </c>
      <c r="C56" s="92" t="s">
        <v>163</v>
      </c>
      <c r="D56" s="92" t="s">
        <v>163</v>
      </c>
      <c r="E56" s="92" t="s">
        <v>163</v>
      </c>
      <c r="F56" s="92" t="s">
        <v>163</v>
      </c>
      <c r="G56" s="92" t="s">
        <v>163</v>
      </c>
      <c r="H56" s="92" t="s">
        <v>163</v>
      </c>
      <c r="I56" s="92" t="s">
        <v>163</v>
      </c>
      <c r="J56" s="92" t="s">
        <v>163</v>
      </c>
      <c r="K56" s="92" t="s">
        <v>163</v>
      </c>
      <c r="L56" s="92" t="s">
        <v>163</v>
      </c>
    </row>
    <row r="57" spans="1:12" ht="16.5" customHeight="1">
      <c r="A57" s="37" t="s">
        <v>337</v>
      </c>
      <c r="B57" s="92" t="s">
        <v>163</v>
      </c>
      <c r="C57" s="92" t="s">
        <v>163</v>
      </c>
      <c r="D57" s="92" t="s">
        <v>163</v>
      </c>
      <c r="E57" s="92" t="s">
        <v>163</v>
      </c>
      <c r="F57" s="92" t="s">
        <v>163</v>
      </c>
      <c r="G57" s="92" t="s">
        <v>163</v>
      </c>
      <c r="H57" s="92" t="s">
        <v>163</v>
      </c>
      <c r="I57" s="92" t="s">
        <v>163</v>
      </c>
      <c r="J57" s="92" t="s">
        <v>163</v>
      </c>
      <c r="K57" s="92" t="s">
        <v>163</v>
      </c>
      <c r="L57" s="92" t="s">
        <v>163</v>
      </c>
    </row>
    <row r="58" spans="1:12" ht="16.5" customHeight="1">
      <c r="A58" s="37" t="s">
        <v>338</v>
      </c>
      <c r="B58" s="92" t="s">
        <v>163</v>
      </c>
      <c r="C58" s="92" t="s">
        <v>163</v>
      </c>
      <c r="D58" s="92" t="s">
        <v>163</v>
      </c>
      <c r="E58" s="92" t="s">
        <v>163</v>
      </c>
      <c r="F58" s="92" t="s">
        <v>163</v>
      </c>
      <c r="G58" s="92" t="s">
        <v>163</v>
      </c>
      <c r="H58" s="92" t="s">
        <v>163</v>
      </c>
      <c r="I58" s="92" t="s">
        <v>163</v>
      </c>
      <c r="J58" s="92" t="s">
        <v>163</v>
      </c>
      <c r="K58" s="92" t="s">
        <v>163</v>
      </c>
      <c r="L58" s="92" t="s">
        <v>163</v>
      </c>
    </row>
    <row r="59" spans="1:12" ht="16.5" customHeight="1">
      <c r="A59" s="37" t="s">
        <v>339</v>
      </c>
      <c r="B59" s="92" t="s">
        <v>163</v>
      </c>
      <c r="C59" s="92" t="s">
        <v>163</v>
      </c>
      <c r="D59" s="92" t="s">
        <v>163</v>
      </c>
      <c r="E59" s="92" t="s">
        <v>163</v>
      </c>
      <c r="F59" s="92" t="s">
        <v>163</v>
      </c>
      <c r="G59" s="92" t="s">
        <v>163</v>
      </c>
      <c r="H59" s="92" t="s">
        <v>163</v>
      </c>
      <c r="I59" s="92" t="s">
        <v>163</v>
      </c>
      <c r="J59" s="92" t="s">
        <v>163</v>
      </c>
      <c r="K59" s="92" t="s">
        <v>163</v>
      </c>
      <c r="L59" s="92" t="s">
        <v>163</v>
      </c>
    </row>
    <row r="60" spans="1:12" ht="16.5" customHeight="1">
      <c r="A60" s="37" t="s">
        <v>359</v>
      </c>
      <c r="B60" s="92" t="s">
        <v>163</v>
      </c>
      <c r="C60" s="92" t="s">
        <v>163</v>
      </c>
      <c r="D60" s="92" t="s">
        <v>163</v>
      </c>
      <c r="E60" s="92" t="s">
        <v>163</v>
      </c>
      <c r="F60" s="92" t="s">
        <v>163</v>
      </c>
      <c r="G60" s="92" t="s">
        <v>163</v>
      </c>
      <c r="H60" s="92" t="s">
        <v>163</v>
      </c>
      <c r="I60" s="92" t="s">
        <v>163</v>
      </c>
      <c r="J60" s="92" t="s">
        <v>163</v>
      </c>
      <c r="K60" s="92" t="s">
        <v>163</v>
      </c>
      <c r="L60" s="92" t="s">
        <v>163</v>
      </c>
    </row>
    <row r="61" spans="1:12" ht="16.5" customHeight="1">
      <c r="A61" s="37" t="s">
        <v>425</v>
      </c>
      <c r="B61" s="92" t="s">
        <v>163</v>
      </c>
      <c r="C61" s="92" t="s">
        <v>163</v>
      </c>
      <c r="D61" s="92" t="s">
        <v>163</v>
      </c>
      <c r="E61" s="92" t="s">
        <v>163</v>
      </c>
      <c r="F61" s="92" t="s">
        <v>163</v>
      </c>
      <c r="G61" s="92" t="s">
        <v>163</v>
      </c>
      <c r="H61" s="92" t="s">
        <v>163</v>
      </c>
      <c r="I61" s="92" t="s">
        <v>163</v>
      </c>
      <c r="J61" s="92" t="s">
        <v>163</v>
      </c>
      <c r="K61" s="92" t="s">
        <v>163</v>
      </c>
      <c r="L61" s="92" t="s">
        <v>163</v>
      </c>
    </row>
    <row r="62" spans="1:12" ht="16.5" customHeight="1">
      <c r="A62" s="37" t="s">
        <v>426</v>
      </c>
      <c r="B62" s="92" t="s">
        <v>163</v>
      </c>
      <c r="C62" s="92" t="s">
        <v>163</v>
      </c>
      <c r="D62" s="92" t="s">
        <v>163</v>
      </c>
      <c r="E62" s="92" t="s">
        <v>163</v>
      </c>
      <c r="F62" s="92" t="s">
        <v>163</v>
      </c>
      <c r="G62" s="92" t="s">
        <v>163</v>
      </c>
      <c r="H62" s="92" t="s">
        <v>163</v>
      </c>
      <c r="I62" s="92" t="s">
        <v>163</v>
      </c>
      <c r="J62" s="92" t="s">
        <v>163</v>
      </c>
      <c r="K62" s="92" t="s">
        <v>163</v>
      </c>
      <c r="L62" s="92" t="s">
        <v>163</v>
      </c>
    </row>
    <row r="63" spans="1:12" ht="16.5" customHeight="1">
      <c r="A63" s="37" t="s">
        <v>427</v>
      </c>
      <c r="B63" s="92" t="s">
        <v>163</v>
      </c>
      <c r="C63" s="92" t="s">
        <v>163</v>
      </c>
      <c r="D63" s="92" t="s">
        <v>163</v>
      </c>
      <c r="E63" s="92" t="s">
        <v>163</v>
      </c>
      <c r="F63" s="92" t="s">
        <v>163</v>
      </c>
      <c r="G63" s="92" t="s">
        <v>163</v>
      </c>
      <c r="H63" s="92" t="s">
        <v>163</v>
      </c>
      <c r="I63" s="92" t="s">
        <v>163</v>
      </c>
      <c r="J63" s="92" t="s">
        <v>163</v>
      </c>
      <c r="K63" s="92" t="s">
        <v>163</v>
      </c>
      <c r="L63" s="92" t="s">
        <v>163</v>
      </c>
    </row>
    <row r="64" spans="1:12" ht="16.5" customHeight="1">
      <c r="A64" s="37" t="s">
        <v>428</v>
      </c>
      <c r="B64" s="92" t="s">
        <v>163</v>
      </c>
      <c r="C64" s="92" t="s">
        <v>163</v>
      </c>
      <c r="D64" s="92" t="s">
        <v>163</v>
      </c>
      <c r="E64" s="92" t="s">
        <v>163</v>
      </c>
      <c r="F64" s="92" t="s">
        <v>163</v>
      </c>
      <c r="G64" s="92" t="s">
        <v>163</v>
      </c>
      <c r="H64" s="92" t="s">
        <v>163</v>
      </c>
      <c r="I64" s="92" t="s">
        <v>163</v>
      </c>
      <c r="J64" s="92" t="s">
        <v>163</v>
      </c>
      <c r="K64" s="92" t="s">
        <v>163</v>
      </c>
      <c r="L64" s="92" t="s">
        <v>163</v>
      </c>
    </row>
    <row r="65" spans="1:12" ht="16.5" customHeight="1">
      <c r="A65" s="37" t="s">
        <v>429</v>
      </c>
      <c r="B65" s="92" t="s">
        <v>163</v>
      </c>
      <c r="C65" s="92" t="s">
        <v>163</v>
      </c>
      <c r="D65" s="92" t="s">
        <v>163</v>
      </c>
      <c r="E65" s="92" t="s">
        <v>163</v>
      </c>
      <c r="F65" s="92" t="s">
        <v>163</v>
      </c>
      <c r="G65" s="92" t="s">
        <v>163</v>
      </c>
      <c r="H65" s="92" t="s">
        <v>163</v>
      </c>
      <c r="I65" s="92" t="s">
        <v>163</v>
      </c>
      <c r="J65" s="92" t="s">
        <v>163</v>
      </c>
      <c r="K65" s="92" t="s">
        <v>163</v>
      </c>
      <c r="L65" s="92" t="s">
        <v>163</v>
      </c>
    </row>
    <row r="66" spans="1:12" ht="16.5" customHeight="1">
      <c r="A66" s="37" t="s">
        <v>430</v>
      </c>
      <c r="B66" s="92" t="s">
        <v>163</v>
      </c>
      <c r="C66" s="92" t="s">
        <v>163</v>
      </c>
      <c r="D66" s="92" t="s">
        <v>163</v>
      </c>
      <c r="E66" s="92" t="s">
        <v>163</v>
      </c>
      <c r="F66" s="92" t="s">
        <v>163</v>
      </c>
      <c r="G66" s="92" t="s">
        <v>163</v>
      </c>
      <c r="H66" s="92" t="s">
        <v>163</v>
      </c>
      <c r="I66" s="92" t="s">
        <v>163</v>
      </c>
      <c r="J66" s="92" t="s">
        <v>163</v>
      </c>
      <c r="K66" s="92" t="s">
        <v>163</v>
      </c>
      <c r="L66" s="92" t="s">
        <v>163</v>
      </c>
    </row>
    <row r="67" spans="1:12" ht="16.5" customHeight="1">
      <c r="A67" s="37" t="s">
        <v>360</v>
      </c>
      <c r="B67" s="92" t="s">
        <v>163</v>
      </c>
      <c r="C67" s="92" t="s">
        <v>163</v>
      </c>
      <c r="D67" s="92" t="s">
        <v>163</v>
      </c>
      <c r="E67" s="92" t="s">
        <v>163</v>
      </c>
      <c r="F67" s="92" t="s">
        <v>163</v>
      </c>
      <c r="G67" s="92" t="s">
        <v>163</v>
      </c>
      <c r="H67" s="92" t="s">
        <v>163</v>
      </c>
      <c r="I67" s="92" t="s">
        <v>163</v>
      </c>
      <c r="J67" s="92" t="s">
        <v>163</v>
      </c>
      <c r="K67" s="92" t="s">
        <v>163</v>
      </c>
      <c r="L67" s="92" t="s">
        <v>163</v>
      </c>
    </row>
    <row r="68" spans="1:12" ht="16.5" customHeight="1">
      <c r="A68" s="37" t="s">
        <v>431</v>
      </c>
      <c r="B68" s="92" t="s">
        <v>163</v>
      </c>
      <c r="C68" s="92" t="s">
        <v>163</v>
      </c>
      <c r="D68" s="92" t="s">
        <v>163</v>
      </c>
      <c r="E68" s="92" t="s">
        <v>163</v>
      </c>
      <c r="F68" s="92" t="s">
        <v>163</v>
      </c>
      <c r="G68" s="92" t="s">
        <v>163</v>
      </c>
      <c r="H68" s="92" t="s">
        <v>163</v>
      </c>
      <c r="I68" s="92" t="s">
        <v>163</v>
      </c>
      <c r="J68" s="92" t="s">
        <v>163</v>
      </c>
      <c r="K68" s="92" t="s">
        <v>163</v>
      </c>
      <c r="L68" s="92" t="s">
        <v>163</v>
      </c>
    </row>
    <row r="69" spans="1:12" ht="16.5" customHeight="1">
      <c r="A69" s="37" t="s">
        <v>432</v>
      </c>
      <c r="B69" s="92" t="s">
        <v>163</v>
      </c>
      <c r="C69" s="92" t="s">
        <v>163</v>
      </c>
      <c r="D69" s="92" t="s">
        <v>163</v>
      </c>
      <c r="E69" s="92" t="s">
        <v>163</v>
      </c>
      <c r="F69" s="92" t="s">
        <v>163</v>
      </c>
      <c r="G69" s="92" t="s">
        <v>163</v>
      </c>
      <c r="H69" s="92" t="s">
        <v>163</v>
      </c>
      <c r="I69" s="92" t="s">
        <v>163</v>
      </c>
      <c r="J69" s="92" t="s">
        <v>163</v>
      </c>
      <c r="K69" s="92" t="s">
        <v>163</v>
      </c>
      <c r="L69" s="92" t="s">
        <v>163</v>
      </c>
    </row>
    <row r="70" spans="1:12" ht="16.5" customHeight="1">
      <c r="A70" s="37" t="s">
        <v>433</v>
      </c>
      <c r="B70" s="92" t="s">
        <v>163</v>
      </c>
      <c r="C70" s="92" t="s">
        <v>163</v>
      </c>
      <c r="D70" s="92" t="s">
        <v>163</v>
      </c>
      <c r="E70" s="92" t="s">
        <v>163</v>
      </c>
      <c r="F70" s="92" t="s">
        <v>163</v>
      </c>
      <c r="G70" s="92" t="s">
        <v>163</v>
      </c>
      <c r="H70" s="92" t="s">
        <v>163</v>
      </c>
      <c r="I70" s="92" t="s">
        <v>163</v>
      </c>
      <c r="J70" s="92" t="s">
        <v>163</v>
      </c>
      <c r="K70" s="92" t="s">
        <v>163</v>
      </c>
      <c r="L70" s="92" t="s">
        <v>163</v>
      </c>
    </row>
    <row r="71" spans="1:12" ht="16.5" customHeight="1">
      <c r="A71" s="37" t="s">
        <v>434</v>
      </c>
      <c r="B71" s="92" t="s">
        <v>163</v>
      </c>
      <c r="C71" s="92" t="s">
        <v>163</v>
      </c>
      <c r="D71" s="92" t="s">
        <v>163</v>
      </c>
      <c r="E71" s="92" t="s">
        <v>163</v>
      </c>
      <c r="F71" s="92" t="s">
        <v>163</v>
      </c>
      <c r="G71" s="92" t="s">
        <v>163</v>
      </c>
      <c r="H71" s="92" t="s">
        <v>163</v>
      </c>
      <c r="I71" s="92" t="s">
        <v>163</v>
      </c>
      <c r="J71" s="92" t="s">
        <v>163</v>
      </c>
      <c r="K71" s="92" t="s">
        <v>163</v>
      </c>
      <c r="L71" s="92" t="s">
        <v>163</v>
      </c>
    </row>
    <row r="72" spans="1:12" ht="16.5" customHeight="1">
      <c r="A72" s="37" t="s">
        <v>361</v>
      </c>
      <c r="B72" s="92" t="s">
        <v>163</v>
      </c>
      <c r="C72" s="92" t="s">
        <v>163</v>
      </c>
      <c r="D72" s="92" t="s">
        <v>163</v>
      </c>
      <c r="E72" s="92" t="s">
        <v>163</v>
      </c>
      <c r="F72" s="92" t="s">
        <v>163</v>
      </c>
      <c r="G72" s="92" t="s">
        <v>163</v>
      </c>
      <c r="H72" s="92" t="s">
        <v>163</v>
      </c>
      <c r="I72" s="92" t="s">
        <v>163</v>
      </c>
      <c r="J72" s="92" t="s">
        <v>163</v>
      </c>
      <c r="K72" s="92" t="s">
        <v>163</v>
      </c>
      <c r="L72" s="92" t="s">
        <v>163</v>
      </c>
    </row>
    <row r="73" spans="1:12" ht="16.5" customHeight="1">
      <c r="A73" s="37" t="s">
        <v>435</v>
      </c>
      <c r="B73" s="92" t="s">
        <v>163</v>
      </c>
      <c r="C73" s="92" t="s">
        <v>163</v>
      </c>
      <c r="D73" s="92" t="s">
        <v>163</v>
      </c>
      <c r="E73" s="92" t="s">
        <v>163</v>
      </c>
      <c r="F73" s="92" t="s">
        <v>163</v>
      </c>
      <c r="G73" s="92" t="s">
        <v>163</v>
      </c>
      <c r="H73" s="92" t="s">
        <v>163</v>
      </c>
      <c r="I73" s="92" t="s">
        <v>163</v>
      </c>
      <c r="J73" s="92" t="s">
        <v>163</v>
      </c>
      <c r="K73" s="92" t="s">
        <v>163</v>
      </c>
      <c r="L73" s="92" t="s">
        <v>163</v>
      </c>
    </row>
    <row r="74" spans="1:12" ht="16.5" customHeight="1">
      <c r="A74" s="37" t="s">
        <v>436</v>
      </c>
      <c r="B74" s="92" t="s">
        <v>163</v>
      </c>
      <c r="C74" s="92" t="s">
        <v>163</v>
      </c>
      <c r="D74" s="92" t="s">
        <v>163</v>
      </c>
      <c r="E74" s="92" t="s">
        <v>163</v>
      </c>
      <c r="F74" s="92" t="s">
        <v>163</v>
      </c>
      <c r="G74" s="92" t="s">
        <v>163</v>
      </c>
      <c r="H74" s="92" t="s">
        <v>163</v>
      </c>
      <c r="I74" s="92" t="s">
        <v>163</v>
      </c>
      <c r="J74" s="92" t="s">
        <v>163</v>
      </c>
      <c r="K74" s="92" t="s">
        <v>163</v>
      </c>
      <c r="L74" s="92" t="s">
        <v>163</v>
      </c>
    </row>
    <row r="75" spans="1:12" ht="16.5" customHeight="1">
      <c r="A75" s="37" t="s">
        <v>437</v>
      </c>
      <c r="B75" s="92" t="s">
        <v>163</v>
      </c>
      <c r="C75" s="92" t="s">
        <v>163</v>
      </c>
      <c r="D75" s="92" t="s">
        <v>163</v>
      </c>
      <c r="E75" s="92" t="s">
        <v>163</v>
      </c>
      <c r="F75" s="92" t="s">
        <v>163</v>
      </c>
      <c r="G75" s="92" t="s">
        <v>163</v>
      </c>
      <c r="H75" s="92" t="s">
        <v>163</v>
      </c>
      <c r="I75" s="92" t="s">
        <v>163</v>
      </c>
      <c r="J75" s="92" t="s">
        <v>163</v>
      </c>
      <c r="K75" s="92" t="s">
        <v>163</v>
      </c>
      <c r="L75" s="92" t="s">
        <v>163</v>
      </c>
    </row>
    <row r="76" spans="1:12" ht="16.5" customHeight="1">
      <c r="A76" s="37" t="s">
        <v>340</v>
      </c>
      <c r="B76" s="92" t="s">
        <v>163</v>
      </c>
      <c r="C76" s="92" t="s">
        <v>163</v>
      </c>
      <c r="D76" s="92" t="s">
        <v>163</v>
      </c>
      <c r="E76" s="92" t="s">
        <v>163</v>
      </c>
      <c r="F76" s="92" t="s">
        <v>163</v>
      </c>
      <c r="G76" s="92" t="s">
        <v>163</v>
      </c>
      <c r="H76" s="92" t="s">
        <v>163</v>
      </c>
      <c r="I76" s="92" t="s">
        <v>163</v>
      </c>
      <c r="J76" s="92" t="s">
        <v>163</v>
      </c>
      <c r="K76" s="92" t="s">
        <v>163</v>
      </c>
      <c r="L76" s="92" t="s">
        <v>163</v>
      </c>
    </row>
    <row r="77" spans="1:12" ht="16.5" customHeight="1"/>
    <row r="78" spans="1:12" ht="16.5" customHeight="1">
      <c r="A78" s="2" t="s">
        <v>423</v>
      </c>
    </row>
    <row r="79" spans="1:12" ht="15.95" customHeight="1"/>
  </sheetData>
  <mergeCells count="11">
    <mergeCell ref="K2:L2"/>
    <mergeCell ref="K3:K4"/>
    <mergeCell ref="L3:L4"/>
    <mergeCell ref="A2:A4"/>
    <mergeCell ref="B2:G2"/>
    <mergeCell ref="F3:F4"/>
    <mergeCell ref="G3:G4"/>
    <mergeCell ref="H2:J2"/>
    <mergeCell ref="H3:H4"/>
    <mergeCell ref="I3:I4"/>
    <mergeCell ref="J3:J4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4" orientation="portrait" cellComments="asDisplayed" r:id="rId1"/>
  <ignoredErrors>
    <ignoredError sqref="B10:B13 H10:H13 B38:B62 B33:B36 H33:H36 H38:H53 H22:H31 B22:B31 B15:B20 H15:H20" formulaRange="1"/>
    <ignoredError sqref="B37 B32 H32 H37 H21 B21 B14 H14" formula="1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16"/>
  <sheetViews>
    <sheetView view="pageBreakPreview" topLeftCell="A208" zoomScaleNormal="100" zoomScaleSheetLayoutView="100" workbookViewId="0">
      <selection activeCell="A143" sqref="A143:D144"/>
    </sheetView>
  </sheetViews>
  <sheetFormatPr defaultRowHeight="12"/>
  <cols>
    <col min="1" max="2" width="3.625" style="58" customWidth="1"/>
    <col min="3" max="3" width="10.625" style="58" customWidth="1"/>
    <col min="4" max="4" width="2.625" style="57" customWidth="1"/>
    <col min="5" max="9" width="9.625" style="2" customWidth="1"/>
    <col min="10" max="12" width="9.625" style="71" customWidth="1"/>
    <col min="13" max="13" width="9.625" style="2" customWidth="1"/>
    <col min="14" max="16" width="9.625" style="71" customWidth="1"/>
    <col min="17" max="16384" width="9" style="2"/>
  </cols>
  <sheetData>
    <row r="1" spans="1:16" ht="24" customHeight="1" thickBot="1">
      <c r="A1" s="1" t="s">
        <v>456</v>
      </c>
      <c r="B1" s="54"/>
      <c r="C1" s="54"/>
      <c r="D1" s="55"/>
      <c r="J1" s="72"/>
      <c r="K1" s="72"/>
      <c r="L1" s="72"/>
      <c r="N1" s="72"/>
      <c r="O1" s="72"/>
      <c r="P1" s="72"/>
    </row>
    <row r="2" spans="1:16" ht="15" customHeight="1" thickTop="1">
      <c r="A2" s="327" t="s">
        <v>362</v>
      </c>
      <c r="B2" s="327"/>
      <c r="C2" s="327"/>
      <c r="D2" s="328"/>
      <c r="E2" s="250" t="s">
        <v>319</v>
      </c>
      <c r="F2" s="272"/>
      <c r="G2" s="272"/>
      <c r="H2" s="272"/>
      <c r="I2" s="250" t="s">
        <v>342</v>
      </c>
      <c r="J2" s="272"/>
      <c r="K2" s="272"/>
      <c r="L2" s="275"/>
      <c r="M2" s="272" t="s">
        <v>344</v>
      </c>
      <c r="N2" s="272"/>
      <c r="O2" s="272"/>
      <c r="P2" s="272"/>
    </row>
    <row r="3" spans="1:16" ht="30" customHeight="1">
      <c r="A3" s="329"/>
      <c r="B3" s="329"/>
      <c r="C3" s="329"/>
      <c r="D3" s="330"/>
      <c r="E3" s="125" t="s">
        <v>319</v>
      </c>
      <c r="F3" s="135" t="s">
        <v>368</v>
      </c>
      <c r="G3" s="135" t="s">
        <v>369</v>
      </c>
      <c r="H3" s="136" t="s">
        <v>348</v>
      </c>
      <c r="I3" s="125" t="s">
        <v>319</v>
      </c>
      <c r="J3" s="73" t="s">
        <v>368</v>
      </c>
      <c r="K3" s="73" t="s">
        <v>369</v>
      </c>
      <c r="L3" s="74" t="s">
        <v>348</v>
      </c>
      <c r="M3" s="125" t="s">
        <v>319</v>
      </c>
      <c r="N3" s="73" t="s">
        <v>368</v>
      </c>
      <c r="O3" s="73" t="s">
        <v>369</v>
      </c>
      <c r="P3" s="75" t="s">
        <v>348</v>
      </c>
    </row>
    <row r="4" spans="1:16" s="7" customFormat="1" ht="17.100000000000001" customHeight="1">
      <c r="A4" s="56" t="s">
        <v>2</v>
      </c>
      <c r="B4" s="56"/>
      <c r="C4" s="56"/>
      <c r="D4" s="56"/>
      <c r="E4" s="150">
        <f>SUM((E5,E9,E13,E17,E23,E28,E34,E39,E43,E44,E45,E46,E47,E48,E49,E54,E58,E64,E76,E82,E85,E91,E94,E97,E103,E104,E105,E106,E107),(E108,E109,E115,E118,E121,E122,E123,E124,E127,E133,E138,E145,E150,E151,E152,E153,E154,E155,E161,E166,E171,E175,E181,E182,E183,E184,E185,E186,E187,E193))</f>
        <v>101069</v>
      </c>
      <c r="F4" s="151">
        <f>SUM((F5,F9,F13,F17,F23,F28,F34,F39,F43,F44,F45,F46,F47,F48,F49,F54,F58,F64,F76,F82,F85,F91,F94,F97,F103,F104,F105,F106,F107),(F108,F109,F115,F118,F121,F122,F123,F124,F127,F133,F138,F145,F150,F151,F152,F153,F154,F155,F161,F166,F171,F175,F181,F182,F183,F184,F185,F186,F187,F193))</f>
        <v>47635</v>
      </c>
      <c r="G4" s="151">
        <f>SUM((G5,G9,G13,G17,G23,G28,G34,G39,G43,G44,G45,G46,G47,G48,G49,G54,G58,G64,G76,G82,G85,G91,G94,G97,G103,G104,G105,G106,G107),(G108,G109,G115,G118,G121,G122,G123,G124,G127,G133,G138,G145,G150,G151,G152,G153,G154,G155,G161,G166,G171,G175,G181,G182,G183,G184,G185,G186,G187,G193))</f>
        <v>46101</v>
      </c>
      <c r="H4" s="151">
        <f>SUM((H5,H9,H13,H17,H23,H28,H34,H39,H43,H44,H45,H46,H47,H48,H49,H54,H58,H64,H76,H82,H85,H91,H94,H97,H103,H104,H105,H106,H107),(H108,H109,H115,H118,H121,H122,H123,H124,H127,H133,H138,H145,H150,H151,H152,H153,H154,H155,H161,H166,H171,H175,H181,H182,H183,H184,H185,H186,H187,H193))</f>
        <v>7333</v>
      </c>
      <c r="I4" s="151">
        <f>SUM((I5,I9,I13,I17,I23,I28,I34,I39,I43,I44,I45,I46,I47,I48,I49,I54,I58,I64,I76,I82,I85,I91,I94,I97,I103,I104,I105,I106,I107),(I108,I109,I115,I118,I121,I122,I123,I124,I127,I133,I138,I145,I150,I151,I152,I153,I154,I155,I161,I166,I171,I175,I181,I182,I183,I184,I185,I186,I187,I193))</f>
        <v>44799</v>
      </c>
      <c r="J4" s="148">
        <f>SUM((J5,J9,J13,J17,J23,J28,J34,J39,J43,J44,J45,J46,J47,J48,J49,J54,J58,J64,J76,J82,J85,J91,J94,J97,J103,J104,J105,J106,J107),(J108,J109,J115,J118,J121,J122,J123,J124,J127,J133,J138,J145,J150,J151,J152,J153,J154,J155,J161,J166,J171,J175,J181,J182,J183,J184,J185,J186,J187,J193))</f>
        <v>25002</v>
      </c>
      <c r="K4" s="148">
        <f>SUM((K5,K9,K13,K17,K23,K28,K34,K39,K43,K44,K45,K46,K47,K48,K49,K54,K58,K64,K76,K82,K85,K91,K94,K97,K103,K104,K105,K106,K107),(K108,K109,K115,K118,K121,K122,K123,K124,K127,K133,K138,K145,K150,K151,K152,K153,K154,K155,K161,K166,K171,K175,K181,K182,K183,K184,K185,K186,K187,K193))</f>
        <v>16224</v>
      </c>
      <c r="L4" s="148">
        <f>SUM((L5,L9,L13,L17,L23,L28,L34,L39,L43,L44,L45,L46,L47,L48,L49,L54,L58,L64,L76,L82,L85,L91,L94,L97,L103,L104,L105,L106,L107),(L108,L109,L115,L118,L121,L122,L123,L124,L127,L133,L138,L145,L150,L151,L152,L153,L154,L155,L161,L166,L171,L175,L181,L182,L183,L184,L185,L186,L187,L193))</f>
        <v>3573</v>
      </c>
      <c r="M4" s="151">
        <f>SUM((M5,M9,M13,M17,M23,M28,M34,M39,M43,M44,M45,M46,M47,M48,M49,M54,M58,M64,M76,M82,M85,M91,M94,M97,M103,M104,M105,M106,M107),(M108,M109,M115,M118,M121,M122,M123,M124,M127,M133,M138,M145,M150,M151,M152,M153,M154,M155,M161,M166,M171,M175,M181,M182,M183,M184,M185,M186,M187,M193))</f>
        <v>56270</v>
      </c>
      <c r="N4" s="148">
        <f>SUM((N5,N9,N13,N17,N23,N28,N34,N39,N43,N44,N45,N46,N47,N48,N49,N54,N58,N64,N76,N82,N85,N91,N94,N97,N103,N104,N105,N106,N107),(N108,N109,N115,N118,N121,N122,N123,N124,N127,N133,N138,N145,N150,N151,N152,N153,N154,N155,N161,N166,N171,N175,N181,N182,N183,N184,N185,N186,N187,N193))</f>
        <v>22633</v>
      </c>
      <c r="O4" s="148">
        <f>SUM((O5,O9,O13,O17,O23,O28,O34,O39,O43,O44,O45,O46,O47,O48,O49,O54,O58,O64,O76,O82,O85,O91,O94,O97,O103,O104,O105,O106,O107),(O108,O109,O115,O118,O121,O122,O123,O124,O127,O133,O138,O145,O150,O151,O152,O153,O154,O155,O161,O166,O171,O175,O181,O182,O183,O184,O185,O186,O187,O193))</f>
        <v>29877</v>
      </c>
      <c r="P4" s="148">
        <f>SUM((P5,P9,P13,P17,P23,P28,P34,P39,P43,P44,P45,P46,P47,P48,P49,P54,P58,P64,P76,P82,P85,P91,P94,P97,P103,P104,P105,P106,P107),(P108,P109,P115,P118,P121,P122,P123,P124,P127,P133,P138,P145,P150,P151,P152,P153,P154,P155,P161,P166,P171,P175,P181,P182,P183,P184,P185,P186,P187,P193))</f>
        <v>3760</v>
      </c>
    </row>
    <row r="5" spans="1:16" ht="17.100000000000001" customHeight="1">
      <c r="A5" s="13"/>
      <c r="B5" s="13" t="s">
        <v>161</v>
      </c>
      <c r="C5" s="13"/>
      <c r="D5" s="13"/>
      <c r="E5" s="91">
        <f>SUM(E6:E8)</f>
        <v>605</v>
      </c>
      <c r="F5" s="92">
        <f t="shared" ref="F5:P5" si="0">SUM(F6:F8)</f>
        <v>262</v>
      </c>
      <c r="G5" s="92">
        <f t="shared" si="0"/>
        <v>322</v>
      </c>
      <c r="H5" s="92">
        <f>SUM(L5,P5)</f>
        <v>21</v>
      </c>
      <c r="I5" s="92">
        <f t="shared" si="0"/>
        <v>276</v>
      </c>
      <c r="J5" s="100">
        <f t="shared" si="0"/>
        <v>151</v>
      </c>
      <c r="K5" s="100">
        <f t="shared" si="0"/>
        <v>114</v>
      </c>
      <c r="L5" s="100">
        <f t="shared" si="0"/>
        <v>11</v>
      </c>
      <c r="M5" s="92">
        <f t="shared" si="0"/>
        <v>329</v>
      </c>
      <c r="N5" s="100">
        <f t="shared" si="0"/>
        <v>111</v>
      </c>
      <c r="O5" s="100">
        <f t="shared" si="0"/>
        <v>208</v>
      </c>
      <c r="P5" s="100">
        <f t="shared" si="0"/>
        <v>10</v>
      </c>
    </row>
    <row r="6" spans="1:16" ht="17.100000000000001" customHeight="1">
      <c r="A6" s="13"/>
      <c r="B6" s="13"/>
      <c r="C6" s="13" t="s">
        <v>103</v>
      </c>
      <c r="D6" s="13"/>
      <c r="E6" s="91">
        <f t="shared" ref="E6:H8" si="1">SUM(I6,M6)</f>
        <v>538</v>
      </c>
      <c r="F6" s="92">
        <f t="shared" si="1"/>
        <v>231</v>
      </c>
      <c r="G6" s="92">
        <f t="shared" si="1"/>
        <v>286</v>
      </c>
      <c r="H6" s="92">
        <f>SUM(L6,P6)</f>
        <v>21</v>
      </c>
      <c r="I6" s="92">
        <f>SUM(J6:L6)</f>
        <v>244</v>
      </c>
      <c r="J6" s="100">
        <v>133</v>
      </c>
      <c r="K6" s="100">
        <v>100</v>
      </c>
      <c r="L6" s="100">
        <v>11</v>
      </c>
      <c r="M6" s="92">
        <f>SUM(N6:P6)</f>
        <v>294</v>
      </c>
      <c r="N6" s="100">
        <v>98</v>
      </c>
      <c r="O6" s="100">
        <v>186</v>
      </c>
      <c r="P6" s="100">
        <v>10</v>
      </c>
    </row>
    <row r="7" spans="1:16" ht="17.100000000000001" customHeight="1">
      <c r="A7" s="13"/>
      <c r="B7" s="13"/>
      <c r="C7" s="13" t="s">
        <v>102</v>
      </c>
      <c r="D7" s="13"/>
      <c r="E7" s="91">
        <f t="shared" si="1"/>
        <v>67</v>
      </c>
      <c r="F7" s="92">
        <f t="shared" si="1"/>
        <v>31</v>
      </c>
      <c r="G7" s="92">
        <f t="shared" si="1"/>
        <v>36</v>
      </c>
      <c r="H7" s="92">
        <f t="shared" si="1"/>
        <v>0</v>
      </c>
      <c r="I7" s="92">
        <f>SUM(J7:L7)</f>
        <v>32</v>
      </c>
      <c r="J7" s="100">
        <v>18</v>
      </c>
      <c r="K7" s="100">
        <v>14</v>
      </c>
      <c r="L7" s="100" t="s">
        <v>163</v>
      </c>
      <c r="M7" s="92">
        <f>SUM(N7:P7)</f>
        <v>35</v>
      </c>
      <c r="N7" s="100">
        <v>13</v>
      </c>
      <c r="O7" s="100">
        <v>22</v>
      </c>
      <c r="P7" s="100" t="s">
        <v>163</v>
      </c>
    </row>
    <row r="8" spans="1:16" ht="17.100000000000001" customHeight="1">
      <c r="A8" s="13"/>
      <c r="B8" s="13"/>
      <c r="C8" s="13" t="s">
        <v>101</v>
      </c>
      <c r="D8" s="13"/>
      <c r="E8" s="91">
        <f>SUM(I8,M8)</f>
        <v>0</v>
      </c>
      <c r="F8" s="92">
        <f t="shared" si="1"/>
        <v>0</v>
      </c>
      <c r="G8" s="92">
        <f t="shared" si="1"/>
        <v>0</v>
      </c>
      <c r="H8" s="92">
        <f t="shared" si="1"/>
        <v>0</v>
      </c>
      <c r="I8" s="92">
        <f>SUM(J8:L8)</f>
        <v>0</v>
      </c>
      <c r="J8" s="100" t="s">
        <v>163</v>
      </c>
      <c r="K8" s="100" t="s">
        <v>163</v>
      </c>
      <c r="L8" s="100" t="s">
        <v>163</v>
      </c>
      <c r="M8" s="92">
        <f>SUM(N8:P8)</f>
        <v>0</v>
      </c>
      <c r="N8" s="100" t="s">
        <v>163</v>
      </c>
      <c r="O8" s="100" t="s">
        <v>163</v>
      </c>
      <c r="P8" s="100" t="s">
        <v>163</v>
      </c>
    </row>
    <row r="9" spans="1:16" ht="17.100000000000001" customHeight="1">
      <c r="A9" s="13"/>
      <c r="B9" s="13" t="s">
        <v>160</v>
      </c>
      <c r="C9" s="13"/>
      <c r="D9" s="13"/>
      <c r="E9" s="91">
        <f>SUM(E10:E12)</f>
        <v>211</v>
      </c>
      <c r="F9" s="92">
        <f>SUM(F10:F12)</f>
        <v>99</v>
      </c>
      <c r="G9" s="92">
        <f>SUM(G10:G12)</f>
        <v>72</v>
      </c>
      <c r="H9" s="92">
        <f>SUM(L9,P9)</f>
        <v>40</v>
      </c>
      <c r="I9" s="92">
        <f t="shared" ref="I9:P9" si="2">SUM(I10:I12)</f>
        <v>95</v>
      </c>
      <c r="J9" s="100">
        <f t="shared" si="2"/>
        <v>52</v>
      </c>
      <c r="K9" s="100">
        <f t="shared" si="2"/>
        <v>22</v>
      </c>
      <c r="L9" s="100">
        <f t="shared" si="2"/>
        <v>21</v>
      </c>
      <c r="M9" s="92">
        <f t="shared" si="2"/>
        <v>116</v>
      </c>
      <c r="N9" s="100">
        <f t="shared" si="2"/>
        <v>47</v>
      </c>
      <c r="O9" s="100">
        <f t="shared" si="2"/>
        <v>50</v>
      </c>
      <c r="P9" s="100">
        <f t="shared" si="2"/>
        <v>19</v>
      </c>
    </row>
    <row r="10" spans="1:16" ht="17.100000000000001" customHeight="1">
      <c r="A10" s="13"/>
      <c r="B10" s="13"/>
      <c r="C10" s="13" t="s">
        <v>103</v>
      </c>
      <c r="D10" s="13"/>
      <c r="E10" s="91">
        <f t="shared" ref="E10:H12" si="3">SUM(I10,M10)</f>
        <v>148</v>
      </c>
      <c r="F10" s="92">
        <f t="shared" si="3"/>
        <v>62</v>
      </c>
      <c r="G10" s="92">
        <f t="shared" si="3"/>
        <v>46</v>
      </c>
      <c r="H10" s="92">
        <f>SUM(L10,P10)</f>
        <v>40</v>
      </c>
      <c r="I10" s="92">
        <f>SUM(J10:L10)</f>
        <v>66</v>
      </c>
      <c r="J10" s="100">
        <v>32</v>
      </c>
      <c r="K10" s="100">
        <v>13</v>
      </c>
      <c r="L10" s="100">
        <v>21</v>
      </c>
      <c r="M10" s="92">
        <f>SUM(N10:P10)</f>
        <v>82</v>
      </c>
      <c r="N10" s="100">
        <v>30</v>
      </c>
      <c r="O10" s="100">
        <v>33</v>
      </c>
      <c r="P10" s="100">
        <v>19</v>
      </c>
    </row>
    <row r="11" spans="1:16" ht="17.100000000000001" customHeight="1">
      <c r="A11" s="13"/>
      <c r="B11" s="13"/>
      <c r="C11" s="13" t="s">
        <v>102</v>
      </c>
      <c r="D11" s="13"/>
      <c r="E11" s="91">
        <f t="shared" si="3"/>
        <v>63</v>
      </c>
      <c r="F11" s="92">
        <f t="shared" si="3"/>
        <v>37</v>
      </c>
      <c r="G11" s="92">
        <f t="shared" si="3"/>
        <v>26</v>
      </c>
      <c r="H11" s="92">
        <f t="shared" si="3"/>
        <v>0</v>
      </c>
      <c r="I11" s="92">
        <f>SUM(J11:L11)</f>
        <v>29</v>
      </c>
      <c r="J11" s="100">
        <v>20</v>
      </c>
      <c r="K11" s="100">
        <v>9</v>
      </c>
      <c r="L11" s="100" t="s">
        <v>163</v>
      </c>
      <c r="M11" s="92">
        <f>SUM(N11:P11)</f>
        <v>34</v>
      </c>
      <c r="N11" s="100">
        <v>17</v>
      </c>
      <c r="O11" s="100">
        <v>17</v>
      </c>
      <c r="P11" s="100" t="s">
        <v>163</v>
      </c>
    </row>
    <row r="12" spans="1:16" ht="17.100000000000001" customHeight="1">
      <c r="A12" s="13"/>
      <c r="B12" s="13"/>
      <c r="C12" s="13" t="s">
        <v>101</v>
      </c>
      <c r="D12" s="13"/>
      <c r="E12" s="91">
        <f>SUM(I12,M12)</f>
        <v>0</v>
      </c>
      <c r="F12" s="92">
        <f t="shared" si="3"/>
        <v>0</v>
      </c>
      <c r="G12" s="92">
        <f t="shared" si="3"/>
        <v>0</v>
      </c>
      <c r="H12" s="92">
        <f t="shared" si="3"/>
        <v>0</v>
      </c>
      <c r="I12" s="92">
        <f>SUM(J12:L12)</f>
        <v>0</v>
      </c>
      <c r="J12" s="100" t="s">
        <v>163</v>
      </c>
      <c r="K12" s="100" t="s">
        <v>163</v>
      </c>
      <c r="L12" s="100" t="s">
        <v>163</v>
      </c>
      <c r="M12" s="92">
        <f>SUM(N12:P12)</f>
        <v>0</v>
      </c>
      <c r="N12" s="100" t="s">
        <v>163</v>
      </c>
      <c r="O12" s="100" t="s">
        <v>163</v>
      </c>
      <c r="P12" s="100" t="s">
        <v>163</v>
      </c>
    </row>
    <row r="13" spans="1:16" ht="17.100000000000001" customHeight="1">
      <c r="A13" s="13"/>
      <c r="B13" s="13" t="s">
        <v>159</v>
      </c>
      <c r="C13" s="13"/>
      <c r="D13" s="68" t="s">
        <v>371</v>
      </c>
      <c r="E13" s="91">
        <f>SUM(I13,M13)</f>
        <v>134</v>
      </c>
      <c r="F13" s="92">
        <f>SUM(J13,N13)</f>
        <v>66</v>
      </c>
      <c r="G13" s="92">
        <f>SUM(K13,O13)</f>
        <v>65</v>
      </c>
      <c r="H13" s="92">
        <f>SUM(L13,P13)</f>
        <v>3</v>
      </c>
      <c r="I13" s="92">
        <f>SUM(J13:L13)</f>
        <v>62</v>
      </c>
      <c r="J13" s="100">
        <v>41</v>
      </c>
      <c r="K13" s="100">
        <v>19</v>
      </c>
      <c r="L13" s="100">
        <v>2</v>
      </c>
      <c r="M13" s="92">
        <f>SUM(N13:P13)</f>
        <v>72</v>
      </c>
      <c r="N13" s="100">
        <v>25</v>
      </c>
      <c r="O13" s="100">
        <v>46</v>
      </c>
      <c r="P13" s="100">
        <v>1</v>
      </c>
    </row>
    <row r="14" spans="1:16" ht="17.100000000000001" customHeight="1">
      <c r="A14" s="13"/>
      <c r="B14" s="13"/>
      <c r="C14" s="13" t="s">
        <v>103</v>
      </c>
      <c r="D14" s="68" t="s">
        <v>371</v>
      </c>
      <c r="E14" s="91" t="s">
        <v>370</v>
      </c>
      <c r="F14" s="92" t="s">
        <v>370</v>
      </c>
      <c r="G14" s="92" t="s">
        <v>370</v>
      </c>
      <c r="H14" s="92" t="s">
        <v>370</v>
      </c>
      <c r="I14" s="92" t="s">
        <v>370</v>
      </c>
      <c r="J14" s="92" t="s">
        <v>370</v>
      </c>
      <c r="K14" s="92" t="s">
        <v>370</v>
      </c>
      <c r="L14" s="92" t="s">
        <v>370</v>
      </c>
      <c r="M14" s="92" t="s">
        <v>370</v>
      </c>
      <c r="N14" s="92" t="s">
        <v>370</v>
      </c>
      <c r="O14" s="92" t="s">
        <v>370</v>
      </c>
      <c r="P14" s="92" t="s">
        <v>370</v>
      </c>
    </row>
    <row r="15" spans="1:16" ht="17.100000000000001" customHeight="1">
      <c r="A15" s="13"/>
      <c r="B15" s="13"/>
      <c r="C15" s="13" t="s">
        <v>102</v>
      </c>
      <c r="D15" s="68" t="s">
        <v>371</v>
      </c>
      <c r="E15" s="91" t="s">
        <v>370</v>
      </c>
      <c r="F15" s="92" t="s">
        <v>370</v>
      </c>
      <c r="G15" s="92" t="s">
        <v>370</v>
      </c>
      <c r="H15" s="92" t="s">
        <v>370</v>
      </c>
      <c r="I15" s="92" t="s">
        <v>370</v>
      </c>
      <c r="J15" s="92" t="s">
        <v>370</v>
      </c>
      <c r="K15" s="92" t="s">
        <v>370</v>
      </c>
      <c r="L15" s="92" t="s">
        <v>370</v>
      </c>
      <c r="M15" s="92" t="s">
        <v>370</v>
      </c>
      <c r="N15" s="92" t="s">
        <v>370</v>
      </c>
      <c r="O15" s="92" t="s">
        <v>370</v>
      </c>
      <c r="P15" s="92" t="s">
        <v>370</v>
      </c>
    </row>
    <row r="16" spans="1:16" ht="17.100000000000001" customHeight="1">
      <c r="A16" s="13"/>
      <c r="B16" s="13"/>
      <c r="C16" s="13" t="s">
        <v>101</v>
      </c>
      <c r="D16" s="13"/>
      <c r="E16" s="91">
        <f>SUM(I16,M16)</f>
        <v>0</v>
      </c>
      <c r="F16" s="92" t="s">
        <v>163</v>
      </c>
      <c r="G16" s="92" t="s">
        <v>163</v>
      </c>
      <c r="H16" s="92" t="s">
        <v>163</v>
      </c>
      <c r="I16" s="92" t="s">
        <v>163</v>
      </c>
      <c r="J16" s="100" t="s">
        <v>163</v>
      </c>
      <c r="K16" s="100" t="s">
        <v>163</v>
      </c>
      <c r="L16" s="100" t="s">
        <v>163</v>
      </c>
      <c r="M16" s="92" t="s">
        <v>163</v>
      </c>
      <c r="N16" s="100" t="s">
        <v>163</v>
      </c>
      <c r="O16" s="100" t="s">
        <v>163</v>
      </c>
      <c r="P16" s="100" t="s">
        <v>163</v>
      </c>
    </row>
    <row r="17" spans="1:16" ht="17.100000000000001" customHeight="1">
      <c r="A17" s="13"/>
      <c r="B17" s="13" t="s">
        <v>158</v>
      </c>
      <c r="C17" s="13"/>
      <c r="D17" s="13"/>
      <c r="E17" s="91">
        <f>SUM(E18:E22)</f>
        <v>2473</v>
      </c>
      <c r="F17" s="92">
        <f t="shared" ref="F17:P17" si="4">SUM(F18:F22)</f>
        <v>1035</v>
      </c>
      <c r="G17" s="92">
        <f t="shared" si="4"/>
        <v>1296</v>
      </c>
      <c r="H17" s="92">
        <f t="shared" si="4"/>
        <v>142</v>
      </c>
      <c r="I17" s="92">
        <f t="shared" si="4"/>
        <v>1095</v>
      </c>
      <c r="J17" s="100">
        <f t="shared" si="4"/>
        <v>538</v>
      </c>
      <c r="K17" s="100">
        <f t="shared" si="4"/>
        <v>489</v>
      </c>
      <c r="L17" s="100">
        <f t="shared" si="4"/>
        <v>68</v>
      </c>
      <c r="M17" s="92">
        <f t="shared" si="4"/>
        <v>1378</v>
      </c>
      <c r="N17" s="100">
        <f t="shared" si="4"/>
        <v>497</v>
      </c>
      <c r="O17" s="100">
        <f t="shared" si="4"/>
        <v>807</v>
      </c>
      <c r="P17" s="100">
        <f t="shared" si="4"/>
        <v>74</v>
      </c>
    </row>
    <row r="18" spans="1:16" ht="17.100000000000001" customHeight="1">
      <c r="A18" s="13"/>
      <c r="B18" s="13"/>
      <c r="C18" s="13" t="s">
        <v>103</v>
      </c>
      <c r="D18" s="13"/>
      <c r="E18" s="91">
        <f t="shared" ref="E18:H22" si="5">SUM(I18,M18)</f>
        <v>1072</v>
      </c>
      <c r="F18" s="92">
        <f t="shared" si="5"/>
        <v>496</v>
      </c>
      <c r="G18" s="92">
        <f t="shared" si="5"/>
        <v>495</v>
      </c>
      <c r="H18" s="92">
        <f t="shared" si="5"/>
        <v>81</v>
      </c>
      <c r="I18" s="92">
        <f>SUM(J18:L18)</f>
        <v>464</v>
      </c>
      <c r="J18" s="100">
        <v>252</v>
      </c>
      <c r="K18" s="100">
        <v>175</v>
      </c>
      <c r="L18" s="100">
        <v>37</v>
      </c>
      <c r="M18" s="92">
        <f>SUM(N18:P18)</f>
        <v>608</v>
      </c>
      <c r="N18" s="100">
        <v>244</v>
      </c>
      <c r="O18" s="100">
        <v>320</v>
      </c>
      <c r="P18" s="100">
        <v>44</v>
      </c>
    </row>
    <row r="19" spans="1:16" ht="17.100000000000001" customHeight="1">
      <c r="A19" s="13"/>
      <c r="B19" s="13"/>
      <c r="C19" s="13" t="s">
        <v>102</v>
      </c>
      <c r="D19" s="13"/>
      <c r="E19" s="91">
        <f t="shared" si="5"/>
        <v>1117</v>
      </c>
      <c r="F19" s="92">
        <f t="shared" si="5"/>
        <v>424</v>
      </c>
      <c r="G19" s="92">
        <f t="shared" si="5"/>
        <v>644</v>
      </c>
      <c r="H19" s="92">
        <f t="shared" si="5"/>
        <v>49</v>
      </c>
      <c r="I19" s="92">
        <f>SUM(J19:L19)</f>
        <v>488</v>
      </c>
      <c r="J19" s="100">
        <v>220</v>
      </c>
      <c r="K19" s="100">
        <v>245</v>
      </c>
      <c r="L19" s="100">
        <v>23</v>
      </c>
      <c r="M19" s="92">
        <f>SUM(N19:P19)</f>
        <v>629</v>
      </c>
      <c r="N19" s="100">
        <v>204</v>
      </c>
      <c r="O19" s="100">
        <v>399</v>
      </c>
      <c r="P19" s="100">
        <v>26</v>
      </c>
    </row>
    <row r="20" spans="1:16" ht="17.100000000000001" customHeight="1">
      <c r="A20" s="13"/>
      <c r="B20" s="13"/>
      <c r="C20" s="13" t="s">
        <v>101</v>
      </c>
      <c r="D20" s="13"/>
      <c r="E20" s="91">
        <f t="shared" si="5"/>
        <v>109</v>
      </c>
      <c r="F20" s="92">
        <f t="shared" si="5"/>
        <v>53</v>
      </c>
      <c r="G20" s="92">
        <f t="shared" si="5"/>
        <v>54</v>
      </c>
      <c r="H20" s="92">
        <f t="shared" si="5"/>
        <v>2</v>
      </c>
      <c r="I20" s="92">
        <f>SUM(J20:L20)</f>
        <v>60</v>
      </c>
      <c r="J20" s="100">
        <v>35</v>
      </c>
      <c r="K20" s="100">
        <v>24</v>
      </c>
      <c r="L20" s="100">
        <v>1</v>
      </c>
      <c r="M20" s="92">
        <f>SUM(N20:P20)</f>
        <v>49</v>
      </c>
      <c r="N20" s="100">
        <v>18</v>
      </c>
      <c r="O20" s="100">
        <v>30</v>
      </c>
      <c r="P20" s="100">
        <v>1</v>
      </c>
    </row>
    <row r="21" spans="1:16" ht="17.100000000000001" customHeight="1">
      <c r="A21" s="13"/>
      <c r="B21" s="13"/>
      <c r="C21" s="13" t="s">
        <v>100</v>
      </c>
      <c r="D21" s="13"/>
      <c r="E21" s="91">
        <f t="shared" si="5"/>
        <v>175</v>
      </c>
      <c r="F21" s="92">
        <f t="shared" si="5"/>
        <v>62</v>
      </c>
      <c r="G21" s="92">
        <f t="shared" si="5"/>
        <v>103</v>
      </c>
      <c r="H21" s="92">
        <f t="shared" si="5"/>
        <v>10</v>
      </c>
      <c r="I21" s="92">
        <f>SUM(J21:L21)</f>
        <v>83</v>
      </c>
      <c r="J21" s="100">
        <v>31</v>
      </c>
      <c r="K21" s="100">
        <v>45</v>
      </c>
      <c r="L21" s="100">
        <v>7</v>
      </c>
      <c r="M21" s="92">
        <f>SUM(N21:P21)</f>
        <v>92</v>
      </c>
      <c r="N21" s="100">
        <v>31</v>
      </c>
      <c r="O21" s="100">
        <v>58</v>
      </c>
      <c r="P21" s="100">
        <v>3</v>
      </c>
    </row>
    <row r="22" spans="1:16" ht="17.100000000000001" customHeight="1">
      <c r="A22" s="13"/>
      <c r="B22" s="13"/>
      <c r="C22" s="13" t="s">
        <v>99</v>
      </c>
      <c r="D22" s="13"/>
      <c r="E22" s="91">
        <f>SUM(I22,M22)</f>
        <v>0</v>
      </c>
      <c r="F22" s="92">
        <f t="shared" si="5"/>
        <v>0</v>
      </c>
      <c r="G22" s="92">
        <f t="shared" si="5"/>
        <v>0</v>
      </c>
      <c r="H22" s="92">
        <f t="shared" si="5"/>
        <v>0</v>
      </c>
      <c r="I22" s="92">
        <f>SUM(J22:L22)</f>
        <v>0</v>
      </c>
      <c r="J22" s="100" t="s">
        <v>163</v>
      </c>
      <c r="K22" s="100" t="s">
        <v>163</v>
      </c>
      <c r="L22" s="100" t="s">
        <v>163</v>
      </c>
      <c r="M22" s="92">
        <f>SUM(N22:P22)</f>
        <v>0</v>
      </c>
      <c r="N22" s="100" t="s">
        <v>163</v>
      </c>
      <c r="O22" s="100" t="s">
        <v>163</v>
      </c>
      <c r="P22" s="100" t="s">
        <v>163</v>
      </c>
    </row>
    <row r="23" spans="1:16" ht="17.100000000000001" customHeight="1">
      <c r="A23" s="13"/>
      <c r="B23" s="13" t="s">
        <v>157</v>
      </c>
      <c r="C23" s="13"/>
      <c r="D23" s="13"/>
      <c r="E23" s="91">
        <f>SUM(E24:E27)</f>
        <v>3072</v>
      </c>
      <c r="F23" s="92">
        <f t="shared" ref="F23:P23" si="6">SUM(F24:F27)</f>
        <v>1384</v>
      </c>
      <c r="G23" s="92">
        <f t="shared" si="6"/>
        <v>1536</v>
      </c>
      <c r="H23" s="92">
        <f t="shared" si="6"/>
        <v>152</v>
      </c>
      <c r="I23" s="92">
        <f t="shared" si="6"/>
        <v>1316</v>
      </c>
      <c r="J23" s="100">
        <f t="shared" si="6"/>
        <v>728</v>
      </c>
      <c r="K23" s="100">
        <f t="shared" si="6"/>
        <v>512</v>
      </c>
      <c r="L23" s="100">
        <f t="shared" si="6"/>
        <v>76</v>
      </c>
      <c r="M23" s="92">
        <f t="shared" si="6"/>
        <v>1756</v>
      </c>
      <c r="N23" s="100">
        <f t="shared" si="6"/>
        <v>656</v>
      </c>
      <c r="O23" s="100">
        <f t="shared" si="6"/>
        <v>1024</v>
      </c>
      <c r="P23" s="100">
        <f t="shared" si="6"/>
        <v>76</v>
      </c>
    </row>
    <row r="24" spans="1:16" ht="17.100000000000001" customHeight="1">
      <c r="A24" s="13"/>
      <c r="B24" s="13"/>
      <c r="C24" s="13" t="s">
        <v>103</v>
      </c>
      <c r="D24" s="13"/>
      <c r="E24" s="91">
        <f t="shared" ref="E24:H27" si="7">SUM(I24,M24)</f>
        <v>1918</v>
      </c>
      <c r="F24" s="92">
        <f t="shared" si="7"/>
        <v>769</v>
      </c>
      <c r="G24" s="92">
        <f t="shared" si="7"/>
        <v>1063</v>
      </c>
      <c r="H24" s="92">
        <f t="shared" si="7"/>
        <v>86</v>
      </c>
      <c r="I24" s="92">
        <f>SUM(J24:L24)</f>
        <v>792</v>
      </c>
      <c r="J24" s="100">
        <v>406</v>
      </c>
      <c r="K24" s="100">
        <v>341</v>
      </c>
      <c r="L24" s="100">
        <v>45</v>
      </c>
      <c r="M24" s="92">
        <f>SUM(N24:P24)</f>
        <v>1126</v>
      </c>
      <c r="N24" s="100">
        <v>363</v>
      </c>
      <c r="O24" s="100">
        <v>722</v>
      </c>
      <c r="P24" s="100">
        <v>41</v>
      </c>
    </row>
    <row r="25" spans="1:16" ht="17.100000000000001" customHeight="1">
      <c r="A25" s="13"/>
      <c r="B25" s="13"/>
      <c r="C25" s="13" t="s">
        <v>102</v>
      </c>
      <c r="D25" s="13"/>
      <c r="E25" s="91">
        <f t="shared" si="7"/>
        <v>236</v>
      </c>
      <c r="F25" s="92">
        <f t="shared" si="7"/>
        <v>99</v>
      </c>
      <c r="G25" s="92">
        <f t="shared" si="7"/>
        <v>130</v>
      </c>
      <c r="H25" s="92">
        <f t="shared" si="7"/>
        <v>7</v>
      </c>
      <c r="I25" s="92">
        <f>SUM(J25:L25)</f>
        <v>113</v>
      </c>
      <c r="J25" s="100">
        <v>57</v>
      </c>
      <c r="K25" s="100">
        <v>51</v>
      </c>
      <c r="L25" s="100">
        <v>5</v>
      </c>
      <c r="M25" s="92">
        <f>SUM(N25:P25)</f>
        <v>123</v>
      </c>
      <c r="N25" s="100">
        <v>42</v>
      </c>
      <c r="O25" s="100">
        <v>79</v>
      </c>
      <c r="P25" s="100">
        <v>2</v>
      </c>
    </row>
    <row r="26" spans="1:16" ht="17.100000000000001" customHeight="1">
      <c r="A26" s="13"/>
      <c r="B26" s="13"/>
      <c r="C26" s="13" t="s">
        <v>101</v>
      </c>
      <c r="D26" s="68"/>
      <c r="E26" s="91">
        <f t="shared" si="7"/>
        <v>918</v>
      </c>
      <c r="F26" s="92">
        <f t="shared" si="7"/>
        <v>516</v>
      </c>
      <c r="G26" s="92">
        <f t="shared" si="7"/>
        <v>343</v>
      </c>
      <c r="H26" s="92">
        <f t="shared" si="7"/>
        <v>59</v>
      </c>
      <c r="I26" s="92">
        <f>SUM(J26:L26)</f>
        <v>411</v>
      </c>
      <c r="J26" s="100">
        <v>265</v>
      </c>
      <c r="K26" s="100">
        <v>120</v>
      </c>
      <c r="L26" s="100">
        <v>26</v>
      </c>
      <c r="M26" s="92">
        <f>SUM(N26:P26)</f>
        <v>507</v>
      </c>
      <c r="N26" s="100">
        <v>251</v>
      </c>
      <c r="O26" s="100">
        <v>223</v>
      </c>
      <c r="P26" s="100">
        <v>33</v>
      </c>
    </row>
    <row r="27" spans="1:16" ht="17.100000000000001" customHeight="1">
      <c r="A27" s="13"/>
      <c r="B27" s="13"/>
      <c r="C27" s="13" t="s">
        <v>100</v>
      </c>
      <c r="D27" s="68"/>
      <c r="E27" s="91">
        <f>SUM(I27,M27)</f>
        <v>0</v>
      </c>
      <c r="F27" s="92">
        <f t="shared" si="7"/>
        <v>0</v>
      </c>
      <c r="G27" s="92">
        <f t="shared" si="7"/>
        <v>0</v>
      </c>
      <c r="H27" s="92">
        <f t="shared" si="7"/>
        <v>0</v>
      </c>
      <c r="I27" s="92">
        <f>SUM(J27:L27)</f>
        <v>0</v>
      </c>
      <c r="J27" s="100" t="s">
        <v>163</v>
      </c>
      <c r="K27" s="100" t="s">
        <v>163</v>
      </c>
      <c r="L27" s="100" t="s">
        <v>163</v>
      </c>
      <c r="M27" s="92">
        <f>SUM(N27:P27)</f>
        <v>0</v>
      </c>
      <c r="N27" s="100" t="s">
        <v>163</v>
      </c>
      <c r="O27" s="100" t="s">
        <v>163</v>
      </c>
      <c r="P27" s="100" t="s">
        <v>163</v>
      </c>
    </row>
    <row r="28" spans="1:16" ht="17.100000000000001" customHeight="1">
      <c r="A28" s="13"/>
      <c r="B28" s="13" t="s">
        <v>156</v>
      </c>
      <c r="C28" s="13"/>
      <c r="D28" s="13"/>
      <c r="E28" s="91">
        <f>SUM(E29:E33)</f>
        <v>4910</v>
      </c>
      <c r="F28" s="92">
        <f t="shared" ref="F28:P28" si="8">SUM(F29:F33)</f>
        <v>2062</v>
      </c>
      <c r="G28" s="92">
        <f t="shared" si="8"/>
        <v>2493</v>
      </c>
      <c r="H28" s="92">
        <f t="shared" si="8"/>
        <v>355</v>
      </c>
      <c r="I28" s="92">
        <f t="shared" si="8"/>
        <v>2174</v>
      </c>
      <c r="J28" s="100">
        <f t="shared" si="8"/>
        <v>1092</v>
      </c>
      <c r="K28" s="100">
        <f t="shared" si="8"/>
        <v>902</v>
      </c>
      <c r="L28" s="100">
        <f t="shared" si="8"/>
        <v>180</v>
      </c>
      <c r="M28" s="92">
        <f t="shared" si="8"/>
        <v>2736</v>
      </c>
      <c r="N28" s="100">
        <f t="shared" si="8"/>
        <v>970</v>
      </c>
      <c r="O28" s="100">
        <f t="shared" si="8"/>
        <v>1591</v>
      </c>
      <c r="P28" s="100">
        <f t="shared" si="8"/>
        <v>175</v>
      </c>
    </row>
    <row r="29" spans="1:16" ht="17.100000000000001" customHeight="1">
      <c r="A29" s="13"/>
      <c r="B29" s="13"/>
      <c r="C29" s="13" t="s">
        <v>103</v>
      </c>
      <c r="D29" s="13"/>
      <c r="E29" s="91">
        <f t="shared" ref="E29:H33" si="9">SUM(I29,M29)</f>
        <v>715</v>
      </c>
      <c r="F29" s="92">
        <f t="shared" si="9"/>
        <v>323</v>
      </c>
      <c r="G29" s="92">
        <f t="shared" si="9"/>
        <v>314</v>
      </c>
      <c r="H29" s="92">
        <f t="shared" si="9"/>
        <v>78</v>
      </c>
      <c r="I29" s="92">
        <f t="shared" ref="I29:I48" si="10">SUM(J29:L29)</f>
        <v>315</v>
      </c>
      <c r="J29" s="100">
        <v>174</v>
      </c>
      <c r="K29" s="100">
        <v>106</v>
      </c>
      <c r="L29" s="100">
        <v>35</v>
      </c>
      <c r="M29" s="92">
        <f t="shared" ref="M29:M38" si="11">SUM(N29:P29)</f>
        <v>400</v>
      </c>
      <c r="N29" s="100">
        <v>149</v>
      </c>
      <c r="O29" s="100">
        <v>208</v>
      </c>
      <c r="P29" s="100">
        <v>43</v>
      </c>
    </row>
    <row r="30" spans="1:16" ht="17.100000000000001" customHeight="1">
      <c r="A30" s="13"/>
      <c r="B30" s="13"/>
      <c r="C30" s="13" t="s">
        <v>102</v>
      </c>
      <c r="D30" s="13"/>
      <c r="E30" s="91">
        <f t="shared" si="9"/>
        <v>857</v>
      </c>
      <c r="F30" s="92">
        <f t="shared" si="9"/>
        <v>395</v>
      </c>
      <c r="G30" s="92">
        <f t="shared" si="9"/>
        <v>415</v>
      </c>
      <c r="H30" s="92">
        <f t="shared" si="9"/>
        <v>47</v>
      </c>
      <c r="I30" s="92">
        <f t="shared" si="10"/>
        <v>362</v>
      </c>
      <c r="J30" s="100">
        <v>207</v>
      </c>
      <c r="K30" s="100">
        <v>131</v>
      </c>
      <c r="L30" s="100">
        <v>24</v>
      </c>
      <c r="M30" s="92">
        <f t="shared" si="11"/>
        <v>495</v>
      </c>
      <c r="N30" s="100">
        <v>188</v>
      </c>
      <c r="O30" s="100">
        <v>284</v>
      </c>
      <c r="P30" s="100">
        <v>23</v>
      </c>
    </row>
    <row r="31" spans="1:16" ht="17.100000000000001" customHeight="1">
      <c r="A31" s="13"/>
      <c r="B31" s="13"/>
      <c r="C31" s="13" t="s">
        <v>101</v>
      </c>
      <c r="D31" s="13"/>
      <c r="E31" s="91">
        <f t="shared" si="9"/>
        <v>1269</v>
      </c>
      <c r="F31" s="92">
        <f t="shared" si="9"/>
        <v>443</v>
      </c>
      <c r="G31" s="92">
        <f t="shared" si="9"/>
        <v>740</v>
      </c>
      <c r="H31" s="92">
        <f t="shared" si="9"/>
        <v>86</v>
      </c>
      <c r="I31" s="92">
        <f t="shared" si="10"/>
        <v>592</v>
      </c>
      <c r="J31" s="100">
        <v>231</v>
      </c>
      <c r="K31" s="100">
        <v>322</v>
      </c>
      <c r="L31" s="100">
        <v>39</v>
      </c>
      <c r="M31" s="92">
        <f t="shared" si="11"/>
        <v>677</v>
      </c>
      <c r="N31" s="100">
        <v>212</v>
      </c>
      <c r="O31" s="100">
        <v>418</v>
      </c>
      <c r="P31" s="100">
        <v>47</v>
      </c>
    </row>
    <row r="32" spans="1:16" ht="17.100000000000001" customHeight="1">
      <c r="A32" s="13"/>
      <c r="B32" s="13"/>
      <c r="C32" s="13" t="s">
        <v>100</v>
      </c>
      <c r="D32" s="13"/>
      <c r="E32" s="91">
        <f t="shared" si="9"/>
        <v>995</v>
      </c>
      <c r="F32" s="92">
        <f t="shared" si="9"/>
        <v>473</v>
      </c>
      <c r="G32" s="92">
        <f t="shared" si="9"/>
        <v>440</v>
      </c>
      <c r="H32" s="92">
        <f t="shared" si="9"/>
        <v>82</v>
      </c>
      <c r="I32" s="92">
        <f t="shared" si="10"/>
        <v>454</v>
      </c>
      <c r="J32" s="100">
        <v>248</v>
      </c>
      <c r="K32" s="100">
        <v>158</v>
      </c>
      <c r="L32" s="100">
        <v>48</v>
      </c>
      <c r="M32" s="92">
        <f t="shared" si="11"/>
        <v>541</v>
      </c>
      <c r="N32" s="100">
        <v>225</v>
      </c>
      <c r="O32" s="100">
        <v>282</v>
      </c>
      <c r="P32" s="100">
        <v>34</v>
      </c>
    </row>
    <row r="33" spans="1:16" ht="17.100000000000001" customHeight="1">
      <c r="A33" s="13"/>
      <c r="B33" s="13"/>
      <c r="C33" s="13" t="s">
        <v>99</v>
      </c>
      <c r="D33" s="13"/>
      <c r="E33" s="91">
        <f t="shared" si="9"/>
        <v>1074</v>
      </c>
      <c r="F33" s="92">
        <f t="shared" si="9"/>
        <v>428</v>
      </c>
      <c r="G33" s="92">
        <f t="shared" si="9"/>
        <v>584</v>
      </c>
      <c r="H33" s="92">
        <f t="shared" si="9"/>
        <v>62</v>
      </c>
      <c r="I33" s="92">
        <f t="shared" si="10"/>
        <v>451</v>
      </c>
      <c r="J33" s="100">
        <v>232</v>
      </c>
      <c r="K33" s="100">
        <v>185</v>
      </c>
      <c r="L33" s="100">
        <v>34</v>
      </c>
      <c r="M33" s="92">
        <f t="shared" si="11"/>
        <v>623</v>
      </c>
      <c r="N33" s="100">
        <v>196</v>
      </c>
      <c r="O33" s="100">
        <v>399</v>
      </c>
      <c r="P33" s="100">
        <v>28</v>
      </c>
    </row>
    <row r="34" spans="1:16" ht="17.100000000000001" customHeight="1">
      <c r="A34" s="13"/>
      <c r="B34" s="13" t="s">
        <v>155</v>
      </c>
      <c r="C34" s="13"/>
      <c r="D34" s="13"/>
      <c r="E34" s="91">
        <f>SUM(E35:E38)</f>
        <v>3339</v>
      </c>
      <c r="F34" s="92">
        <f t="shared" ref="F34:P34" si="12">SUM(F35:F38)</f>
        <v>1636</v>
      </c>
      <c r="G34" s="92">
        <f t="shared" si="12"/>
        <v>1478</v>
      </c>
      <c r="H34" s="92">
        <f t="shared" si="12"/>
        <v>225</v>
      </c>
      <c r="I34" s="92">
        <f t="shared" si="12"/>
        <v>1532</v>
      </c>
      <c r="J34" s="100">
        <f t="shared" si="12"/>
        <v>864</v>
      </c>
      <c r="K34" s="100">
        <f t="shared" si="12"/>
        <v>557</v>
      </c>
      <c r="L34" s="100">
        <f t="shared" si="12"/>
        <v>111</v>
      </c>
      <c r="M34" s="92">
        <f t="shared" si="12"/>
        <v>1807</v>
      </c>
      <c r="N34" s="100">
        <f t="shared" si="12"/>
        <v>772</v>
      </c>
      <c r="O34" s="100">
        <f t="shared" si="12"/>
        <v>921</v>
      </c>
      <c r="P34" s="100">
        <f t="shared" si="12"/>
        <v>114</v>
      </c>
    </row>
    <row r="35" spans="1:16" ht="17.100000000000001" customHeight="1">
      <c r="A35" s="13"/>
      <c r="B35" s="13"/>
      <c r="C35" s="13" t="s">
        <v>103</v>
      </c>
      <c r="D35" s="68" t="s">
        <v>363</v>
      </c>
      <c r="E35" s="91" t="s">
        <v>370</v>
      </c>
      <c r="F35" s="92" t="s">
        <v>370</v>
      </c>
      <c r="G35" s="92" t="s">
        <v>370</v>
      </c>
      <c r="H35" s="92" t="s">
        <v>370</v>
      </c>
      <c r="I35" s="92" t="s">
        <v>370</v>
      </c>
      <c r="J35" s="92" t="s">
        <v>370</v>
      </c>
      <c r="K35" s="92" t="s">
        <v>370</v>
      </c>
      <c r="L35" s="92" t="s">
        <v>370</v>
      </c>
      <c r="M35" s="92" t="s">
        <v>370</v>
      </c>
      <c r="N35" s="92" t="s">
        <v>370</v>
      </c>
      <c r="O35" s="92" t="s">
        <v>370</v>
      </c>
      <c r="P35" s="92" t="s">
        <v>370</v>
      </c>
    </row>
    <row r="36" spans="1:16" ht="17.100000000000001" customHeight="1">
      <c r="A36" s="13"/>
      <c r="B36" s="13"/>
      <c r="C36" s="13" t="s">
        <v>102</v>
      </c>
      <c r="D36" s="68" t="s">
        <v>363</v>
      </c>
      <c r="E36" s="91">
        <f t="shared" ref="E36:H38" si="13">SUM(I36,M36)</f>
        <v>1540</v>
      </c>
      <c r="F36" s="92">
        <f t="shared" si="13"/>
        <v>807</v>
      </c>
      <c r="G36" s="92">
        <f t="shared" si="13"/>
        <v>615</v>
      </c>
      <c r="H36" s="92">
        <f t="shared" si="13"/>
        <v>118</v>
      </c>
      <c r="I36" s="92">
        <f t="shared" si="10"/>
        <v>704</v>
      </c>
      <c r="J36" s="100">
        <v>430</v>
      </c>
      <c r="K36" s="100">
        <v>215</v>
      </c>
      <c r="L36" s="100">
        <v>59</v>
      </c>
      <c r="M36" s="92">
        <f t="shared" si="11"/>
        <v>836</v>
      </c>
      <c r="N36" s="100">
        <v>377</v>
      </c>
      <c r="O36" s="100">
        <v>400</v>
      </c>
      <c r="P36" s="100">
        <v>59</v>
      </c>
    </row>
    <row r="37" spans="1:16" ht="17.100000000000001" customHeight="1">
      <c r="A37" s="13"/>
      <c r="B37" s="13"/>
      <c r="C37" s="13" t="s">
        <v>101</v>
      </c>
      <c r="D37" s="13"/>
      <c r="E37" s="91">
        <f t="shared" si="13"/>
        <v>831</v>
      </c>
      <c r="F37" s="92">
        <f t="shared" si="13"/>
        <v>378</v>
      </c>
      <c r="G37" s="92">
        <f t="shared" si="13"/>
        <v>386</v>
      </c>
      <c r="H37" s="92">
        <f t="shared" si="13"/>
        <v>67</v>
      </c>
      <c r="I37" s="92">
        <f t="shared" si="10"/>
        <v>385</v>
      </c>
      <c r="J37" s="100">
        <v>200</v>
      </c>
      <c r="K37" s="100">
        <v>152</v>
      </c>
      <c r="L37" s="100">
        <v>33</v>
      </c>
      <c r="M37" s="92">
        <f t="shared" si="11"/>
        <v>446</v>
      </c>
      <c r="N37" s="100">
        <v>178</v>
      </c>
      <c r="O37" s="100">
        <v>234</v>
      </c>
      <c r="P37" s="100">
        <v>34</v>
      </c>
    </row>
    <row r="38" spans="1:16" ht="17.100000000000001" customHeight="1">
      <c r="A38" s="13"/>
      <c r="B38" s="13"/>
      <c r="C38" s="13" t="s">
        <v>100</v>
      </c>
      <c r="D38" s="13"/>
      <c r="E38" s="91">
        <f t="shared" si="13"/>
        <v>968</v>
      </c>
      <c r="F38" s="92">
        <f t="shared" si="13"/>
        <v>451</v>
      </c>
      <c r="G38" s="92">
        <f t="shared" si="13"/>
        <v>477</v>
      </c>
      <c r="H38" s="92">
        <f t="shared" si="13"/>
        <v>40</v>
      </c>
      <c r="I38" s="92">
        <f t="shared" si="10"/>
        <v>443</v>
      </c>
      <c r="J38" s="100">
        <v>234</v>
      </c>
      <c r="K38" s="100">
        <v>190</v>
      </c>
      <c r="L38" s="100">
        <v>19</v>
      </c>
      <c r="M38" s="92">
        <f t="shared" si="11"/>
        <v>525</v>
      </c>
      <c r="N38" s="100">
        <v>217</v>
      </c>
      <c r="O38" s="100">
        <v>287</v>
      </c>
      <c r="P38" s="100">
        <v>21</v>
      </c>
    </row>
    <row r="39" spans="1:16" ht="17.100000000000001" customHeight="1">
      <c r="A39" s="13"/>
      <c r="B39" s="13" t="s">
        <v>154</v>
      </c>
      <c r="C39" s="13"/>
      <c r="D39" s="13"/>
      <c r="E39" s="91">
        <f t="shared" ref="E39:P39" si="14">SUM(E40:E42)</f>
        <v>599</v>
      </c>
      <c r="F39" s="92">
        <f t="shared" si="14"/>
        <v>296</v>
      </c>
      <c r="G39" s="92">
        <f t="shared" si="14"/>
        <v>274</v>
      </c>
      <c r="H39" s="92">
        <f t="shared" si="14"/>
        <v>29</v>
      </c>
      <c r="I39" s="92">
        <f t="shared" si="14"/>
        <v>259</v>
      </c>
      <c r="J39" s="100">
        <f t="shared" si="14"/>
        <v>153</v>
      </c>
      <c r="K39" s="100">
        <f t="shared" si="14"/>
        <v>94</v>
      </c>
      <c r="L39" s="100">
        <f t="shared" si="14"/>
        <v>12</v>
      </c>
      <c r="M39" s="92">
        <f t="shared" si="14"/>
        <v>340</v>
      </c>
      <c r="N39" s="100">
        <f t="shared" si="14"/>
        <v>143</v>
      </c>
      <c r="O39" s="100">
        <f t="shared" si="14"/>
        <v>180</v>
      </c>
      <c r="P39" s="100">
        <f t="shared" si="14"/>
        <v>17</v>
      </c>
    </row>
    <row r="40" spans="1:16" ht="17.100000000000001" customHeight="1">
      <c r="A40" s="13"/>
      <c r="B40" s="13"/>
      <c r="C40" s="13" t="s">
        <v>103</v>
      </c>
      <c r="D40" s="13"/>
      <c r="E40" s="91">
        <f t="shared" ref="E40:H48" si="15">SUM(I40,M40)</f>
        <v>145</v>
      </c>
      <c r="F40" s="92">
        <f t="shared" si="15"/>
        <v>94</v>
      </c>
      <c r="G40" s="92">
        <f t="shared" si="15"/>
        <v>46</v>
      </c>
      <c r="H40" s="92">
        <f t="shared" si="15"/>
        <v>5</v>
      </c>
      <c r="I40" s="92">
        <f t="shared" si="10"/>
        <v>72</v>
      </c>
      <c r="J40" s="100">
        <v>49</v>
      </c>
      <c r="K40" s="100">
        <v>21</v>
      </c>
      <c r="L40" s="100">
        <v>2</v>
      </c>
      <c r="M40" s="92">
        <f>SUM(N40:P40)</f>
        <v>73</v>
      </c>
      <c r="N40" s="100">
        <v>45</v>
      </c>
      <c r="O40" s="100">
        <v>25</v>
      </c>
      <c r="P40" s="100">
        <v>3</v>
      </c>
    </row>
    <row r="41" spans="1:16" ht="17.100000000000001" customHeight="1">
      <c r="A41" s="13"/>
      <c r="B41" s="13"/>
      <c r="C41" s="13" t="s">
        <v>102</v>
      </c>
      <c r="D41" s="13"/>
      <c r="E41" s="91">
        <f t="shared" si="15"/>
        <v>245</v>
      </c>
      <c r="F41" s="92">
        <f t="shared" si="15"/>
        <v>108</v>
      </c>
      <c r="G41" s="92">
        <f t="shared" si="15"/>
        <v>120</v>
      </c>
      <c r="H41" s="92">
        <f t="shared" si="15"/>
        <v>17</v>
      </c>
      <c r="I41" s="92">
        <f t="shared" si="10"/>
        <v>88</v>
      </c>
      <c r="J41" s="100">
        <v>50</v>
      </c>
      <c r="K41" s="100">
        <v>33</v>
      </c>
      <c r="L41" s="100">
        <v>5</v>
      </c>
      <c r="M41" s="92">
        <f>SUM(N41:P41)</f>
        <v>157</v>
      </c>
      <c r="N41" s="100">
        <v>58</v>
      </c>
      <c r="O41" s="100">
        <v>87</v>
      </c>
      <c r="P41" s="100">
        <v>12</v>
      </c>
    </row>
    <row r="42" spans="1:16" ht="17.100000000000001" customHeight="1">
      <c r="A42" s="13"/>
      <c r="B42" s="13"/>
      <c r="C42" s="13" t="s">
        <v>101</v>
      </c>
      <c r="D42" s="13"/>
      <c r="E42" s="91">
        <f t="shared" si="15"/>
        <v>209</v>
      </c>
      <c r="F42" s="92">
        <f t="shared" si="15"/>
        <v>94</v>
      </c>
      <c r="G42" s="92">
        <f t="shared" si="15"/>
        <v>108</v>
      </c>
      <c r="H42" s="92">
        <f t="shared" si="15"/>
        <v>7</v>
      </c>
      <c r="I42" s="92">
        <f t="shared" si="10"/>
        <v>99</v>
      </c>
      <c r="J42" s="100">
        <v>54</v>
      </c>
      <c r="K42" s="100">
        <v>40</v>
      </c>
      <c r="L42" s="100">
        <v>5</v>
      </c>
      <c r="M42" s="92">
        <f>SUM(N42:P42)</f>
        <v>110</v>
      </c>
      <c r="N42" s="100">
        <v>40</v>
      </c>
      <c r="O42" s="100">
        <v>68</v>
      </c>
      <c r="P42" s="100">
        <v>2</v>
      </c>
    </row>
    <row r="43" spans="1:16" ht="17.100000000000001" customHeight="1">
      <c r="A43" s="13"/>
      <c r="B43" s="13" t="s">
        <v>153</v>
      </c>
      <c r="C43" s="13"/>
      <c r="D43" s="13"/>
      <c r="E43" s="91">
        <f t="shared" si="15"/>
        <v>840</v>
      </c>
      <c r="F43" s="92">
        <f t="shared" si="15"/>
        <v>368</v>
      </c>
      <c r="G43" s="92">
        <f t="shared" si="15"/>
        <v>411</v>
      </c>
      <c r="H43" s="92">
        <f t="shared" si="15"/>
        <v>61</v>
      </c>
      <c r="I43" s="92">
        <f t="shared" si="10"/>
        <v>378</v>
      </c>
      <c r="J43" s="100">
        <v>200</v>
      </c>
      <c r="K43" s="100">
        <v>147</v>
      </c>
      <c r="L43" s="100">
        <v>31</v>
      </c>
      <c r="M43" s="92">
        <f t="shared" ref="M43:M53" si="16">SUM(N43:P43)</f>
        <v>462</v>
      </c>
      <c r="N43" s="100">
        <v>168</v>
      </c>
      <c r="O43" s="100">
        <v>264</v>
      </c>
      <c r="P43" s="100">
        <v>30</v>
      </c>
    </row>
    <row r="44" spans="1:16" ht="17.100000000000001" customHeight="1">
      <c r="A44" s="13"/>
      <c r="B44" s="13" t="s">
        <v>152</v>
      </c>
      <c r="C44" s="13"/>
      <c r="D44" s="13"/>
      <c r="E44" s="91">
        <f t="shared" si="15"/>
        <v>1240</v>
      </c>
      <c r="F44" s="92">
        <f t="shared" si="15"/>
        <v>568</v>
      </c>
      <c r="G44" s="92">
        <f t="shared" si="15"/>
        <v>588</v>
      </c>
      <c r="H44" s="92">
        <f t="shared" si="15"/>
        <v>84</v>
      </c>
      <c r="I44" s="92">
        <f t="shared" si="10"/>
        <v>554</v>
      </c>
      <c r="J44" s="100">
        <v>300</v>
      </c>
      <c r="K44" s="100">
        <v>214</v>
      </c>
      <c r="L44" s="100">
        <v>40</v>
      </c>
      <c r="M44" s="92">
        <f t="shared" si="16"/>
        <v>686</v>
      </c>
      <c r="N44" s="100">
        <v>268</v>
      </c>
      <c r="O44" s="100">
        <v>374</v>
      </c>
      <c r="P44" s="100">
        <v>44</v>
      </c>
    </row>
    <row r="45" spans="1:16" ht="17.100000000000001" customHeight="1">
      <c r="A45" s="13"/>
      <c r="B45" s="13" t="s">
        <v>151</v>
      </c>
      <c r="C45" s="13"/>
      <c r="D45" s="13"/>
      <c r="E45" s="91">
        <f t="shared" si="15"/>
        <v>955</v>
      </c>
      <c r="F45" s="92">
        <f t="shared" si="15"/>
        <v>439</v>
      </c>
      <c r="G45" s="92">
        <f t="shared" si="15"/>
        <v>447</v>
      </c>
      <c r="H45" s="92">
        <f t="shared" si="15"/>
        <v>69</v>
      </c>
      <c r="I45" s="92">
        <f t="shared" si="10"/>
        <v>417</v>
      </c>
      <c r="J45" s="100">
        <v>227</v>
      </c>
      <c r="K45" s="100">
        <v>159</v>
      </c>
      <c r="L45" s="100">
        <v>31</v>
      </c>
      <c r="M45" s="92">
        <f t="shared" si="16"/>
        <v>538</v>
      </c>
      <c r="N45" s="100">
        <v>212</v>
      </c>
      <c r="O45" s="100">
        <v>288</v>
      </c>
      <c r="P45" s="100">
        <v>38</v>
      </c>
    </row>
    <row r="46" spans="1:16" ht="17.100000000000001" customHeight="1">
      <c r="A46" s="13"/>
      <c r="B46" s="13" t="s">
        <v>150</v>
      </c>
      <c r="C46" s="13"/>
      <c r="D46" s="13"/>
      <c r="E46" s="91">
        <f t="shared" si="15"/>
        <v>513</v>
      </c>
      <c r="F46" s="92">
        <f t="shared" si="15"/>
        <v>257</v>
      </c>
      <c r="G46" s="92">
        <f t="shared" si="15"/>
        <v>199</v>
      </c>
      <c r="H46" s="92">
        <f t="shared" si="15"/>
        <v>57</v>
      </c>
      <c r="I46" s="92">
        <f t="shared" si="10"/>
        <v>234</v>
      </c>
      <c r="J46" s="100">
        <v>137</v>
      </c>
      <c r="K46" s="100">
        <v>64</v>
      </c>
      <c r="L46" s="100">
        <v>33</v>
      </c>
      <c r="M46" s="92">
        <f t="shared" si="16"/>
        <v>279</v>
      </c>
      <c r="N46" s="100">
        <v>120</v>
      </c>
      <c r="O46" s="100">
        <v>135</v>
      </c>
      <c r="P46" s="100">
        <v>24</v>
      </c>
    </row>
    <row r="47" spans="1:16" ht="17.100000000000001" customHeight="1">
      <c r="A47" s="13"/>
      <c r="B47" s="13" t="s">
        <v>149</v>
      </c>
      <c r="C47" s="13"/>
      <c r="D47" s="13"/>
      <c r="E47" s="91">
        <f t="shared" si="15"/>
        <v>608</v>
      </c>
      <c r="F47" s="92">
        <f t="shared" si="15"/>
        <v>287</v>
      </c>
      <c r="G47" s="92">
        <f t="shared" si="15"/>
        <v>292</v>
      </c>
      <c r="H47" s="92">
        <f t="shared" si="15"/>
        <v>29</v>
      </c>
      <c r="I47" s="92">
        <f t="shared" si="10"/>
        <v>252</v>
      </c>
      <c r="J47" s="100">
        <v>139</v>
      </c>
      <c r="K47" s="100">
        <v>103</v>
      </c>
      <c r="L47" s="100">
        <v>10</v>
      </c>
      <c r="M47" s="92">
        <f t="shared" si="16"/>
        <v>356</v>
      </c>
      <c r="N47" s="100">
        <v>148</v>
      </c>
      <c r="O47" s="100">
        <v>189</v>
      </c>
      <c r="P47" s="100">
        <v>19</v>
      </c>
    </row>
    <row r="48" spans="1:16" ht="17.100000000000001" customHeight="1">
      <c r="A48" s="13"/>
      <c r="B48" s="13" t="s">
        <v>148</v>
      </c>
      <c r="C48" s="13"/>
      <c r="D48" s="13"/>
      <c r="E48" s="91">
        <f t="shared" si="15"/>
        <v>873</v>
      </c>
      <c r="F48" s="92">
        <f t="shared" si="15"/>
        <v>374</v>
      </c>
      <c r="G48" s="92">
        <f t="shared" si="15"/>
        <v>423</v>
      </c>
      <c r="H48" s="92">
        <f t="shared" si="15"/>
        <v>76</v>
      </c>
      <c r="I48" s="92">
        <f t="shared" si="10"/>
        <v>394</v>
      </c>
      <c r="J48" s="100">
        <v>197</v>
      </c>
      <c r="K48" s="100">
        <v>157</v>
      </c>
      <c r="L48" s="100">
        <v>40</v>
      </c>
      <c r="M48" s="92">
        <f t="shared" si="16"/>
        <v>479</v>
      </c>
      <c r="N48" s="100">
        <v>177</v>
      </c>
      <c r="O48" s="100">
        <v>266</v>
      </c>
      <c r="P48" s="100">
        <v>36</v>
      </c>
    </row>
    <row r="49" spans="1:16" ht="17.100000000000001" customHeight="1">
      <c r="A49" s="13"/>
      <c r="B49" s="13" t="s">
        <v>147</v>
      </c>
      <c r="C49" s="13"/>
      <c r="D49" s="13"/>
      <c r="E49" s="91">
        <f>SUM(E50:E53)</f>
        <v>1444</v>
      </c>
      <c r="F49" s="92">
        <f t="shared" ref="F49:M49" si="17">SUM(F50:F53)</f>
        <v>691</v>
      </c>
      <c r="G49" s="92">
        <f t="shared" si="17"/>
        <v>616</v>
      </c>
      <c r="H49" s="92">
        <f>SUM(H50:H52)</f>
        <v>137</v>
      </c>
      <c r="I49" s="92">
        <f t="shared" si="17"/>
        <v>607</v>
      </c>
      <c r="J49" s="100">
        <f t="shared" si="17"/>
        <v>330</v>
      </c>
      <c r="K49" s="100">
        <f t="shared" si="17"/>
        <v>213</v>
      </c>
      <c r="L49" s="100">
        <f>SUM(L50:L53)</f>
        <v>64</v>
      </c>
      <c r="M49" s="92">
        <f t="shared" si="17"/>
        <v>837</v>
      </c>
      <c r="N49" s="100">
        <v>361</v>
      </c>
      <c r="O49" s="100">
        <v>403</v>
      </c>
      <c r="P49" s="100">
        <v>73</v>
      </c>
    </row>
    <row r="50" spans="1:16" ht="17.100000000000001" customHeight="1">
      <c r="A50" s="13"/>
      <c r="B50" s="13"/>
      <c r="C50" s="13" t="s">
        <v>103</v>
      </c>
      <c r="D50" s="13"/>
      <c r="E50" s="91">
        <f t="shared" ref="E50:H53" si="18">SUM(I50,M50)</f>
        <v>589</v>
      </c>
      <c r="F50" s="92">
        <f t="shared" si="18"/>
        <v>252</v>
      </c>
      <c r="G50" s="92">
        <f t="shared" si="18"/>
        <v>260</v>
      </c>
      <c r="H50" s="92">
        <f t="shared" si="18"/>
        <v>77</v>
      </c>
      <c r="I50" s="92">
        <f>SUM(J50:L50)</f>
        <v>225</v>
      </c>
      <c r="J50" s="100">
        <v>109</v>
      </c>
      <c r="K50" s="100">
        <v>85</v>
      </c>
      <c r="L50" s="100">
        <v>31</v>
      </c>
      <c r="M50" s="92">
        <f t="shared" si="16"/>
        <v>364</v>
      </c>
      <c r="N50" s="100">
        <v>143</v>
      </c>
      <c r="O50" s="100">
        <v>175</v>
      </c>
      <c r="P50" s="100">
        <v>46</v>
      </c>
    </row>
    <row r="51" spans="1:16" ht="17.100000000000001" customHeight="1">
      <c r="A51" s="13"/>
      <c r="B51" s="13"/>
      <c r="C51" s="13" t="s">
        <v>102</v>
      </c>
      <c r="D51" s="13"/>
      <c r="E51" s="91">
        <f t="shared" si="18"/>
        <v>475</v>
      </c>
      <c r="F51" s="92">
        <f t="shared" si="18"/>
        <v>222</v>
      </c>
      <c r="G51" s="92">
        <f t="shared" si="18"/>
        <v>210</v>
      </c>
      <c r="H51" s="92">
        <f t="shared" si="18"/>
        <v>43</v>
      </c>
      <c r="I51" s="92">
        <f>SUM(J51:L51)</f>
        <v>210</v>
      </c>
      <c r="J51" s="100">
        <v>110</v>
      </c>
      <c r="K51" s="100">
        <v>75</v>
      </c>
      <c r="L51" s="100">
        <v>25</v>
      </c>
      <c r="M51" s="92">
        <f t="shared" si="16"/>
        <v>265</v>
      </c>
      <c r="N51" s="100">
        <v>112</v>
      </c>
      <c r="O51" s="100">
        <v>135</v>
      </c>
      <c r="P51" s="100">
        <v>18</v>
      </c>
    </row>
    <row r="52" spans="1:16" ht="17.100000000000001" customHeight="1">
      <c r="A52" s="13"/>
      <c r="B52" s="13"/>
      <c r="C52" s="13" t="s">
        <v>101</v>
      </c>
      <c r="D52" s="13"/>
      <c r="E52" s="91">
        <f t="shared" si="18"/>
        <v>380</v>
      </c>
      <c r="F52" s="92">
        <f t="shared" si="18"/>
        <v>217</v>
      </c>
      <c r="G52" s="92">
        <f t="shared" si="18"/>
        <v>146</v>
      </c>
      <c r="H52" s="92">
        <f t="shared" si="18"/>
        <v>17</v>
      </c>
      <c r="I52" s="92">
        <f>SUM(J52:L52)</f>
        <v>172</v>
      </c>
      <c r="J52" s="100">
        <v>111</v>
      </c>
      <c r="K52" s="100">
        <v>53</v>
      </c>
      <c r="L52" s="100">
        <v>8</v>
      </c>
      <c r="M52" s="92">
        <f t="shared" si="16"/>
        <v>208</v>
      </c>
      <c r="N52" s="100">
        <v>106</v>
      </c>
      <c r="O52" s="100">
        <v>93</v>
      </c>
      <c r="P52" s="100">
        <v>9</v>
      </c>
    </row>
    <row r="53" spans="1:16" ht="17.100000000000001" customHeight="1">
      <c r="A53" s="13"/>
      <c r="B53" s="13"/>
      <c r="C53" s="13" t="s">
        <v>100</v>
      </c>
      <c r="D53" s="13"/>
      <c r="E53" s="91">
        <f>SUM(I53,M53)</f>
        <v>0</v>
      </c>
      <c r="F53" s="92">
        <f t="shared" si="18"/>
        <v>0</v>
      </c>
      <c r="G53" s="92">
        <f t="shared" si="18"/>
        <v>0</v>
      </c>
      <c r="H53" s="92">
        <f t="shared" si="18"/>
        <v>0</v>
      </c>
      <c r="I53" s="92">
        <f>SUM(J53:L53)</f>
        <v>0</v>
      </c>
      <c r="J53" s="100" t="s">
        <v>163</v>
      </c>
      <c r="K53" s="100" t="s">
        <v>163</v>
      </c>
      <c r="L53" s="100" t="s">
        <v>163</v>
      </c>
      <c r="M53" s="92">
        <f t="shared" si="16"/>
        <v>0</v>
      </c>
      <c r="N53" s="100" t="s">
        <v>163</v>
      </c>
      <c r="O53" s="100" t="s">
        <v>163</v>
      </c>
      <c r="P53" s="100" t="s">
        <v>163</v>
      </c>
    </row>
    <row r="54" spans="1:16" ht="17.100000000000001" customHeight="1">
      <c r="A54" s="13"/>
      <c r="B54" s="13" t="s">
        <v>146</v>
      </c>
      <c r="C54" s="13"/>
      <c r="D54" s="13"/>
      <c r="E54" s="91">
        <f>SUM(E55:E57)</f>
        <v>2657</v>
      </c>
      <c r="F54" s="92">
        <f t="shared" ref="F54:P54" si="19">SUM(F55:F57)</f>
        <v>1223</v>
      </c>
      <c r="G54" s="92">
        <f t="shared" si="19"/>
        <v>1272</v>
      </c>
      <c r="H54" s="92">
        <f t="shared" si="19"/>
        <v>162</v>
      </c>
      <c r="I54" s="92">
        <f t="shared" si="19"/>
        <v>1157</v>
      </c>
      <c r="J54" s="100">
        <f t="shared" si="19"/>
        <v>644</v>
      </c>
      <c r="K54" s="100">
        <f t="shared" si="19"/>
        <v>443</v>
      </c>
      <c r="L54" s="100">
        <f t="shared" si="19"/>
        <v>70</v>
      </c>
      <c r="M54" s="92">
        <f t="shared" si="19"/>
        <v>1500</v>
      </c>
      <c r="N54" s="100">
        <f t="shared" si="19"/>
        <v>579</v>
      </c>
      <c r="O54" s="100">
        <f t="shared" si="19"/>
        <v>829</v>
      </c>
      <c r="P54" s="100">
        <f t="shared" si="19"/>
        <v>92</v>
      </c>
    </row>
    <row r="55" spans="1:16" ht="17.100000000000001" customHeight="1">
      <c r="A55" s="13"/>
      <c r="B55" s="13"/>
      <c r="C55" s="13" t="s">
        <v>103</v>
      </c>
      <c r="D55" s="13"/>
      <c r="E55" s="91">
        <f t="shared" ref="E55:H57" si="20">SUM(I55,M55)</f>
        <v>1278</v>
      </c>
      <c r="F55" s="92">
        <f t="shared" si="20"/>
        <v>643</v>
      </c>
      <c r="G55" s="92">
        <f t="shared" si="20"/>
        <v>530</v>
      </c>
      <c r="H55" s="92">
        <f t="shared" si="20"/>
        <v>105</v>
      </c>
      <c r="I55" s="92">
        <f>SUM(J55:L55)</f>
        <v>577</v>
      </c>
      <c r="J55" s="100">
        <v>337</v>
      </c>
      <c r="K55" s="100">
        <v>200</v>
      </c>
      <c r="L55" s="100">
        <v>40</v>
      </c>
      <c r="M55" s="92">
        <f>SUM(N55:P55)</f>
        <v>701</v>
      </c>
      <c r="N55" s="100">
        <v>306</v>
      </c>
      <c r="O55" s="100">
        <v>330</v>
      </c>
      <c r="P55" s="100">
        <v>65</v>
      </c>
    </row>
    <row r="56" spans="1:16" ht="17.100000000000001" customHeight="1">
      <c r="A56" s="13"/>
      <c r="B56" s="13"/>
      <c r="C56" s="13" t="s">
        <v>102</v>
      </c>
      <c r="D56" s="13"/>
      <c r="E56" s="91">
        <f t="shared" si="20"/>
        <v>1379</v>
      </c>
      <c r="F56" s="92">
        <f t="shared" si="20"/>
        <v>580</v>
      </c>
      <c r="G56" s="92">
        <f t="shared" si="20"/>
        <v>742</v>
      </c>
      <c r="H56" s="92">
        <f t="shared" si="20"/>
        <v>57</v>
      </c>
      <c r="I56" s="92">
        <f>SUM(J56:L56)</f>
        <v>580</v>
      </c>
      <c r="J56" s="100">
        <v>307</v>
      </c>
      <c r="K56" s="100">
        <v>243</v>
      </c>
      <c r="L56" s="100">
        <v>30</v>
      </c>
      <c r="M56" s="92">
        <f>SUM(N56:P56)</f>
        <v>799</v>
      </c>
      <c r="N56" s="100">
        <v>273</v>
      </c>
      <c r="O56" s="100">
        <v>499</v>
      </c>
      <c r="P56" s="100">
        <v>27</v>
      </c>
    </row>
    <row r="57" spans="1:16" ht="17.100000000000001" customHeight="1">
      <c r="A57" s="13"/>
      <c r="B57" s="13"/>
      <c r="C57" s="13" t="s">
        <v>101</v>
      </c>
      <c r="D57" s="13"/>
      <c r="E57" s="91">
        <f>SUM(I57,M57)</f>
        <v>0</v>
      </c>
      <c r="F57" s="92">
        <f t="shared" si="20"/>
        <v>0</v>
      </c>
      <c r="G57" s="92">
        <f t="shared" si="20"/>
        <v>0</v>
      </c>
      <c r="H57" s="92">
        <f t="shared" si="20"/>
        <v>0</v>
      </c>
      <c r="I57" s="92">
        <f>SUM(J57:L57)</f>
        <v>0</v>
      </c>
      <c r="J57" s="100" t="s">
        <v>163</v>
      </c>
      <c r="K57" s="100" t="s">
        <v>163</v>
      </c>
      <c r="L57" s="100" t="s">
        <v>163</v>
      </c>
      <c r="M57" s="92" t="s">
        <v>163</v>
      </c>
      <c r="N57" s="100" t="s">
        <v>163</v>
      </c>
      <c r="O57" s="100" t="s">
        <v>163</v>
      </c>
      <c r="P57" s="100" t="s">
        <v>163</v>
      </c>
    </row>
    <row r="58" spans="1:16" ht="17.100000000000001" customHeight="1">
      <c r="A58" s="13"/>
      <c r="B58" s="13" t="s">
        <v>145</v>
      </c>
      <c r="C58" s="13"/>
      <c r="D58" s="13"/>
      <c r="E58" s="91">
        <f>SUM(E59:E63)</f>
        <v>2329</v>
      </c>
      <c r="F58" s="92">
        <f t="shared" ref="F58:P58" si="21">SUM(F59:F63)</f>
        <v>1166</v>
      </c>
      <c r="G58" s="92">
        <f t="shared" si="21"/>
        <v>986</v>
      </c>
      <c r="H58" s="92">
        <f t="shared" si="21"/>
        <v>177</v>
      </c>
      <c r="I58" s="92">
        <f t="shared" si="21"/>
        <v>1039</v>
      </c>
      <c r="J58" s="100">
        <f t="shared" si="21"/>
        <v>631</v>
      </c>
      <c r="K58" s="100">
        <f t="shared" si="21"/>
        <v>331</v>
      </c>
      <c r="L58" s="100">
        <f t="shared" si="21"/>
        <v>77</v>
      </c>
      <c r="M58" s="92">
        <f t="shared" si="21"/>
        <v>1290</v>
      </c>
      <c r="N58" s="100">
        <f t="shared" si="21"/>
        <v>535</v>
      </c>
      <c r="O58" s="100">
        <f t="shared" si="21"/>
        <v>655</v>
      </c>
      <c r="P58" s="100">
        <f t="shared" si="21"/>
        <v>100</v>
      </c>
    </row>
    <row r="59" spans="1:16" ht="17.100000000000001" customHeight="1">
      <c r="A59" s="13"/>
      <c r="B59" s="13"/>
      <c r="C59" s="13" t="s">
        <v>103</v>
      </c>
      <c r="D59" s="68"/>
      <c r="E59" s="91">
        <f t="shared" ref="E59:H63" si="22">SUM(I59,M59)</f>
        <v>220</v>
      </c>
      <c r="F59" s="92">
        <f t="shared" si="22"/>
        <v>120</v>
      </c>
      <c r="G59" s="92">
        <f t="shared" si="22"/>
        <v>85</v>
      </c>
      <c r="H59" s="92">
        <f t="shared" si="22"/>
        <v>15</v>
      </c>
      <c r="I59" s="92">
        <f>SUM(J59:L59)</f>
        <v>92</v>
      </c>
      <c r="J59" s="100">
        <v>62</v>
      </c>
      <c r="K59" s="100">
        <v>23</v>
      </c>
      <c r="L59" s="100">
        <v>7</v>
      </c>
      <c r="M59" s="92">
        <f t="shared" ref="M59:M67" si="23">SUM(N59:P59)</f>
        <v>128</v>
      </c>
      <c r="N59" s="100">
        <v>58</v>
      </c>
      <c r="O59" s="100">
        <v>62</v>
      </c>
      <c r="P59" s="100">
        <v>8</v>
      </c>
    </row>
    <row r="60" spans="1:16" ht="17.100000000000001" customHeight="1">
      <c r="A60" s="13"/>
      <c r="B60" s="13"/>
      <c r="C60" s="13" t="s">
        <v>102</v>
      </c>
      <c r="D60" s="13"/>
      <c r="E60" s="91">
        <f t="shared" si="22"/>
        <v>451</v>
      </c>
      <c r="F60" s="92">
        <f t="shared" si="22"/>
        <v>208</v>
      </c>
      <c r="G60" s="92">
        <f t="shared" si="22"/>
        <v>216</v>
      </c>
      <c r="H60" s="92">
        <f t="shared" si="22"/>
        <v>27</v>
      </c>
      <c r="I60" s="92">
        <f>SUM(J60:L60)</f>
        <v>213</v>
      </c>
      <c r="J60" s="100">
        <v>116</v>
      </c>
      <c r="K60" s="100">
        <v>87</v>
      </c>
      <c r="L60" s="100">
        <v>10</v>
      </c>
      <c r="M60" s="92">
        <f t="shared" si="23"/>
        <v>238</v>
      </c>
      <c r="N60" s="100">
        <v>92</v>
      </c>
      <c r="O60" s="100">
        <v>129</v>
      </c>
      <c r="P60" s="100">
        <v>17</v>
      </c>
    </row>
    <row r="61" spans="1:16" ht="17.100000000000001" customHeight="1">
      <c r="A61" s="13"/>
      <c r="B61" s="13"/>
      <c r="C61" s="13" t="s">
        <v>101</v>
      </c>
      <c r="D61" s="13"/>
      <c r="E61" s="91">
        <f t="shared" si="22"/>
        <v>558</v>
      </c>
      <c r="F61" s="92">
        <f t="shared" si="22"/>
        <v>281</v>
      </c>
      <c r="G61" s="92">
        <f t="shared" si="22"/>
        <v>230</v>
      </c>
      <c r="H61" s="92">
        <f t="shared" si="22"/>
        <v>47</v>
      </c>
      <c r="I61" s="92">
        <f>SUM(J61:L61)</f>
        <v>247</v>
      </c>
      <c r="J61" s="100">
        <v>152</v>
      </c>
      <c r="K61" s="100">
        <v>75</v>
      </c>
      <c r="L61" s="100">
        <v>20</v>
      </c>
      <c r="M61" s="92">
        <f t="shared" si="23"/>
        <v>311</v>
      </c>
      <c r="N61" s="100">
        <v>129</v>
      </c>
      <c r="O61" s="100">
        <v>155</v>
      </c>
      <c r="P61" s="100">
        <v>27</v>
      </c>
    </row>
    <row r="62" spans="1:16" ht="17.100000000000001" customHeight="1">
      <c r="A62" s="13"/>
      <c r="B62" s="13"/>
      <c r="C62" s="13" t="s">
        <v>100</v>
      </c>
      <c r="D62" s="13"/>
      <c r="E62" s="91">
        <f t="shared" si="22"/>
        <v>371</v>
      </c>
      <c r="F62" s="92">
        <f t="shared" si="22"/>
        <v>179</v>
      </c>
      <c r="G62" s="92">
        <f t="shared" si="22"/>
        <v>155</v>
      </c>
      <c r="H62" s="92">
        <f t="shared" si="22"/>
        <v>37</v>
      </c>
      <c r="I62" s="92">
        <f>SUM(J62:L62)</f>
        <v>176</v>
      </c>
      <c r="J62" s="100">
        <v>102</v>
      </c>
      <c r="K62" s="100">
        <v>55</v>
      </c>
      <c r="L62" s="100">
        <v>19</v>
      </c>
      <c r="M62" s="92">
        <f t="shared" si="23"/>
        <v>195</v>
      </c>
      <c r="N62" s="100">
        <v>77</v>
      </c>
      <c r="O62" s="100">
        <v>100</v>
      </c>
      <c r="P62" s="100">
        <v>18</v>
      </c>
    </row>
    <row r="63" spans="1:16" ht="17.100000000000001" customHeight="1">
      <c r="A63" s="13"/>
      <c r="B63" s="13"/>
      <c r="C63" s="13" t="s">
        <v>99</v>
      </c>
      <c r="D63" s="13"/>
      <c r="E63" s="91">
        <f t="shared" si="22"/>
        <v>729</v>
      </c>
      <c r="F63" s="92">
        <f t="shared" si="22"/>
        <v>378</v>
      </c>
      <c r="G63" s="92">
        <f t="shared" si="22"/>
        <v>300</v>
      </c>
      <c r="H63" s="92">
        <f>SUM(L63,P63)</f>
        <v>51</v>
      </c>
      <c r="I63" s="92">
        <f>SUM(J63:L63)</f>
        <v>311</v>
      </c>
      <c r="J63" s="100">
        <v>199</v>
      </c>
      <c r="K63" s="100">
        <v>91</v>
      </c>
      <c r="L63" s="100">
        <v>21</v>
      </c>
      <c r="M63" s="92">
        <f t="shared" si="23"/>
        <v>418</v>
      </c>
      <c r="N63" s="100">
        <v>179</v>
      </c>
      <c r="O63" s="100">
        <v>209</v>
      </c>
      <c r="P63" s="100">
        <v>30</v>
      </c>
    </row>
    <row r="64" spans="1:16" ht="17.100000000000001" customHeight="1">
      <c r="A64" s="13"/>
      <c r="B64" s="13" t="s">
        <v>144</v>
      </c>
      <c r="C64" s="13"/>
      <c r="D64" s="13"/>
      <c r="E64" s="91">
        <f>SUM(E65:E67)</f>
        <v>1426</v>
      </c>
      <c r="F64" s="92">
        <f t="shared" ref="F64:P64" si="24">SUM(F65:F67)</f>
        <v>729</v>
      </c>
      <c r="G64" s="92">
        <f t="shared" si="24"/>
        <v>570</v>
      </c>
      <c r="H64" s="92">
        <f t="shared" si="24"/>
        <v>127</v>
      </c>
      <c r="I64" s="92">
        <f t="shared" si="24"/>
        <v>610</v>
      </c>
      <c r="J64" s="100">
        <f t="shared" si="24"/>
        <v>362</v>
      </c>
      <c r="K64" s="100">
        <f t="shared" si="24"/>
        <v>189</v>
      </c>
      <c r="L64" s="100">
        <f t="shared" si="24"/>
        <v>59</v>
      </c>
      <c r="M64" s="92">
        <f t="shared" si="24"/>
        <v>816</v>
      </c>
      <c r="N64" s="100">
        <f t="shared" si="24"/>
        <v>367</v>
      </c>
      <c r="O64" s="100">
        <f t="shared" si="24"/>
        <v>381</v>
      </c>
      <c r="P64" s="100">
        <f t="shared" si="24"/>
        <v>68</v>
      </c>
    </row>
    <row r="65" spans="1:16" ht="17.100000000000001" customHeight="1">
      <c r="A65" s="13"/>
      <c r="B65" s="13"/>
      <c r="C65" s="13" t="s">
        <v>103</v>
      </c>
      <c r="D65" s="13"/>
      <c r="E65" s="91">
        <f t="shared" ref="E65:H67" si="25">SUM(I65,M65)</f>
        <v>704</v>
      </c>
      <c r="F65" s="92">
        <f t="shared" si="25"/>
        <v>378</v>
      </c>
      <c r="G65" s="92">
        <f t="shared" si="25"/>
        <v>261</v>
      </c>
      <c r="H65" s="92">
        <f t="shared" si="25"/>
        <v>65</v>
      </c>
      <c r="I65" s="92">
        <f t="shared" ref="I65:I81" si="26">SUM(J65:L65)</f>
        <v>302</v>
      </c>
      <c r="J65" s="100">
        <v>184</v>
      </c>
      <c r="K65" s="100">
        <v>88</v>
      </c>
      <c r="L65" s="100">
        <v>30</v>
      </c>
      <c r="M65" s="92">
        <f t="shared" si="23"/>
        <v>402</v>
      </c>
      <c r="N65" s="100">
        <v>194</v>
      </c>
      <c r="O65" s="100">
        <v>173</v>
      </c>
      <c r="P65" s="100">
        <v>35</v>
      </c>
    </row>
    <row r="66" spans="1:16" ht="17.100000000000001" customHeight="1">
      <c r="A66" s="13"/>
      <c r="B66" s="13"/>
      <c r="C66" s="13" t="s">
        <v>102</v>
      </c>
      <c r="D66" s="13"/>
      <c r="E66" s="91">
        <f t="shared" si="25"/>
        <v>589</v>
      </c>
      <c r="F66" s="92">
        <f t="shared" si="25"/>
        <v>282</v>
      </c>
      <c r="G66" s="92">
        <f t="shared" si="25"/>
        <v>253</v>
      </c>
      <c r="H66" s="92">
        <f t="shared" si="25"/>
        <v>54</v>
      </c>
      <c r="I66" s="92">
        <f t="shared" si="26"/>
        <v>257</v>
      </c>
      <c r="J66" s="100">
        <v>143</v>
      </c>
      <c r="K66" s="100">
        <v>87</v>
      </c>
      <c r="L66" s="100">
        <v>27</v>
      </c>
      <c r="M66" s="92">
        <f t="shared" si="23"/>
        <v>332</v>
      </c>
      <c r="N66" s="100">
        <v>139</v>
      </c>
      <c r="O66" s="100">
        <v>166</v>
      </c>
      <c r="P66" s="100">
        <v>27</v>
      </c>
    </row>
    <row r="67" spans="1:16" ht="17.100000000000001" customHeight="1">
      <c r="A67" s="13"/>
      <c r="B67" s="13"/>
      <c r="C67" s="13" t="s">
        <v>101</v>
      </c>
      <c r="D67" s="13"/>
      <c r="E67" s="91">
        <f>SUM(I67,M67)</f>
        <v>133</v>
      </c>
      <c r="F67" s="92">
        <f>SUM(J67,N67)</f>
        <v>69</v>
      </c>
      <c r="G67" s="92">
        <f>SUM(K67,O67)</f>
        <v>56</v>
      </c>
      <c r="H67" s="92">
        <f t="shared" si="25"/>
        <v>8</v>
      </c>
      <c r="I67" s="92">
        <f t="shared" si="26"/>
        <v>51</v>
      </c>
      <c r="J67" s="100">
        <v>35</v>
      </c>
      <c r="K67" s="100">
        <v>14</v>
      </c>
      <c r="L67" s="100">
        <v>2</v>
      </c>
      <c r="M67" s="92">
        <f t="shared" si="23"/>
        <v>82</v>
      </c>
      <c r="N67" s="100">
        <v>34</v>
      </c>
      <c r="O67" s="100">
        <v>42</v>
      </c>
      <c r="P67" s="100">
        <v>6</v>
      </c>
    </row>
    <row r="68" spans="1:16" ht="17.100000000000001" customHeight="1">
      <c r="A68" s="58" t="s">
        <v>399</v>
      </c>
      <c r="J68" s="72"/>
      <c r="K68" s="72"/>
      <c r="L68" s="72"/>
      <c r="N68" s="72"/>
      <c r="O68" s="72"/>
      <c r="P68" s="72"/>
    </row>
    <row r="69" spans="1:16" ht="17.100000000000001" customHeight="1">
      <c r="A69" s="58" t="s">
        <v>440</v>
      </c>
      <c r="J69" s="72"/>
      <c r="K69" s="72"/>
      <c r="L69" s="72"/>
      <c r="N69" s="72"/>
      <c r="O69" s="72"/>
      <c r="P69" s="72"/>
    </row>
    <row r="70" spans="1:16" ht="17.100000000000001" customHeight="1">
      <c r="A70" s="58" t="s">
        <v>400</v>
      </c>
      <c r="J70" s="72"/>
      <c r="K70" s="72"/>
      <c r="L70" s="72"/>
      <c r="N70" s="72"/>
      <c r="O70" s="72"/>
      <c r="P70" s="72"/>
    </row>
    <row r="71" spans="1:16" ht="17.100000000000001" customHeight="1">
      <c r="A71" s="58" t="s">
        <v>372</v>
      </c>
      <c r="J71" s="72"/>
      <c r="K71" s="72"/>
      <c r="L71" s="72"/>
      <c r="N71" s="72"/>
      <c r="O71" s="72"/>
      <c r="P71" s="72"/>
    </row>
    <row r="72" spans="1:16" ht="17.100000000000001" customHeight="1">
      <c r="J72" s="72"/>
      <c r="K72" s="72"/>
      <c r="L72" s="72"/>
      <c r="N72" s="72"/>
      <c r="O72" s="72"/>
      <c r="P72" s="72"/>
    </row>
    <row r="73" spans="1:16" ht="24" customHeight="1" thickBot="1">
      <c r="A73" s="1" t="s">
        <v>463</v>
      </c>
      <c r="B73" s="54"/>
      <c r="C73" s="54"/>
      <c r="D73" s="55"/>
      <c r="J73" s="72"/>
      <c r="K73" s="72"/>
      <c r="L73" s="72"/>
      <c r="N73" s="72"/>
      <c r="O73" s="72"/>
      <c r="P73" s="72"/>
    </row>
    <row r="74" spans="1:16" ht="15" customHeight="1" thickTop="1">
      <c r="A74" s="327" t="s">
        <v>362</v>
      </c>
      <c r="B74" s="327"/>
      <c r="C74" s="327"/>
      <c r="D74" s="328"/>
      <c r="E74" s="250" t="s">
        <v>319</v>
      </c>
      <c r="F74" s="272"/>
      <c r="G74" s="272"/>
      <c r="H74" s="272"/>
      <c r="I74" s="250" t="s">
        <v>342</v>
      </c>
      <c r="J74" s="272"/>
      <c r="K74" s="272"/>
      <c r="L74" s="275"/>
      <c r="M74" s="272" t="s">
        <v>344</v>
      </c>
      <c r="N74" s="272"/>
      <c r="O74" s="272"/>
      <c r="P74" s="272"/>
    </row>
    <row r="75" spans="1:16" ht="30" customHeight="1">
      <c r="A75" s="329"/>
      <c r="B75" s="329"/>
      <c r="C75" s="329"/>
      <c r="D75" s="330"/>
      <c r="E75" s="125" t="s">
        <v>319</v>
      </c>
      <c r="F75" s="135" t="s">
        <v>368</v>
      </c>
      <c r="G75" s="135" t="s">
        <v>369</v>
      </c>
      <c r="H75" s="136" t="s">
        <v>348</v>
      </c>
      <c r="I75" s="125" t="s">
        <v>319</v>
      </c>
      <c r="J75" s="73" t="s">
        <v>368</v>
      </c>
      <c r="K75" s="73" t="s">
        <v>369</v>
      </c>
      <c r="L75" s="74" t="s">
        <v>348</v>
      </c>
      <c r="M75" s="125" t="s">
        <v>319</v>
      </c>
      <c r="N75" s="73" t="s">
        <v>368</v>
      </c>
      <c r="O75" s="73" t="s">
        <v>369</v>
      </c>
      <c r="P75" s="75" t="s">
        <v>348</v>
      </c>
    </row>
    <row r="76" spans="1:16" ht="17.100000000000001" customHeight="1">
      <c r="A76" s="13"/>
      <c r="B76" s="13" t="s">
        <v>143</v>
      </c>
      <c r="C76" s="13"/>
      <c r="D76" s="13"/>
      <c r="E76" s="91">
        <f>SUM(E77:E81)</f>
        <v>4058</v>
      </c>
      <c r="F76" s="92">
        <f t="shared" ref="F76:P76" si="27">SUM(F77:F81)</f>
        <v>1809</v>
      </c>
      <c r="G76" s="92">
        <f t="shared" si="27"/>
        <v>1874</v>
      </c>
      <c r="H76" s="92">
        <f t="shared" si="27"/>
        <v>375</v>
      </c>
      <c r="I76" s="92">
        <f t="shared" si="27"/>
        <v>1689</v>
      </c>
      <c r="J76" s="100">
        <f t="shared" si="27"/>
        <v>916</v>
      </c>
      <c r="K76" s="100">
        <f t="shared" si="27"/>
        <v>593</v>
      </c>
      <c r="L76" s="100">
        <f t="shared" si="27"/>
        <v>180</v>
      </c>
      <c r="M76" s="92">
        <f t="shared" si="27"/>
        <v>2369</v>
      </c>
      <c r="N76" s="100">
        <f t="shared" si="27"/>
        <v>893</v>
      </c>
      <c r="O76" s="100">
        <f t="shared" si="27"/>
        <v>1281</v>
      </c>
      <c r="P76" s="100">
        <f t="shared" si="27"/>
        <v>195</v>
      </c>
    </row>
    <row r="77" spans="1:16" ht="17.100000000000001" customHeight="1">
      <c r="A77" s="13"/>
      <c r="B77" s="13"/>
      <c r="C77" s="13" t="s">
        <v>103</v>
      </c>
      <c r="D77" s="13"/>
      <c r="E77" s="91">
        <f t="shared" ref="E77:H81" si="28">SUM(I77,M77)</f>
        <v>583</v>
      </c>
      <c r="F77" s="92">
        <f t="shared" si="28"/>
        <v>194</v>
      </c>
      <c r="G77" s="92">
        <f t="shared" si="28"/>
        <v>321</v>
      </c>
      <c r="H77" s="92">
        <f t="shared" si="28"/>
        <v>68</v>
      </c>
      <c r="I77" s="92">
        <f t="shared" si="26"/>
        <v>222</v>
      </c>
      <c r="J77" s="100">
        <v>106</v>
      </c>
      <c r="K77" s="100">
        <v>85</v>
      </c>
      <c r="L77" s="100">
        <v>31</v>
      </c>
      <c r="M77" s="92">
        <f t="shared" ref="M77:M96" si="29">SUM(N77:P77)</f>
        <v>361</v>
      </c>
      <c r="N77" s="100">
        <v>88</v>
      </c>
      <c r="O77" s="100">
        <v>236</v>
      </c>
      <c r="P77" s="100">
        <v>37</v>
      </c>
    </row>
    <row r="78" spans="1:16" ht="17.100000000000001" customHeight="1">
      <c r="A78" s="13"/>
      <c r="B78" s="13"/>
      <c r="C78" s="13" t="s">
        <v>102</v>
      </c>
      <c r="D78" s="13"/>
      <c r="E78" s="91">
        <f t="shared" si="28"/>
        <v>568</v>
      </c>
      <c r="F78" s="92">
        <f t="shared" si="28"/>
        <v>242</v>
      </c>
      <c r="G78" s="92">
        <f t="shared" si="28"/>
        <v>281</v>
      </c>
      <c r="H78" s="92">
        <f t="shared" si="28"/>
        <v>45</v>
      </c>
      <c r="I78" s="92">
        <f t="shared" si="26"/>
        <v>229</v>
      </c>
      <c r="J78" s="100">
        <v>116</v>
      </c>
      <c r="K78" s="100">
        <v>90</v>
      </c>
      <c r="L78" s="100">
        <v>23</v>
      </c>
      <c r="M78" s="92">
        <f t="shared" si="29"/>
        <v>339</v>
      </c>
      <c r="N78" s="100">
        <v>126</v>
      </c>
      <c r="O78" s="100">
        <v>191</v>
      </c>
      <c r="P78" s="100">
        <v>22</v>
      </c>
    </row>
    <row r="79" spans="1:16" ht="17.100000000000001" customHeight="1">
      <c r="A79" s="13"/>
      <c r="B79" s="13"/>
      <c r="C79" s="13" t="s">
        <v>101</v>
      </c>
      <c r="D79" s="13"/>
      <c r="E79" s="91">
        <f t="shared" si="28"/>
        <v>899</v>
      </c>
      <c r="F79" s="92">
        <f t="shared" si="28"/>
        <v>442</v>
      </c>
      <c r="G79" s="92">
        <f t="shared" si="28"/>
        <v>397</v>
      </c>
      <c r="H79" s="92">
        <f t="shared" si="28"/>
        <v>60</v>
      </c>
      <c r="I79" s="92">
        <f t="shared" si="26"/>
        <v>377</v>
      </c>
      <c r="J79" s="100">
        <v>217</v>
      </c>
      <c r="K79" s="100">
        <v>136</v>
      </c>
      <c r="L79" s="100">
        <v>24</v>
      </c>
      <c r="M79" s="92">
        <f t="shared" si="29"/>
        <v>522</v>
      </c>
      <c r="N79" s="100">
        <v>225</v>
      </c>
      <c r="O79" s="100">
        <v>261</v>
      </c>
      <c r="P79" s="100">
        <v>36</v>
      </c>
    </row>
    <row r="80" spans="1:16" ht="17.100000000000001" customHeight="1">
      <c r="A80" s="13"/>
      <c r="B80" s="13"/>
      <c r="C80" s="13" t="s">
        <v>100</v>
      </c>
      <c r="D80" s="13"/>
      <c r="E80" s="91">
        <f t="shared" si="28"/>
        <v>848</v>
      </c>
      <c r="F80" s="92">
        <f t="shared" si="28"/>
        <v>413</v>
      </c>
      <c r="G80" s="92">
        <f t="shared" si="28"/>
        <v>352</v>
      </c>
      <c r="H80" s="92">
        <f t="shared" si="28"/>
        <v>83</v>
      </c>
      <c r="I80" s="92">
        <f t="shared" si="26"/>
        <v>351</v>
      </c>
      <c r="J80" s="100">
        <v>205</v>
      </c>
      <c r="K80" s="100">
        <v>103</v>
      </c>
      <c r="L80" s="100">
        <v>43</v>
      </c>
      <c r="M80" s="92">
        <f t="shared" si="29"/>
        <v>497</v>
      </c>
      <c r="N80" s="100">
        <v>208</v>
      </c>
      <c r="O80" s="100">
        <v>249</v>
      </c>
      <c r="P80" s="100">
        <v>40</v>
      </c>
    </row>
    <row r="81" spans="1:16" ht="17.100000000000001" customHeight="1">
      <c r="A81" s="13"/>
      <c r="B81" s="13"/>
      <c r="C81" s="13" t="s">
        <v>99</v>
      </c>
      <c r="D81" s="13"/>
      <c r="E81" s="91">
        <f t="shared" si="28"/>
        <v>1160</v>
      </c>
      <c r="F81" s="92">
        <f t="shared" si="28"/>
        <v>518</v>
      </c>
      <c r="G81" s="92">
        <f t="shared" si="28"/>
        <v>523</v>
      </c>
      <c r="H81" s="92">
        <f t="shared" si="28"/>
        <v>119</v>
      </c>
      <c r="I81" s="92">
        <f t="shared" si="26"/>
        <v>510</v>
      </c>
      <c r="J81" s="100">
        <v>272</v>
      </c>
      <c r="K81" s="100">
        <v>179</v>
      </c>
      <c r="L81" s="100">
        <v>59</v>
      </c>
      <c r="M81" s="92">
        <f t="shared" si="29"/>
        <v>650</v>
      </c>
      <c r="N81" s="100">
        <v>246</v>
      </c>
      <c r="O81" s="100">
        <v>344</v>
      </c>
      <c r="P81" s="100">
        <v>60</v>
      </c>
    </row>
    <row r="82" spans="1:16" ht="17.100000000000001" customHeight="1">
      <c r="A82" s="13"/>
      <c r="B82" s="13" t="s">
        <v>142</v>
      </c>
      <c r="C82" s="13"/>
      <c r="D82" s="13"/>
      <c r="E82" s="91">
        <f>SUM(E83:E84)</f>
        <v>2539</v>
      </c>
      <c r="F82" s="92">
        <f t="shared" ref="F82:P82" si="30">SUM(F83:F84)</f>
        <v>1246</v>
      </c>
      <c r="G82" s="92">
        <f t="shared" si="30"/>
        <v>1035</v>
      </c>
      <c r="H82" s="92">
        <f t="shared" si="30"/>
        <v>258</v>
      </c>
      <c r="I82" s="92">
        <f t="shared" si="30"/>
        <v>1123</v>
      </c>
      <c r="J82" s="100">
        <f t="shared" si="30"/>
        <v>655</v>
      </c>
      <c r="K82" s="100">
        <f t="shared" si="30"/>
        <v>348</v>
      </c>
      <c r="L82" s="100">
        <f t="shared" si="30"/>
        <v>120</v>
      </c>
      <c r="M82" s="92">
        <f t="shared" si="30"/>
        <v>1416</v>
      </c>
      <c r="N82" s="100">
        <f t="shared" si="30"/>
        <v>591</v>
      </c>
      <c r="O82" s="100">
        <f t="shared" si="30"/>
        <v>687</v>
      </c>
      <c r="P82" s="100">
        <f t="shared" si="30"/>
        <v>138</v>
      </c>
    </row>
    <row r="83" spans="1:16" ht="17.100000000000001" customHeight="1">
      <c r="A83" s="13"/>
      <c r="B83" s="13"/>
      <c r="C83" s="13" t="s">
        <v>103</v>
      </c>
      <c r="D83" s="13"/>
      <c r="E83" s="91">
        <f t="shared" ref="E83:H84" si="31">SUM(I83,M83)</f>
        <v>1068</v>
      </c>
      <c r="F83" s="92">
        <f t="shared" si="31"/>
        <v>531</v>
      </c>
      <c r="G83" s="92">
        <f t="shared" si="31"/>
        <v>404</v>
      </c>
      <c r="H83" s="92">
        <f t="shared" si="31"/>
        <v>133</v>
      </c>
      <c r="I83" s="92">
        <f>SUM(J83:L83)</f>
        <v>497</v>
      </c>
      <c r="J83" s="100">
        <v>289</v>
      </c>
      <c r="K83" s="100">
        <v>140</v>
      </c>
      <c r="L83" s="100">
        <v>68</v>
      </c>
      <c r="M83" s="92">
        <f t="shared" si="29"/>
        <v>571</v>
      </c>
      <c r="N83" s="100">
        <v>242</v>
      </c>
      <c r="O83" s="100">
        <v>264</v>
      </c>
      <c r="P83" s="100">
        <v>65</v>
      </c>
    </row>
    <row r="84" spans="1:16" ht="17.100000000000001" customHeight="1">
      <c r="A84" s="13"/>
      <c r="B84" s="13"/>
      <c r="C84" s="13" t="s">
        <v>102</v>
      </c>
      <c r="D84" s="13"/>
      <c r="E84" s="91">
        <f t="shared" si="31"/>
        <v>1471</v>
      </c>
      <c r="F84" s="92">
        <f t="shared" si="31"/>
        <v>715</v>
      </c>
      <c r="G84" s="92">
        <f t="shared" si="31"/>
        <v>631</v>
      </c>
      <c r="H84" s="92">
        <f t="shared" si="31"/>
        <v>125</v>
      </c>
      <c r="I84" s="92">
        <f>SUM(J84:L84)</f>
        <v>626</v>
      </c>
      <c r="J84" s="100">
        <v>366</v>
      </c>
      <c r="K84" s="100">
        <v>208</v>
      </c>
      <c r="L84" s="100">
        <v>52</v>
      </c>
      <c r="M84" s="92">
        <f t="shared" si="29"/>
        <v>845</v>
      </c>
      <c r="N84" s="100">
        <v>349</v>
      </c>
      <c r="O84" s="100">
        <v>423</v>
      </c>
      <c r="P84" s="100">
        <v>73</v>
      </c>
    </row>
    <row r="85" spans="1:16" ht="17.100000000000001" customHeight="1">
      <c r="A85" s="13"/>
      <c r="B85" s="13" t="s">
        <v>141</v>
      </c>
      <c r="C85" s="13"/>
      <c r="D85" s="13"/>
      <c r="E85" s="91">
        <f>SUM(E86:E90)</f>
        <v>4231</v>
      </c>
      <c r="F85" s="92">
        <f t="shared" ref="F85:P85" si="32">SUM(F86:F90)</f>
        <v>2072</v>
      </c>
      <c r="G85" s="92">
        <f t="shared" si="32"/>
        <v>1816</v>
      </c>
      <c r="H85" s="92">
        <f t="shared" si="32"/>
        <v>343</v>
      </c>
      <c r="I85" s="92">
        <f t="shared" si="32"/>
        <v>1997</v>
      </c>
      <c r="J85" s="100">
        <f t="shared" si="32"/>
        <v>1117</v>
      </c>
      <c r="K85" s="100">
        <f t="shared" si="32"/>
        <v>693</v>
      </c>
      <c r="L85" s="100">
        <f t="shared" si="32"/>
        <v>187</v>
      </c>
      <c r="M85" s="92">
        <f t="shared" si="32"/>
        <v>2234</v>
      </c>
      <c r="N85" s="100">
        <f t="shared" si="32"/>
        <v>955</v>
      </c>
      <c r="O85" s="100">
        <f t="shared" si="32"/>
        <v>1123</v>
      </c>
      <c r="P85" s="100">
        <f t="shared" si="32"/>
        <v>156</v>
      </c>
    </row>
    <row r="86" spans="1:16" ht="17.100000000000001" customHeight="1">
      <c r="A86" s="13"/>
      <c r="B86" s="13"/>
      <c r="C86" s="13" t="s">
        <v>103</v>
      </c>
      <c r="D86" s="13"/>
      <c r="E86" s="91">
        <f t="shared" ref="E86:H90" si="33">SUM(I86,M86)</f>
        <v>1637</v>
      </c>
      <c r="F86" s="92">
        <f t="shared" si="33"/>
        <v>785</v>
      </c>
      <c r="G86" s="92">
        <f t="shared" si="33"/>
        <v>663</v>
      </c>
      <c r="H86" s="92">
        <f t="shared" si="33"/>
        <v>189</v>
      </c>
      <c r="I86" s="92">
        <f>SUM(J86:L86)</f>
        <v>768</v>
      </c>
      <c r="J86" s="100">
        <v>400</v>
      </c>
      <c r="K86" s="100">
        <v>261</v>
      </c>
      <c r="L86" s="100">
        <v>107</v>
      </c>
      <c r="M86" s="92">
        <f t="shared" si="29"/>
        <v>869</v>
      </c>
      <c r="N86" s="100">
        <v>385</v>
      </c>
      <c r="O86" s="100">
        <v>402</v>
      </c>
      <c r="P86" s="100">
        <v>82</v>
      </c>
    </row>
    <row r="87" spans="1:16" ht="17.100000000000001" customHeight="1">
      <c r="A87" s="13"/>
      <c r="B87" s="13"/>
      <c r="C87" s="13" t="s">
        <v>102</v>
      </c>
      <c r="D87" s="13"/>
      <c r="E87" s="91">
        <f t="shared" si="33"/>
        <v>1509</v>
      </c>
      <c r="F87" s="92">
        <f t="shared" si="33"/>
        <v>764</v>
      </c>
      <c r="G87" s="92">
        <f t="shared" si="33"/>
        <v>665</v>
      </c>
      <c r="H87" s="92">
        <f t="shared" si="33"/>
        <v>80</v>
      </c>
      <c r="I87" s="92">
        <f>SUM(J87:L87)</f>
        <v>696</v>
      </c>
      <c r="J87" s="100">
        <v>419</v>
      </c>
      <c r="K87" s="100">
        <v>234</v>
      </c>
      <c r="L87" s="100">
        <v>43</v>
      </c>
      <c r="M87" s="92">
        <f t="shared" si="29"/>
        <v>813</v>
      </c>
      <c r="N87" s="100">
        <v>345</v>
      </c>
      <c r="O87" s="100">
        <v>431</v>
      </c>
      <c r="P87" s="100">
        <v>37</v>
      </c>
    </row>
    <row r="88" spans="1:16" ht="17.100000000000001" customHeight="1">
      <c r="A88" s="13"/>
      <c r="B88" s="13"/>
      <c r="C88" s="13" t="s">
        <v>101</v>
      </c>
      <c r="D88" s="13"/>
      <c r="E88" s="91">
        <f t="shared" si="33"/>
        <v>942</v>
      </c>
      <c r="F88" s="92">
        <f t="shared" si="33"/>
        <v>455</v>
      </c>
      <c r="G88" s="92">
        <f t="shared" si="33"/>
        <v>421</v>
      </c>
      <c r="H88" s="92">
        <f t="shared" si="33"/>
        <v>66</v>
      </c>
      <c r="I88" s="92">
        <f>SUM(J88:L88)</f>
        <v>450</v>
      </c>
      <c r="J88" s="100">
        <v>257</v>
      </c>
      <c r="K88" s="100">
        <v>159</v>
      </c>
      <c r="L88" s="100">
        <v>34</v>
      </c>
      <c r="M88" s="92">
        <f t="shared" si="29"/>
        <v>492</v>
      </c>
      <c r="N88" s="100">
        <v>198</v>
      </c>
      <c r="O88" s="100">
        <v>262</v>
      </c>
      <c r="P88" s="100">
        <v>32</v>
      </c>
    </row>
    <row r="89" spans="1:16" ht="17.100000000000001" customHeight="1">
      <c r="A89" s="13"/>
      <c r="B89" s="13"/>
      <c r="C89" s="13" t="s">
        <v>100</v>
      </c>
      <c r="D89" s="13"/>
      <c r="E89" s="91">
        <f t="shared" si="33"/>
        <v>133</v>
      </c>
      <c r="F89" s="92">
        <f t="shared" si="33"/>
        <v>65</v>
      </c>
      <c r="G89" s="92">
        <f t="shared" si="33"/>
        <v>63</v>
      </c>
      <c r="H89" s="92">
        <f t="shared" si="33"/>
        <v>5</v>
      </c>
      <c r="I89" s="92">
        <f>SUM(J89:L89)</f>
        <v>79</v>
      </c>
      <c r="J89" s="100">
        <v>38</v>
      </c>
      <c r="K89" s="100">
        <v>39</v>
      </c>
      <c r="L89" s="100">
        <v>2</v>
      </c>
      <c r="M89" s="92">
        <f t="shared" si="29"/>
        <v>54</v>
      </c>
      <c r="N89" s="100">
        <v>27</v>
      </c>
      <c r="O89" s="100">
        <v>24</v>
      </c>
      <c r="P89" s="100">
        <v>3</v>
      </c>
    </row>
    <row r="90" spans="1:16" ht="17.100000000000001" customHeight="1">
      <c r="A90" s="13"/>
      <c r="B90" s="13"/>
      <c r="C90" s="13" t="s">
        <v>99</v>
      </c>
      <c r="D90" s="13"/>
      <c r="E90" s="91">
        <f>SUM(I90,M90)</f>
        <v>10</v>
      </c>
      <c r="F90" s="92">
        <f>SUM(J90,N90)</f>
        <v>3</v>
      </c>
      <c r="G90" s="92">
        <f>SUM(K90,O90)</f>
        <v>4</v>
      </c>
      <c r="H90" s="92">
        <f t="shared" si="33"/>
        <v>3</v>
      </c>
      <c r="I90" s="92">
        <f>SUM(J90:L90)</f>
        <v>4</v>
      </c>
      <c r="J90" s="100">
        <v>3</v>
      </c>
      <c r="K90" s="100" t="s">
        <v>163</v>
      </c>
      <c r="L90" s="100">
        <v>1</v>
      </c>
      <c r="M90" s="92">
        <f t="shared" si="29"/>
        <v>6</v>
      </c>
      <c r="N90" s="100" t="s">
        <v>163</v>
      </c>
      <c r="O90" s="100">
        <v>4</v>
      </c>
      <c r="P90" s="100">
        <v>2</v>
      </c>
    </row>
    <row r="91" spans="1:16" ht="17.100000000000001" customHeight="1">
      <c r="A91" s="13"/>
      <c r="B91" s="13" t="s">
        <v>140</v>
      </c>
      <c r="C91" s="13"/>
      <c r="D91" s="13"/>
      <c r="E91" s="91">
        <f>SUM(E92:E93)</f>
        <v>2697</v>
      </c>
      <c r="F91" s="92">
        <f t="shared" ref="F91:P91" si="34">SUM(F92:F93)</f>
        <v>1245</v>
      </c>
      <c r="G91" s="92">
        <f t="shared" si="34"/>
        <v>1321</v>
      </c>
      <c r="H91" s="92">
        <f t="shared" si="34"/>
        <v>131</v>
      </c>
      <c r="I91" s="92">
        <f t="shared" si="34"/>
        <v>1196</v>
      </c>
      <c r="J91" s="100">
        <f t="shared" si="34"/>
        <v>667</v>
      </c>
      <c r="K91" s="100">
        <f t="shared" si="34"/>
        <v>466</v>
      </c>
      <c r="L91" s="100">
        <f t="shared" si="34"/>
        <v>63</v>
      </c>
      <c r="M91" s="92">
        <f t="shared" si="34"/>
        <v>1501</v>
      </c>
      <c r="N91" s="100">
        <f t="shared" si="34"/>
        <v>578</v>
      </c>
      <c r="O91" s="100">
        <f t="shared" si="34"/>
        <v>855</v>
      </c>
      <c r="P91" s="100">
        <f t="shared" si="34"/>
        <v>68</v>
      </c>
    </row>
    <row r="92" spans="1:16" ht="17.100000000000001" customHeight="1">
      <c r="A92" s="13"/>
      <c r="B92" s="13"/>
      <c r="C92" s="13" t="s">
        <v>103</v>
      </c>
      <c r="D92" s="13"/>
      <c r="E92" s="91">
        <f t="shared" ref="E92:H96" si="35">SUM(I92,M92)</f>
        <v>1214</v>
      </c>
      <c r="F92" s="92">
        <f t="shared" si="35"/>
        <v>583</v>
      </c>
      <c r="G92" s="92">
        <f t="shared" si="35"/>
        <v>569</v>
      </c>
      <c r="H92" s="92">
        <f t="shared" si="35"/>
        <v>62</v>
      </c>
      <c r="I92" s="92">
        <f>SUM(J92:L92)</f>
        <v>549</v>
      </c>
      <c r="J92" s="100">
        <v>319</v>
      </c>
      <c r="K92" s="100">
        <v>202</v>
      </c>
      <c r="L92" s="100">
        <v>28</v>
      </c>
      <c r="M92" s="92">
        <f t="shared" si="29"/>
        <v>665</v>
      </c>
      <c r="N92" s="100">
        <v>264</v>
      </c>
      <c r="O92" s="100">
        <v>367</v>
      </c>
      <c r="P92" s="100">
        <v>34</v>
      </c>
    </row>
    <row r="93" spans="1:16" ht="17.100000000000001" customHeight="1">
      <c r="A93" s="13"/>
      <c r="B93" s="13"/>
      <c r="C93" s="13" t="s">
        <v>102</v>
      </c>
      <c r="D93" s="13"/>
      <c r="E93" s="91">
        <f t="shared" si="35"/>
        <v>1483</v>
      </c>
      <c r="F93" s="92">
        <f t="shared" si="35"/>
        <v>662</v>
      </c>
      <c r="G93" s="92">
        <f t="shared" si="35"/>
        <v>752</v>
      </c>
      <c r="H93" s="92">
        <f t="shared" si="35"/>
        <v>69</v>
      </c>
      <c r="I93" s="92">
        <f>SUM(J93:L93)</f>
        <v>647</v>
      </c>
      <c r="J93" s="100">
        <v>348</v>
      </c>
      <c r="K93" s="100">
        <v>264</v>
      </c>
      <c r="L93" s="100">
        <v>35</v>
      </c>
      <c r="M93" s="92">
        <f t="shared" si="29"/>
        <v>836</v>
      </c>
      <c r="N93" s="100">
        <v>314</v>
      </c>
      <c r="O93" s="100">
        <v>488</v>
      </c>
      <c r="P93" s="100">
        <v>34</v>
      </c>
    </row>
    <row r="94" spans="1:16" ht="17.100000000000001" customHeight="1">
      <c r="A94" s="13"/>
      <c r="B94" s="13" t="s">
        <v>139</v>
      </c>
      <c r="C94" s="13"/>
      <c r="D94" s="13"/>
      <c r="E94" s="91">
        <f>SUM(E95:E96)</f>
        <v>0</v>
      </c>
      <c r="F94" s="92">
        <f t="shared" si="35"/>
        <v>0</v>
      </c>
      <c r="G94" s="92">
        <f t="shared" si="35"/>
        <v>0</v>
      </c>
      <c r="H94" s="92">
        <f t="shared" si="35"/>
        <v>0</v>
      </c>
      <c r="I94" s="92">
        <f t="shared" ref="I94:I96" si="36">SUM(J94:L94)</f>
        <v>0</v>
      </c>
      <c r="J94" s="100" t="s">
        <v>163</v>
      </c>
      <c r="K94" s="100" t="s">
        <v>163</v>
      </c>
      <c r="L94" s="100" t="s">
        <v>163</v>
      </c>
      <c r="M94" s="92">
        <f t="shared" si="29"/>
        <v>0</v>
      </c>
      <c r="N94" s="100" t="s">
        <v>163</v>
      </c>
      <c r="O94" s="100" t="s">
        <v>163</v>
      </c>
      <c r="P94" s="100" t="s">
        <v>163</v>
      </c>
    </row>
    <row r="95" spans="1:16" ht="17.100000000000001" customHeight="1">
      <c r="A95" s="13"/>
      <c r="B95" s="13"/>
      <c r="C95" s="13" t="s">
        <v>103</v>
      </c>
      <c r="D95" s="13"/>
      <c r="E95" s="91">
        <f>SUM(I95,M95)</f>
        <v>0</v>
      </c>
      <c r="F95" s="92">
        <f t="shared" si="35"/>
        <v>0</v>
      </c>
      <c r="G95" s="92">
        <f t="shared" si="35"/>
        <v>0</v>
      </c>
      <c r="H95" s="92">
        <f t="shared" si="35"/>
        <v>0</v>
      </c>
      <c r="I95" s="92">
        <f t="shared" si="36"/>
        <v>0</v>
      </c>
      <c r="J95" s="100" t="s">
        <v>163</v>
      </c>
      <c r="K95" s="100" t="s">
        <v>163</v>
      </c>
      <c r="L95" s="100" t="s">
        <v>163</v>
      </c>
      <c r="M95" s="92">
        <f t="shared" si="29"/>
        <v>0</v>
      </c>
      <c r="N95" s="100" t="s">
        <v>163</v>
      </c>
      <c r="O95" s="100" t="s">
        <v>163</v>
      </c>
      <c r="P95" s="100" t="s">
        <v>163</v>
      </c>
    </row>
    <row r="96" spans="1:16" ht="17.100000000000001" customHeight="1">
      <c r="A96" s="13"/>
      <c r="B96" s="13"/>
      <c r="C96" s="13" t="s">
        <v>102</v>
      </c>
      <c r="D96" s="13"/>
      <c r="E96" s="91">
        <f>SUM(I96,M96)</f>
        <v>0</v>
      </c>
      <c r="F96" s="92">
        <f t="shared" si="35"/>
        <v>0</v>
      </c>
      <c r="G96" s="92">
        <f t="shared" si="35"/>
        <v>0</v>
      </c>
      <c r="H96" s="92">
        <f t="shared" si="35"/>
        <v>0</v>
      </c>
      <c r="I96" s="92">
        <f t="shared" si="36"/>
        <v>0</v>
      </c>
      <c r="J96" s="100" t="s">
        <v>163</v>
      </c>
      <c r="K96" s="100" t="s">
        <v>163</v>
      </c>
      <c r="L96" s="100" t="s">
        <v>163</v>
      </c>
      <c r="M96" s="92">
        <f t="shared" si="29"/>
        <v>0</v>
      </c>
      <c r="N96" s="100" t="s">
        <v>163</v>
      </c>
      <c r="O96" s="100" t="s">
        <v>163</v>
      </c>
      <c r="P96" s="100" t="s">
        <v>163</v>
      </c>
    </row>
    <row r="97" spans="1:16" ht="17.100000000000001" customHeight="1">
      <c r="A97" s="13"/>
      <c r="B97" s="13" t="s">
        <v>138</v>
      </c>
      <c r="C97" s="13"/>
      <c r="D97" s="13"/>
      <c r="E97" s="91">
        <f>SUM(E98:E102)</f>
        <v>3674</v>
      </c>
      <c r="F97" s="92">
        <f t="shared" ref="F97:P97" si="37">SUM(F98:F102)</f>
        <v>1869</v>
      </c>
      <c r="G97" s="92">
        <f t="shared" si="37"/>
        <v>1490</v>
      </c>
      <c r="H97" s="92">
        <f t="shared" si="37"/>
        <v>315</v>
      </c>
      <c r="I97" s="92">
        <f t="shared" si="37"/>
        <v>1540</v>
      </c>
      <c r="J97" s="100">
        <f t="shared" si="37"/>
        <v>905</v>
      </c>
      <c r="K97" s="100">
        <f t="shared" si="37"/>
        <v>488</v>
      </c>
      <c r="L97" s="100">
        <f t="shared" si="37"/>
        <v>147</v>
      </c>
      <c r="M97" s="92">
        <f t="shared" si="37"/>
        <v>2134</v>
      </c>
      <c r="N97" s="100">
        <f t="shared" si="37"/>
        <v>964</v>
      </c>
      <c r="O97" s="100">
        <f t="shared" si="37"/>
        <v>1002</v>
      </c>
      <c r="P97" s="100">
        <f t="shared" si="37"/>
        <v>168</v>
      </c>
    </row>
    <row r="98" spans="1:16" ht="17.100000000000001" customHeight="1">
      <c r="A98" s="13"/>
      <c r="B98" s="13"/>
      <c r="C98" s="13" t="s">
        <v>103</v>
      </c>
      <c r="D98" s="13"/>
      <c r="E98" s="91">
        <f t="shared" ref="E98:H108" si="38">SUM(I98,M98)</f>
        <v>269</v>
      </c>
      <c r="F98" s="92">
        <f t="shared" si="38"/>
        <v>93</v>
      </c>
      <c r="G98" s="92">
        <f t="shared" si="38"/>
        <v>141</v>
      </c>
      <c r="H98" s="92">
        <f t="shared" si="38"/>
        <v>35</v>
      </c>
      <c r="I98" s="92">
        <f t="shared" ref="I98:I106" si="39">SUM(J98:L98)</f>
        <v>90</v>
      </c>
      <c r="J98" s="100">
        <v>41</v>
      </c>
      <c r="K98" s="100">
        <v>35</v>
      </c>
      <c r="L98" s="100">
        <v>14</v>
      </c>
      <c r="M98" s="92">
        <f t="shared" ref="M98:M137" si="40">SUM(N98:P98)</f>
        <v>179</v>
      </c>
      <c r="N98" s="100">
        <v>52</v>
      </c>
      <c r="O98" s="100">
        <v>106</v>
      </c>
      <c r="P98" s="100">
        <v>21</v>
      </c>
    </row>
    <row r="99" spans="1:16" ht="17.100000000000001" customHeight="1">
      <c r="A99" s="13"/>
      <c r="B99" s="13"/>
      <c r="C99" s="13" t="s">
        <v>102</v>
      </c>
      <c r="D99" s="13"/>
      <c r="E99" s="91">
        <f t="shared" si="38"/>
        <v>768</v>
      </c>
      <c r="F99" s="92">
        <f t="shared" si="38"/>
        <v>374</v>
      </c>
      <c r="G99" s="92">
        <f t="shared" si="38"/>
        <v>313</v>
      </c>
      <c r="H99" s="92">
        <f t="shared" si="38"/>
        <v>81</v>
      </c>
      <c r="I99" s="92">
        <f t="shared" si="39"/>
        <v>302</v>
      </c>
      <c r="J99" s="100">
        <v>174</v>
      </c>
      <c r="K99" s="100">
        <v>94</v>
      </c>
      <c r="L99" s="100">
        <v>34</v>
      </c>
      <c r="M99" s="92">
        <f t="shared" si="40"/>
        <v>466</v>
      </c>
      <c r="N99" s="100">
        <v>200</v>
      </c>
      <c r="O99" s="100">
        <v>219</v>
      </c>
      <c r="P99" s="100">
        <v>47</v>
      </c>
    </row>
    <row r="100" spans="1:16" ht="17.100000000000001" customHeight="1">
      <c r="A100" s="13"/>
      <c r="B100" s="13"/>
      <c r="C100" s="13" t="s">
        <v>101</v>
      </c>
      <c r="D100" s="13"/>
      <c r="E100" s="91">
        <f t="shared" si="38"/>
        <v>1233</v>
      </c>
      <c r="F100" s="92">
        <f t="shared" si="38"/>
        <v>684</v>
      </c>
      <c r="G100" s="92">
        <f t="shared" si="38"/>
        <v>481</v>
      </c>
      <c r="H100" s="92">
        <f t="shared" si="38"/>
        <v>68</v>
      </c>
      <c r="I100" s="92">
        <f t="shared" si="39"/>
        <v>531</v>
      </c>
      <c r="J100" s="100">
        <v>338</v>
      </c>
      <c r="K100" s="100">
        <v>160</v>
      </c>
      <c r="L100" s="100">
        <v>33</v>
      </c>
      <c r="M100" s="92">
        <f t="shared" si="40"/>
        <v>702</v>
      </c>
      <c r="N100" s="100">
        <v>346</v>
      </c>
      <c r="O100" s="100">
        <v>321</v>
      </c>
      <c r="P100" s="100">
        <v>35</v>
      </c>
    </row>
    <row r="101" spans="1:16" ht="17.100000000000001" customHeight="1">
      <c r="A101" s="13"/>
      <c r="B101" s="13"/>
      <c r="C101" s="13" t="s">
        <v>100</v>
      </c>
      <c r="D101" s="13"/>
      <c r="E101" s="91">
        <f t="shared" si="38"/>
        <v>1164</v>
      </c>
      <c r="F101" s="92">
        <f t="shared" si="38"/>
        <v>590</v>
      </c>
      <c r="G101" s="92">
        <f t="shared" si="38"/>
        <v>463</v>
      </c>
      <c r="H101" s="92">
        <f t="shared" si="38"/>
        <v>111</v>
      </c>
      <c r="I101" s="92">
        <f t="shared" si="39"/>
        <v>516</v>
      </c>
      <c r="J101" s="100">
        <v>292</v>
      </c>
      <c r="K101" s="100">
        <v>166</v>
      </c>
      <c r="L101" s="100">
        <v>58</v>
      </c>
      <c r="M101" s="92">
        <f t="shared" si="40"/>
        <v>648</v>
      </c>
      <c r="N101" s="100">
        <v>298</v>
      </c>
      <c r="O101" s="100">
        <v>297</v>
      </c>
      <c r="P101" s="100">
        <v>53</v>
      </c>
    </row>
    <row r="102" spans="1:16" ht="17.100000000000001" customHeight="1">
      <c r="A102" s="13"/>
      <c r="B102" s="13"/>
      <c r="C102" s="13" t="s">
        <v>99</v>
      </c>
      <c r="D102" s="13"/>
      <c r="E102" s="91">
        <f t="shared" si="38"/>
        <v>240</v>
      </c>
      <c r="F102" s="92">
        <f t="shared" si="38"/>
        <v>128</v>
      </c>
      <c r="G102" s="92">
        <f t="shared" si="38"/>
        <v>92</v>
      </c>
      <c r="H102" s="92">
        <f t="shared" si="38"/>
        <v>20</v>
      </c>
      <c r="I102" s="92">
        <f t="shared" si="39"/>
        <v>101</v>
      </c>
      <c r="J102" s="100">
        <v>60</v>
      </c>
      <c r="K102" s="100">
        <v>33</v>
      </c>
      <c r="L102" s="100">
        <v>8</v>
      </c>
      <c r="M102" s="92">
        <f t="shared" si="40"/>
        <v>139</v>
      </c>
      <c r="N102" s="100">
        <v>68</v>
      </c>
      <c r="O102" s="100">
        <v>59</v>
      </c>
      <c r="P102" s="100">
        <v>12</v>
      </c>
    </row>
    <row r="103" spans="1:16" ht="17.100000000000001" customHeight="1">
      <c r="A103" s="13"/>
      <c r="B103" s="13" t="s">
        <v>137</v>
      </c>
      <c r="C103" s="13"/>
      <c r="D103" s="13"/>
      <c r="E103" s="91">
        <f t="shared" si="38"/>
        <v>0</v>
      </c>
      <c r="F103" s="92">
        <f t="shared" si="38"/>
        <v>0</v>
      </c>
      <c r="G103" s="92">
        <f t="shared" si="38"/>
        <v>0</v>
      </c>
      <c r="H103" s="92">
        <f t="shared" si="38"/>
        <v>0</v>
      </c>
      <c r="I103" s="92">
        <f t="shared" si="39"/>
        <v>0</v>
      </c>
      <c r="J103" s="100" t="s">
        <v>163</v>
      </c>
      <c r="K103" s="100" t="s">
        <v>163</v>
      </c>
      <c r="L103" s="100" t="s">
        <v>163</v>
      </c>
      <c r="M103" s="92">
        <f t="shared" si="40"/>
        <v>0</v>
      </c>
      <c r="N103" s="100" t="s">
        <v>163</v>
      </c>
      <c r="O103" s="100" t="s">
        <v>163</v>
      </c>
      <c r="P103" s="100" t="s">
        <v>163</v>
      </c>
    </row>
    <row r="104" spans="1:16" ht="17.100000000000001" customHeight="1">
      <c r="A104" s="13"/>
      <c r="B104" s="13" t="s">
        <v>136</v>
      </c>
      <c r="C104" s="13"/>
      <c r="D104" s="13"/>
      <c r="E104" s="91">
        <f t="shared" si="38"/>
        <v>597</v>
      </c>
      <c r="F104" s="92">
        <f t="shared" si="38"/>
        <v>309</v>
      </c>
      <c r="G104" s="92">
        <f t="shared" si="38"/>
        <v>222</v>
      </c>
      <c r="H104" s="92">
        <f t="shared" si="38"/>
        <v>66</v>
      </c>
      <c r="I104" s="92">
        <f t="shared" si="39"/>
        <v>249</v>
      </c>
      <c r="J104" s="100">
        <v>156</v>
      </c>
      <c r="K104" s="100">
        <v>62</v>
      </c>
      <c r="L104" s="100">
        <v>31</v>
      </c>
      <c r="M104" s="92">
        <f t="shared" si="40"/>
        <v>348</v>
      </c>
      <c r="N104" s="100">
        <v>153</v>
      </c>
      <c r="O104" s="100">
        <v>160</v>
      </c>
      <c r="P104" s="100">
        <v>35</v>
      </c>
    </row>
    <row r="105" spans="1:16" ht="17.100000000000001" customHeight="1">
      <c r="A105" s="13"/>
      <c r="B105" s="13" t="s">
        <v>135</v>
      </c>
      <c r="C105" s="13"/>
      <c r="D105" s="13"/>
      <c r="E105" s="91">
        <f t="shared" si="38"/>
        <v>543</v>
      </c>
      <c r="F105" s="92">
        <f t="shared" si="38"/>
        <v>295</v>
      </c>
      <c r="G105" s="92">
        <f t="shared" si="38"/>
        <v>187</v>
      </c>
      <c r="H105" s="92">
        <f t="shared" si="38"/>
        <v>61</v>
      </c>
      <c r="I105" s="92">
        <f t="shared" si="39"/>
        <v>241</v>
      </c>
      <c r="J105" s="100">
        <v>145</v>
      </c>
      <c r="K105" s="100">
        <v>62</v>
      </c>
      <c r="L105" s="100">
        <v>34</v>
      </c>
      <c r="M105" s="92">
        <f t="shared" si="40"/>
        <v>302</v>
      </c>
      <c r="N105" s="100">
        <v>150</v>
      </c>
      <c r="O105" s="100">
        <v>125</v>
      </c>
      <c r="P105" s="100">
        <v>27</v>
      </c>
    </row>
    <row r="106" spans="1:16" ht="17.100000000000001" customHeight="1">
      <c r="A106" s="13"/>
      <c r="B106" s="13" t="s">
        <v>134</v>
      </c>
      <c r="C106" s="13"/>
      <c r="D106" s="13"/>
      <c r="E106" s="91">
        <f t="shared" si="38"/>
        <v>453</v>
      </c>
      <c r="F106" s="92">
        <f t="shared" si="38"/>
        <v>223</v>
      </c>
      <c r="G106" s="92">
        <f t="shared" si="38"/>
        <v>177</v>
      </c>
      <c r="H106" s="92">
        <f t="shared" si="38"/>
        <v>53</v>
      </c>
      <c r="I106" s="92">
        <f t="shared" si="39"/>
        <v>202</v>
      </c>
      <c r="J106" s="100">
        <v>115</v>
      </c>
      <c r="K106" s="100">
        <v>60</v>
      </c>
      <c r="L106" s="100">
        <v>27</v>
      </c>
      <c r="M106" s="92">
        <f t="shared" si="40"/>
        <v>251</v>
      </c>
      <c r="N106" s="100">
        <v>108</v>
      </c>
      <c r="O106" s="100">
        <v>117</v>
      </c>
      <c r="P106" s="100">
        <v>26</v>
      </c>
    </row>
    <row r="107" spans="1:16" ht="17.100000000000001" customHeight="1">
      <c r="A107" s="13"/>
      <c r="B107" s="13" t="s">
        <v>133</v>
      </c>
      <c r="C107" s="13"/>
      <c r="D107" s="68" t="s">
        <v>364</v>
      </c>
      <c r="E107" s="91" t="s">
        <v>370</v>
      </c>
      <c r="F107" s="92" t="s">
        <v>370</v>
      </c>
      <c r="G107" s="92" t="s">
        <v>370</v>
      </c>
      <c r="H107" s="92" t="s">
        <v>370</v>
      </c>
      <c r="I107" s="92" t="s">
        <v>370</v>
      </c>
      <c r="J107" s="100" t="s">
        <v>370</v>
      </c>
      <c r="K107" s="100" t="s">
        <v>370</v>
      </c>
      <c r="L107" s="100" t="s">
        <v>370</v>
      </c>
      <c r="M107" s="92" t="s">
        <v>370</v>
      </c>
      <c r="N107" s="100" t="s">
        <v>370</v>
      </c>
      <c r="O107" s="100" t="s">
        <v>370</v>
      </c>
      <c r="P107" s="100" t="s">
        <v>370</v>
      </c>
    </row>
    <row r="108" spans="1:16" ht="17.100000000000001" customHeight="1">
      <c r="A108" s="13"/>
      <c r="B108" s="13" t="s">
        <v>132</v>
      </c>
      <c r="C108" s="13"/>
      <c r="D108" s="68" t="s">
        <v>364</v>
      </c>
      <c r="E108" s="91">
        <f>SUM(I108,M108)</f>
        <v>45</v>
      </c>
      <c r="F108" s="92">
        <f>SUM(J108,N108)</f>
        <v>21</v>
      </c>
      <c r="G108" s="92">
        <f>SUM(K108,O108)</f>
        <v>17</v>
      </c>
      <c r="H108" s="92">
        <f t="shared" si="38"/>
        <v>7</v>
      </c>
      <c r="I108" s="92">
        <f>SUM(J108:L108)</f>
        <v>19</v>
      </c>
      <c r="J108" s="100">
        <v>11</v>
      </c>
      <c r="K108" s="100">
        <v>5</v>
      </c>
      <c r="L108" s="100">
        <v>3</v>
      </c>
      <c r="M108" s="92">
        <f t="shared" si="40"/>
        <v>26</v>
      </c>
      <c r="N108" s="100">
        <v>10</v>
      </c>
      <c r="O108" s="100">
        <v>12</v>
      </c>
      <c r="P108" s="100">
        <v>4</v>
      </c>
    </row>
    <row r="109" spans="1:16" ht="17.100000000000001" customHeight="1">
      <c r="A109" s="13"/>
      <c r="B109" s="13" t="s">
        <v>131</v>
      </c>
      <c r="C109" s="13"/>
      <c r="D109" s="13"/>
      <c r="E109" s="91">
        <f>SUM(E110:E114)</f>
        <v>4240</v>
      </c>
      <c r="F109" s="92">
        <f t="shared" ref="F109:P109" si="41">SUM(F110:F114)</f>
        <v>2072</v>
      </c>
      <c r="G109" s="92">
        <f t="shared" si="41"/>
        <v>1911</v>
      </c>
      <c r="H109" s="92">
        <f t="shared" si="41"/>
        <v>257</v>
      </c>
      <c r="I109" s="92">
        <f t="shared" si="41"/>
        <v>1798</v>
      </c>
      <c r="J109" s="100">
        <f t="shared" si="41"/>
        <v>1057</v>
      </c>
      <c r="K109" s="100">
        <f t="shared" si="41"/>
        <v>627</v>
      </c>
      <c r="L109" s="100">
        <f t="shared" si="41"/>
        <v>114</v>
      </c>
      <c r="M109" s="92">
        <f t="shared" si="41"/>
        <v>2442</v>
      </c>
      <c r="N109" s="100">
        <f t="shared" si="41"/>
        <v>1015</v>
      </c>
      <c r="O109" s="100">
        <f t="shared" si="41"/>
        <v>1284</v>
      </c>
      <c r="P109" s="100">
        <f t="shared" si="41"/>
        <v>143</v>
      </c>
    </row>
    <row r="110" spans="1:16" ht="17.100000000000001" customHeight="1">
      <c r="A110" s="13"/>
      <c r="B110" s="13"/>
      <c r="C110" s="13" t="s">
        <v>103</v>
      </c>
      <c r="D110" s="13"/>
      <c r="E110" s="91">
        <f t="shared" ref="E110:H114" si="42">SUM(I110,M110)</f>
        <v>675</v>
      </c>
      <c r="F110" s="92">
        <f t="shared" si="42"/>
        <v>374</v>
      </c>
      <c r="G110" s="92">
        <f t="shared" si="42"/>
        <v>241</v>
      </c>
      <c r="H110" s="92">
        <f t="shared" si="42"/>
        <v>60</v>
      </c>
      <c r="I110" s="92">
        <f>SUM(J110:L110)</f>
        <v>260</v>
      </c>
      <c r="J110" s="100">
        <v>165</v>
      </c>
      <c r="K110" s="100">
        <v>68</v>
      </c>
      <c r="L110" s="100">
        <v>27</v>
      </c>
      <c r="M110" s="92">
        <f t="shared" si="40"/>
        <v>415</v>
      </c>
      <c r="N110" s="100">
        <v>209</v>
      </c>
      <c r="O110" s="100">
        <v>173</v>
      </c>
      <c r="P110" s="100">
        <v>33</v>
      </c>
    </row>
    <row r="111" spans="1:16" ht="17.100000000000001" customHeight="1">
      <c r="A111" s="13"/>
      <c r="B111" s="13"/>
      <c r="C111" s="13" t="s">
        <v>102</v>
      </c>
      <c r="D111" s="13"/>
      <c r="E111" s="91">
        <f t="shared" si="42"/>
        <v>764</v>
      </c>
      <c r="F111" s="92">
        <f t="shared" si="42"/>
        <v>396</v>
      </c>
      <c r="G111" s="92">
        <f t="shared" si="42"/>
        <v>326</v>
      </c>
      <c r="H111" s="92">
        <f t="shared" si="42"/>
        <v>42</v>
      </c>
      <c r="I111" s="92">
        <f>SUM(J111:L111)</f>
        <v>333</v>
      </c>
      <c r="J111" s="100">
        <v>199</v>
      </c>
      <c r="K111" s="100">
        <v>113</v>
      </c>
      <c r="L111" s="100">
        <v>21</v>
      </c>
      <c r="M111" s="92">
        <f t="shared" si="40"/>
        <v>431</v>
      </c>
      <c r="N111" s="100">
        <v>197</v>
      </c>
      <c r="O111" s="100">
        <v>213</v>
      </c>
      <c r="P111" s="100">
        <v>21</v>
      </c>
    </row>
    <row r="112" spans="1:16" ht="17.100000000000001" customHeight="1">
      <c r="A112" s="13"/>
      <c r="B112" s="13"/>
      <c r="C112" s="13" t="s">
        <v>101</v>
      </c>
      <c r="D112" s="13"/>
      <c r="E112" s="91">
        <f t="shared" si="42"/>
        <v>807</v>
      </c>
      <c r="F112" s="92">
        <f t="shared" si="42"/>
        <v>374</v>
      </c>
      <c r="G112" s="92">
        <f t="shared" si="42"/>
        <v>378</v>
      </c>
      <c r="H112" s="92">
        <f t="shared" si="42"/>
        <v>55</v>
      </c>
      <c r="I112" s="92">
        <f>SUM(J112:L112)</f>
        <v>358</v>
      </c>
      <c r="J112" s="100">
        <v>214</v>
      </c>
      <c r="K112" s="100">
        <v>121</v>
      </c>
      <c r="L112" s="100">
        <v>23</v>
      </c>
      <c r="M112" s="92">
        <f t="shared" si="40"/>
        <v>449</v>
      </c>
      <c r="N112" s="100">
        <v>160</v>
      </c>
      <c r="O112" s="100">
        <v>257</v>
      </c>
      <c r="P112" s="100">
        <v>32</v>
      </c>
    </row>
    <row r="113" spans="1:16" ht="17.100000000000001" customHeight="1">
      <c r="A113" s="13"/>
      <c r="B113" s="13"/>
      <c r="C113" s="13" t="s">
        <v>100</v>
      </c>
      <c r="D113" s="13"/>
      <c r="E113" s="91">
        <f t="shared" si="42"/>
        <v>1240</v>
      </c>
      <c r="F113" s="92">
        <f t="shared" si="42"/>
        <v>533</v>
      </c>
      <c r="G113" s="92">
        <f t="shared" si="42"/>
        <v>632</v>
      </c>
      <c r="H113" s="92">
        <f t="shared" si="42"/>
        <v>75</v>
      </c>
      <c r="I113" s="92">
        <f>SUM(J113:L113)</f>
        <v>515</v>
      </c>
      <c r="J113" s="100">
        <v>270</v>
      </c>
      <c r="K113" s="100">
        <v>213</v>
      </c>
      <c r="L113" s="100">
        <v>32</v>
      </c>
      <c r="M113" s="92">
        <f t="shared" si="40"/>
        <v>725</v>
      </c>
      <c r="N113" s="100">
        <v>263</v>
      </c>
      <c r="O113" s="100">
        <v>419</v>
      </c>
      <c r="P113" s="100">
        <v>43</v>
      </c>
    </row>
    <row r="114" spans="1:16" ht="17.100000000000001" customHeight="1">
      <c r="A114" s="13"/>
      <c r="B114" s="13"/>
      <c r="C114" s="13" t="s">
        <v>99</v>
      </c>
      <c r="D114" s="13"/>
      <c r="E114" s="91">
        <f t="shared" si="42"/>
        <v>754</v>
      </c>
      <c r="F114" s="92">
        <f t="shared" si="42"/>
        <v>395</v>
      </c>
      <c r="G114" s="92">
        <f t="shared" si="42"/>
        <v>334</v>
      </c>
      <c r="H114" s="92">
        <f t="shared" si="42"/>
        <v>25</v>
      </c>
      <c r="I114" s="92">
        <f>SUM(J114:L114)</f>
        <v>332</v>
      </c>
      <c r="J114" s="100">
        <v>209</v>
      </c>
      <c r="K114" s="100">
        <v>112</v>
      </c>
      <c r="L114" s="100">
        <v>11</v>
      </c>
      <c r="M114" s="92">
        <f t="shared" si="40"/>
        <v>422</v>
      </c>
      <c r="N114" s="100">
        <v>186</v>
      </c>
      <c r="O114" s="100">
        <v>222</v>
      </c>
      <c r="P114" s="100">
        <v>14</v>
      </c>
    </row>
    <row r="115" spans="1:16" ht="17.100000000000001" customHeight="1">
      <c r="A115" s="13"/>
      <c r="B115" s="13" t="s">
        <v>130</v>
      </c>
      <c r="C115" s="13"/>
      <c r="D115" s="13"/>
      <c r="E115" s="91">
        <f>SUM(E116:E117)</f>
        <v>1821</v>
      </c>
      <c r="F115" s="92">
        <f t="shared" ref="F115:P115" si="43">SUM(F116:F117)</f>
        <v>909</v>
      </c>
      <c r="G115" s="92">
        <f t="shared" si="43"/>
        <v>790</v>
      </c>
      <c r="H115" s="92">
        <f t="shared" si="43"/>
        <v>122</v>
      </c>
      <c r="I115" s="92">
        <f t="shared" si="43"/>
        <v>846</v>
      </c>
      <c r="J115" s="100">
        <f t="shared" si="43"/>
        <v>496</v>
      </c>
      <c r="K115" s="100">
        <f t="shared" si="43"/>
        <v>287</v>
      </c>
      <c r="L115" s="100">
        <f t="shared" si="43"/>
        <v>63</v>
      </c>
      <c r="M115" s="92">
        <f t="shared" si="43"/>
        <v>975</v>
      </c>
      <c r="N115" s="100">
        <f t="shared" si="43"/>
        <v>413</v>
      </c>
      <c r="O115" s="100">
        <f t="shared" si="43"/>
        <v>503</v>
      </c>
      <c r="P115" s="100">
        <f t="shared" si="43"/>
        <v>59</v>
      </c>
    </row>
    <row r="116" spans="1:16" ht="17.100000000000001" customHeight="1">
      <c r="A116" s="13"/>
      <c r="B116" s="13"/>
      <c r="C116" s="13" t="s">
        <v>103</v>
      </c>
      <c r="D116" s="13"/>
      <c r="E116" s="91">
        <f t="shared" ref="E116:H117" si="44">SUM(I116,M116)</f>
        <v>1173</v>
      </c>
      <c r="F116" s="92">
        <f t="shared" si="44"/>
        <v>605</v>
      </c>
      <c r="G116" s="92">
        <f t="shared" si="44"/>
        <v>486</v>
      </c>
      <c r="H116" s="92">
        <f t="shared" si="44"/>
        <v>82</v>
      </c>
      <c r="I116" s="92">
        <f t="shared" ref="I116:I122" si="45">SUM(J116:L116)</f>
        <v>549</v>
      </c>
      <c r="J116" s="100">
        <v>322</v>
      </c>
      <c r="K116" s="100">
        <v>180</v>
      </c>
      <c r="L116" s="100">
        <v>47</v>
      </c>
      <c r="M116" s="92">
        <f t="shared" si="40"/>
        <v>624</v>
      </c>
      <c r="N116" s="100">
        <v>283</v>
      </c>
      <c r="O116" s="100">
        <v>306</v>
      </c>
      <c r="P116" s="100">
        <v>35</v>
      </c>
    </row>
    <row r="117" spans="1:16" ht="17.100000000000001" customHeight="1">
      <c r="A117" s="13"/>
      <c r="B117" s="13"/>
      <c r="C117" s="13" t="s">
        <v>102</v>
      </c>
      <c r="D117" s="13"/>
      <c r="E117" s="91">
        <f t="shared" si="44"/>
        <v>648</v>
      </c>
      <c r="F117" s="92">
        <f t="shared" si="44"/>
        <v>304</v>
      </c>
      <c r="G117" s="92">
        <f t="shared" si="44"/>
        <v>304</v>
      </c>
      <c r="H117" s="92">
        <f t="shared" si="44"/>
        <v>40</v>
      </c>
      <c r="I117" s="92">
        <f t="shared" si="45"/>
        <v>297</v>
      </c>
      <c r="J117" s="100">
        <v>174</v>
      </c>
      <c r="K117" s="100">
        <v>107</v>
      </c>
      <c r="L117" s="100">
        <v>16</v>
      </c>
      <c r="M117" s="92">
        <f t="shared" si="40"/>
        <v>351</v>
      </c>
      <c r="N117" s="100">
        <v>130</v>
      </c>
      <c r="O117" s="100">
        <v>197</v>
      </c>
      <c r="P117" s="100">
        <v>24</v>
      </c>
    </row>
    <row r="118" spans="1:16" ht="17.100000000000001" customHeight="1">
      <c r="A118" s="13"/>
      <c r="B118" s="13" t="s">
        <v>129</v>
      </c>
      <c r="C118" s="13"/>
      <c r="D118" s="13"/>
      <c r="E118" s="91">
        <f>SUM(E119:E120)</f>
        <v>576</v>
      </c>
      <c r="F118" s="92">
        <f t="shared" ref="F118:P118" si="46">SUM(F119:F120)</f>
        <v>292</v>
      </c>
      <c r="G118" s="92">
        <f t="shared" si="46"/>
        <v>235</v>
      </c>
      <c r="H118" s="92">
        <f t="shared" si="46"/>
        <v>49</v>
      </c>
      <c r="I118" s="92">
        <f t="shared" si="46"/>
        <v>261</v>
      </c>
      <c r="J118" s="100">
        <f t="shared" si="46"/>
        <v>149</v>
      </c>
      <c r="K118" s="100">
        <f t="shared" si="46"/>
        <v>83</v>
      </c>
      <c r="L118" s="100">
        <f t="shared" si="46"/>
        <v>29</v>
      </c>
      <c r="M118" s="92">
        <f t="shared" si="46"/>
        <v>315</v>
      </c>
      <c r="N118" s="100">
        <f t="shared" si="46"/>
        <v>143</v>
      </c>
      <c r="O118" s="100">
        <f t="shared" si="46"/>
        <v>152</v>
      </c>
      <c r="P118" s="100">
        <f t="shared" si="46"/>
        <v>20</v>
      </c>
    </row>
    <row r="119" spans="1:16" ht="17.100000000000001" customHeight="1">
      <c r="A119" s="13"/>
      <c r="B119" s="13"/>
      <c r="C119" s="13" t="s">
        <v>103</v>
      </c>
      <c r="D119" s="13"/>
      <c r="E119" s="91">
        <f>SUM(I119,M119)</f>
        <v>354</v>
      </c>
      <c r="F119" s="92">
        <f>SUM(J119,N119)</f>
        <v>172</v>
      </c>
      <c r="G119" s="92">
        <f>SUM(K119,O119)</f>
        <v>160</v>
      </c>
      <c r="H119" s="92">
        <f>SUM(L119,P119)</f>
        <v>22</v>
      </c>
      <c r="I119" s="92">
        <f t="shared" si="45"/>
        <v>154</v>
      </c>
      <c r="J119" s="100">
        <v>83</v>
      </c>
      <c r="K119" s="100">
        <v>58</v>
      </c>
      <c r="L119" s="100">
        <v>13</v>
      </c>
      <c r="M119" s="92">
        <f t="shared" si="40"/>
        <v>200</v>
      </c>
      <c r="N119" s="100">
        <v>89</v>
      </c>
      <c r="O119" s="100">
        <v>102</v>
      </c>
      <c r="P119" s="100">
        <v>9</v>
      </c>
    </row>
    <row r="120" spans="1:16" ht="17.100000000000001" customHeight="1">
      <c r="A120" s="13"/>
      <c r="B120" s="13"/>
      <c r="C120" s="13" t="s">
        <v>102</v>
      </c>
      <c r="D120" s="13"/>
      <c r="E120" s="91">
        <f t="shared" ref="E120:G122" si="47">SUM(I120,M120)</f>
        <v>222</v>
      </c>
      <c r="F120" s="92">
        <f t="shared" si="47"/>
        <v>120</v>
      </c>
      <c r="G120" s="92">
        <f t="shared" si="47"/>
        <v>75</v>
      </c>
      <c r="H120" s="92">
        <f>SUM(L120,P120)</f>
        <v>27</v>
      </c>
      <c r="I120" s="92">
        <f t="shared" si="45"/>
        <v>107</v>
      </c>
      <c r="J120" s="100">
        <v>66</v>
      </c>
      <c r="K120" s="100">
        <v>25</v>
      </c>
      <c r="L120" s="100">
        <v>16</v>
      </c>
      <c r="M120" s="92">
        <f t="shared" si="40"/>
        <v>115</v>
      </c>
      <c r="N120" s="100">
        <v>54</v>
      </c>
      <c r="O120" s="100">
        <v>50</v>
      </c>
      <c r="P120" s="100">
        <v>11</v>
      </c>
    </row>
    <row r="121" spans="1:16" ht="17.100000000000001" customHeight="1">
      <c r="A121" s="13"/>
      <c r="B121" s="13" t="s">
        <v>128</v>
      </c>
      <c r="C121" s="13"/>
      <c r="D121" s="13"/>
      <c r="E121" s="91">
        <f t="shared" si="47"/>
        <v>921</v>
      </c>
      <c r="F121" s="92">
        <f t="shared" si="47"/>
        <v>441</v>
      </c>
      <c r="G121" s="92">
        <f t="shared" si="47"/>
        <v>377</v>
      </c>
      <c r="H121" s="92">
        <f>SUM(L121,P121)</f>
        <v>103</v>
      </c>
      <c r="I121" s="92">
        <f t="shared" si="45"/>
        <v>403</v>
      </c>
      <c r="J121" s="100">
        <v>229</v>
      </c>
      <c r="K121" s="100">
        <v>123</v>
      </c>
      <c r="L121" s="100">
        <v>51</v>
      </c>
      <c r="M121" s="92">
        <f t="shared" si="40"/>
        <v>518</v>
      </c>
      <c r="N121" s="100">
        <v>212</v>
      </c>
      <c r="O121" s="100">
        <v>254</v>
      </c>
      <c r="P121" s="100">
        <v>52</v>
      </c>
    </row>
    <row r="122" spans="1:16" ht="17.100000000000001" customHeight="1">
      <c r="A122" s="13"/>
      <c r="B122" s="13" t="s">
        <v>127</v>
      </c>
      <c r="C122" s="13"/>
      <c r="D122" s="13"/>
      <c r="E122" s="91">
        <f t="shared" si="47"/>
        <v>0</v>
      </c>
      <c r="F122" s="92">
        <f t="shared" si="47"/>
        <v>0</v>
      </c>
      <c r="G122" s="92">
        <f t="shared" si="47"/>
        <v>0</v>
      </c>
      <c r="H122" s="92">
        <f>SUM(L122,P122)</f>
        <v>0</v>
      </c>
      <c r="I122" s="92">
        <f t="shared" si="45"/>
        <v>0</v>
      </c>
      <c r="J122" s="100" t="s">
        <v>163</v>
      </c>
      <c r="K122" s="100" t="s">
        <v>163</v>
      </c>
      <c r="L122" s="100" t="s">
        <v>163</v>
      </c>
      <c r="M122" s="92">
        <f t="shared" si="40"/>
        <v>0</v>
      </c>
      <c r="N122" s="100" t="s">
        <v>163</v>
      </c>
      <c r="O122" s="100" t="s">
        <v>163</v>
      </c>
      <c r="P122" s="100" t="s">
        <v>163</v>
      </c>
    </row>
    <row r="123" spans="1:16" ht="17.100000000000001" customHeight="1">
      <c r="A123" s="13"/>
      <c r="B123" s="13" t="s">
        <v>126</v>
      </c>
      <c r="C123" s="13"/>
      <c r="D123" s="13"/>
      <c r="E123" s="91">
        <f>SUM(I123,M123)</f>
        <v>277</v>
      </c>
      <c r="F123" s="92">
        <f>SUM(J123,N123)</f>
        <v>131</v>
      </c>
      <c r="G123" s="92">
        <f>SUM(K123,O123)</f>
        <v>128</v>
      </c>
      <c r="H123" s="92">
        <f>SUM(L123,P123)</f>
        <v>18</v>
      </c>
      <c r="I123" s="92">
        <f>SUM(J123:L123)</f>
        <v>124</v>
      </c>
      <c r="J123" s="100">
        <v>67</v>
      </c>
      <c r="K123" s="100">
        <v>47</v>
      </c>
      <c r="L123" s="100">
        <v>10</v>
      </c>
      <c r="M123" s="92">
        <f t="shared" si="40"/>
        <v>153</v>
      </c>
      <c r="N123" s="100">
        <v>64</v>
      </c>
      <c r="O123" s="100">
        <v>81</v>
      </c>
      <c r="P123" s="100">
        <v>8</v>
      </c>
    </row>
    <row r="124" spans="1:16" ht="17.100000000000001" customHeight="1">
      <c r="A124" s="13"/>
      <c r="B124" s="13" t="s">
        <v>125</v>
      </c>
      <c r="C124" s="13"/>
      <c r="D124" s="13"/>
      <c r="E124" s="91">
        <f t="shared" ref="E124:P124" si="48">SUM(E125:E126)</f>
        <v>931</v>
      </c>
      <c r="F124" s="92">
        <f t="shared" si="48"/>
        <v>398</v>
      </c>
      <c r="G124" s="92">
        <f t="shared" si="48"/>
        <v>456</v>
      </c>
      <c r="H124" s="92">
        <f t="shared" si="48"/>
        <v>77</v>
      </c>
      <c r="I124" s="92">
        <f t="shared" si="48"/>
        <v>371</v>
      </c>
      <c r="J124" s="100">
        <f t="shared" si="48"/>
        <v>202</v>
      </c>
      <c r="K124" s="100">
        <f t="shared" si="48"/>
        <v>134</v>
      </c>
      <c r="L124" s="100">
        <f t="shared" si="48"/>
        <v>35</v>
      </c>
      <c r="M124" s="92">
        <f t="shared" si="48"/>
        <v>560</v>
      </c>
      <c r="N124" s="100">
        <f t="shared" si="48"/>
        <v>196</v>
      </c>
      <c r="O124" s="100">
        <f t="shared" si="48"/>
        <v>322</v>
      </c>
      <c r="P124" s="100">
        <f t="shared" si="48"/>
        <v>42</v>
      </c>
    </row>
    <row r="125" spans="1:16" ht="17.100000000000001" customHeight="1">
      <c r="A125" s="13"/>
      <c r="B125" s="13"/>
      <c r="C125" s="13" t="s">
        <v>103</v>
      </c>
      <c r="D125" s="13"/>
      <c r="E125" s="91">
        <f t="shared" ref="E125:H126" si="49">SUM(I125,M125)</f>
        <v>454</v>
      </c>
      <c r="F125" s="92">
        <f t="shared" si="49"/>
        <v>220</v>
      </c>
      <c r="G125" s="92">
        <f t="shared" si="49"/>
        <v>207</v>
      </c>
      <c r="H125" s="92">
        <f t="shared" si="49"/>
        <v>27</v>
      </c>
      <c r="I125" s="92">
        <f>SUM(J125:L125)</f>
        <v>189</v>
      </c>
      <c r="J125" s="100">
        <v>111</v>
      </c>
      <c r="K125" s="100">
        <v>64</v>
      </c>
      <c r="L125" s="100">
        <v>14</v>
      </c>
      <c r="M125" s="92">
        <f t="shared" si="40"/>
        <v>265</v>
      </c>
      <c r="N125" s="100">
        <v>109</v>
      </c>
      <c r="O125" s="100">
        <v>143</v>
      </c>
      <c r="P125" s="100">
        <v>13</v>
      </c>
    </row>
    <row r="126" spans="1:16" ht="17.100000000000001" customHeight="1">
      <c r="A126" s="13"/>
      <c r="B126" s="13"/>
      <c r="C126" s="13" t="s">
        <v>102</v>
      </c>
      <c r="D126" s="13"/>
      <c r="E126" s="91">
        <f t="shared" si="49"/>
        <v>477</v>
      </c>
      <c r="F126" s="92">
        <f t="shared" si="49"/>
        <v>178</v>
      </c>
      <c r="G126" s="92">
        <f t="shared" si="49"/>
        <v>249</v>
      </c>
      <c r="H126" s="92">
        <f t="shared" si="49"/>
        <v>50</v>
      </c>
      <c r="I126" s="92">
        <f>SUM(J126:L126)</f>
        <v>182</v>
      </c>
      <c r="J126" s="100">
        <v>91</v>
      </c>
      <c r="K126" s="100">
        <v>70</v>
      </c>
      <c r="L126" s="100">
        <v>21</v>
      </c>
      <c r="M126" s="92">
        <f t="shared" si="40"/>
        <v>295</v>
      </c>
      <c r="N126" s="100">
        <v>87</v>
      </c>
      <c r="O126" s="100">
        <v>179</v>
      </c>
      <c r="P126" s="100">
        <v>29</v>
      </c>
    </row>
    <row r="127" spans="1:16" ht="17.100000000000001" customHeight="1">
      <c r="A127" s="13"/>
      <c r="B127" s="13" t="s">
        <v>124</v>
      </c>
      <c r="C127" s="13"/>
      <c r="D127" s="13"/>
      <c r="E127" s="91">
        <f>SUM(E128:E132)</f>
        <v>3729</v>
      </c>
      <c r="F127" s="92">
        <f t="shared" ref="F127:P127" si="50">SUM(F128:F132)</f>
        <v>1761</v>
      </c>
      <c r="G127" s="92">
        <f t="shared" si="50"/>
        <v>1729</v>
      </c>
      <c r="H127" s="92">
        <f t="shared" si="50"/>
        <v>239</v>
      </c>
      <c r="I127" s="92">
        <f t="shared" si="50"/>
        <v>1603</v>
      </c>
      <c r="J127" s="100">
        <f t="shared" si="50"/>
        <v>919</v>
      </c>
      <c r="K127" s="100">
        <f t="shared" si="50"/>
        <v>570</v>
      </c>
      <c r="L127" s="100">
        <f t="shared" si="50"/>
        <v>114</v>
      </c>
      <c r="M127" s="92">
        <f t="shared" si="50"/>
        <v>2126</v>
      </c>
      <c r="N127" s="100">
        <f t="shared" si="50"/>
        <v>842</v>
      </c>
      <c r="O127" s="100">
        <f t="shared" si="50"/>
        <v>1159</v>
      </c>
      <c r="P127" s="100">
        <f t="shared" si="50"/>
        <v>125</v>
      </c>
    </row>
    <row r="128" spans="1:16" ht="17.100000000000001" customHeight="1">
      <c r="A128" s="13"/>
      <c r="B128" s="13"/>
      <c r="C128" s="13" t="s">
        <v>103</v>
      </c>
      <c r="D128" s="13"/>
      <c r="E128" s="91">
        <f t="shared" ref="E128:H132" si="51">SUM(I128,M128)</f>
        <v>975</v>
      </c>
      <c r="F128" s="92">
        <f t="shared" si="51"/>
        <v>414</v>
      </c>
      <c r="G128" s="92">
        <f t="shared" si="51"/>
        <v>482</v>
      </c>
      <c r="H128" s="92">
        <f t="shared" si="51"/>
        <v>79</v>
      </c>
      <c r="I128" s="92">
        <f>SUM(J128:L128)</f>
        <v>405</v>
      </c>
      <c r="J128" s="100">
        <v>215</v>
      </c>
      <c r="K128" s="100">
        <v>148</v>
      </c>
      <c r="L128" s="100">
        <v>42</v>
      </c>
      <c r="M128" s="92">
        <f t="shared" si="40"/>
        <v>570</v>
      </c>
      <c r="N128" s="100">
        <v>199</v>
      </c>
      <c r="O128" s="100">
        <v>334</v>
      </c>
      <c r="P128" s="100">
        <v>37</v>
      </c>
    </row>
    <row r="129" spans="1:16" ht="17.100000000000001" customHeight="1">
      <c r="A129" s="13"/>
      <c r="B129" s="13"/>
      <c r="C129" s="13" t="s">
        <v>102</v>
      </c>
      <c r="D129" s="13"/>
      <c r="E129" s="91">
        <f t="shared" si="51"/>
        <v>389</v>
      </c>
      <c r="F129" s="92">
        <f t="shared" si="51"/>
        <v>192</v>
      </c>
      <c r="G129" s="92">
        <f t="shared" si="51"/>
        <v>179</v>
      </c>
      <c r="H129" s="92">
        <f t="shared" si="51"/>
        <v>18</v>
      </c>
      <c r="I129" s="92">
        <f>SUM(J129:L129)</f>
        <v>160</v>
      </c>
      <c r="J129" s="100">
        <v>105</v>
      </c>
      <c r="K129" s="100">
        <v>47</v>
      </c>
      <c r="L129" s="100">
        <v>8</v>
      </c>
      <c r="M129" s="92">
        <f t="shared" si="40"/>
        <v>229</v>
      </c>
      <c r="N129" s="100">
        <v>87</v>
      </c>
      <c r="O129" s="100">
        <v>132</v>
      </c>
      <c r="P129" s="100">
        <v>10</v>
      </c>
    </row>
    <row r="130" spans="1:16" ht="17.100000000000001" customHeight="1">
      <c r="A130" s="13"/>
      <c r="B130" s="13"/>
      <c r="C130" s="13" t="s">
        <v>101</v>
      </c>
      <c r="D130" s="13"/>
      <c r="E130" s="91">
        <f t="shared" si="51"/>
        <v>945</v>
      </c>
      <c r="F130" s="92">
        <f t="shared" si="51"/>
        <v>476</v>
      </c>
      <c r="G130" s="92">
        <f t="shared" si="51"/>
        <v>417</v>
      </c>
      <c r="H130" s="92">
        <f t="shared" si="51"/>
        <v>52</v>
      </c>
      <c r="I130" s="92">
        <f>SUM(J130:L130)</f>
        <v>420</v>
      </c>
      <c r="J130" s="100">
        <v>245</v>
      </c>
      <c r="K130" s="100">
        <v>154</v>
      </c>
      <c r="L130" s="100">
        <v>21</v>
      </c>
      <c r="M130" s="92">
        <f t="shared" si="40"/>
        <v>525</v>
      </c>
      <c r="N130" s="100">
        <v>231</v>
      </c>
      <c r="O130" s="100">
        <v>263</v>
      </c>
      <c r="P130" s="100">
        <v>31</v>
      </c>
    </row>
    <row r="131" spans="1:16" ht="17.100000000000001" customHeight="1">
      <c r="A131" s="13"/>
      <c r="B131" s="13"/>
      <c r="C131" s="13" t="s">
        <v>100</v>
      </c>
      <c r="D131" s="13"/>
      <c r="E131" s="91">
        <f t="shared" si="51"/>
        <v>1121</v>
      </c>
      <c r="F131" s="92">
        <f t="shared" si="51"/>
        <v>547</v>
      </c>
      <c r="G131" s="92">
        <f t="shared" si="51"/>
        <v>510</v>
      </c>
      <c r="H131" s="92">
        <f t="shared" si="51"/>
        <v>64</v>
      </c>
      <c r="I131" s="92">
        <f>SUM(J131:L131)</f>
        <v>477</v>
      </c>
      <c r="J131" s="100">
        <v>284</v>
      </c>
      <c r="K131" s="100">
        <v>162</v>
      </c>
      <c r="L131" s="100">
        <v>31</v>
      </c>
      <c r="M131" s="92">
        <f t="shared" si="40"/>
        <v>644</v>
      </c>
      <c r="N131" s="100">
        <v>263</v>
      </c>
      <c r="O131" s="100">
        <v>348</v>
      </c>
      <c r="P131" s="100">
        <v>33</v>
      </c>
    </row>
    <row r="132" spans="1:16" ht="17.100000000000001" customHeight="1">
      <c r="A132" s="13"/>
      <c r="B132" s="13"/>
      <c r="C132" s="13" t="s">
        <v>99</v>
      </c>
      <c r="D132" s="13"/>
      <c r="E132" s="91">
        <f t="shared" si="51"/>
        <v>299</v>
      </c>
      <c r="F132" s="92">
        <f t="shared" si="51"/>
        <v>132</v>
      </c>
      <c r="G132" s="92">
        <f t="shared" si="51"/>
        <v>141</v>
      </c>
      <c r="H132" s="92">
        <f t="shared" si="51"/>
        <v>26</v>
      </c>
      <c r="I132" s="92">
        <f>SUM(J132:L132)</f>
        <v>141</v>
      </c>
      <c r="J132" s="100">
        <v>70</v>
      </c>
      <c r="K132" s="100">
        <v>59</v>
      </c>
      <c r="L132" s="100">
        <v>12</v>
      </c>
      <c r="M132" s="92">
        <f t="shared" si="40"/>
        <v>158</v>
      </c>
      <c r="N132" s="100">
        <v>62</v>
      </c>
      <c r="O132" s="100">
        <v>82</v>
      </c>
      <c r="P132" s="100">
        <v>14</v>
      </c>
    </row>
    <row r="133" spans="1:16" ht="17.100000000000001" customHeight="1">
      <c r="A133" s="13"/>
      <c r="B133" s="13" t="s">
        <v>123</v>
      </c>
      <c r="C133" s="13"/>
      <c r="D133" s="13"/>
      <c r="E133" s="91">
        <f>SUM(E134:E137)</f>
        <v>1736</v>
      </c>
      <c r="F133" s="92">
        <f t="shared" ref="F133:P133" si="52">SUM(F134:F137)</f>
        <v>829</v>
      </c>
      <c r="G133" s="92">
        <f t="shared" si="52"/>
        <v>811</v>
      </c>
      <c r="H133" s="92">
        <f t="shared" si="52"/>
        <v>96</v>
      </c>
      <c r="I133" s="92">
        <f t="shared" si="52"/>
        <v>808</v>
      </c>
      <c r="J133" s="100">
        <f t="shared" si="52"/>
        <v>467</v>
      </c>
      <c r="K133" s="100">
        <f t="shared" si="52"/>
        <v>298</v>
      </c>
      <c r="L133" s="100">
        <f t="shared" si="52"/>
        <v>43</v>
      </c>
      <c r="M133" s="92">
        <f t="shared" si="52"/>
        <v>928</v>
      </c>
      <c r="N133" s="100">
        <f t="shared" si="52"/>
        <v>362</v>
      </c>
      <c r="O133" s="100">
        <f t="shared" si="52"/>
        <v>513</v>
      </c>
      <c r="P133" s="100">
        <f t="shared" si="52"/>
        <v>53</v>
      </c>
    </row>
    <row r="134" spans="1:16" ht="17.100000000000001" customHeight="1">
      <c r="A134" s="13"/>
      <c r="B134" s="13"/>
      <c r="C134" s="13" t="s">
        <v>103</v>
      </c>
      <c r="D134" s="13"/>
      <c r="E134" s="91">
        <f t="shared" ref="E134:H137" si="53">SUM(I134,M134)</f>
        <v>1163</v>
      </c>
      <c r="F134" s="92">
        <f t="shared" si="53"/>
        <v>531</v>
      </c>
      <c r="G134" s="92">
        <f t="shared" si="53"/>
        <v>561</v>
      </c>
      <c r="H134" s="92">
        <f t="shared" si="53"/>
        <v>71</v>
      </c>
      <c r="I134" s="92">
        <f>SUM(J134:L134)</f>
        <v>510</v>
      </c>
      <c r="J134" s="100">
        <v>276</v>
      </c>
      <c r="K134" s="100">
        <v>203</v>
      </c>
      <c r="L134" s="100">
        <v>31</v>
      </c>
      <c r="M134" s="92">
        <f t="shared" si="40"/>
        <v>653</v>
      </c>
      <c r="N134" s="100">
        <v>255</v>
      </c>
      <c r="O134" s="100">
        <v>358</v>
      </c>
      <c r="P134" s="100">
        <v>40</v>
      </c>
    </row>
    <row r="135" spans="1:16" ht="17.100000000000001" customHeight="1">
      <c r="A135" s="13"/>
      <c r="B135" s="13"/>
      <c r="C135" s="13" t="s">
        <v>102</v>
      </c>
      <c r="D135" s="13"/>
      <c r="E135" s="91">
        <f t="shared" si="53"/>
        <v>443</v>
      </c>
      <c r="F135" s="92">
        <f t="shared" si="53"/>
        <v>243</v>
      </c>
      <c r="G135" s="92">
        <f t="shared" si="53"/>
        <v>175</v>
      </c>
      <c r="H135" s="92">
        <f t="shared" si="53"/>
        <v>25</v>
      </c>
      <c r="I135" s="92">
        <f>SUM(J135:L135)</f>
        <v>234</v>
      </c>
      <c r="J135" s="100">
        <v>158</v>
      </c>
      <c r="K135" s="100">
        <v>64</v>
      </c>
      <c r="L135" s="100">
        <v>12</v>
      </c>
      <c r="M135" s="92">
        <f t="shared" si="40"/>
        <v>209</v>
      </c>
      <c r="N135" s="100">
        <v>85</v>
      </c>
      <c r="O135" s="100">
        <v>111</v>
      </c>
      <c r="P135" s="100">
        <v>13</v>
      </c>
    </row>
    <row r="136" spans="1:16" ht="17.100000000000001" customHeight="1">
      <c r="A136" s="13"/>
      <c r="B136" s="13"/>
      <c r="C136" s="13" t="s">
        <v>101</v>
      </c>
      <c r="D136" s="13"/>
      <c r="E136" s="91">
        <f t="shared" si="53"/>
        <v>130</v>
      </c>
      <c r="F136" s="92">
        <f t="shared" si="53"/>
        <v>55</v>
      </c>
      <c r="G136" s="92">
        <f t="shared" si="53"/>
        <v>75</v>
      </c>
      <c r="H136" s="92">
        <f t="shared" si="53"/>
        <v>0</v>
      </c>
      <c r="I136" s="92">
        <f>SUM(J136:L136)</f>
        <v>64</v>
      </c>
      <c r="J136" s="100">
        <v>33</v>
      </c>
      <c r="K136" s="100">
        <v>31</v>
      </c>
      <c r="L136" s="100" t="s">
        <v>163</v>
      </c>
      <c r="M136" s="92">
        <f t="shared" si="40"/>
        <v>66</v>
      </c>
      <c r="N136" s="100">
        <v>22</v>
      </c>
      <c r="O136" s="100">
        <v>44</v>
      </c>
      <c r="P136" s="100" t="s">
        <v>163</v>
      </c>
    </row>
    <row r="137" spans="1:16" ht="17.100000000000001" customHeight="1">
      <c r="A137" s="13"/>
      <c r="B137" s="13"/>
      <c r="C137" s="13" t="s">
        <v>100</v>
      </c>
      <c r="D137" s="13"/>
      <c r="E137" s="91">
        <f t="shared" si="53"/>
        <v>0</v>
      </c>
      <c r="F137" s="92">
        <f t="shared" si="53"/>
        <v>0</v>
      </c>
      <c r="G137" s="92">
        <f t="shared" si="53"/>
        <v>0</v>
      </c>
      <c r="H137" s="92">
        <f t="shared" si="53"/>
        <v>0</v>
      </c>
      <c r="I137" s="92">
        <f>SUM(J137:L137)</f>
        <v>0</v>
      </c>
      <c r="J137" s="100" t="s">
        <v>163</v>
      </c>
      <c r="K137" s="100" t="s">
        <v>163</v>
      </c>
      <c r="L137" s="100" t="s">
        <v>163</v>
      </c>
      <c r="M137" s="92">
        <f t="shared" si="40"/>
        <v>0</v>
      </c>
      <c r="N137" s="100" t="s">
        <v>163</v>
      </c>
      <c r="O137" s="100" t="s">
        <v>163</v>
      </c>
      <c r="P137" s="100" t="s">
        <v>163</v>
      </c>
    </row>
    <row r="138" spans="1:16" ht="17.100000000000001" customHeight="1">
      <c r="A138" s="13"/>
      <c r="B138" s="13" t="s">
        <v>122</v>
      </c>
      <c r="C138" s="13"/>
      <c r="D138" s="13"/>
      <c r="E138" s="91">
        <f>SUM(E139:E140)</f>
        <v>1026</v>
      </c>
      <c r="F138" s="92">
        <f t="shared" ref="F138:P138" si="54">SUM(F139:F140)</f>
        <v>506</v>
      </c>
      <c r="G138" s="92">
        <f t="shared" si="54"/>
        <v>467</v>
      </c>
      <c r="H138" s="92">
        <f t="shared" si="54"/>
        <v>53</v>
      </c>
      <c r="I138" s="92">
        <f t="shared" si="54"/>
        <v>439</v>
      </c>
      <c r="J138" s="100">
        <f t="shared" si="54"/>
        <v>234</v>
      </c>
      <c r="K138" s="100">
        <f t="shared" si="54"/>
        <v>179</v>
      </c>
      <c r="L138" s="100">
        <f t="shared" si="54"/>
        <v>26</v>
      </c>
      <c r="M138" s="92">
        <f t="shared" si="54"/>
        <v>587</v>
      </c>
      <c r="N138" s="100">
        <f t="shared" si="54"/>
        <v>272</v>
      </c>
      <c r="O138" s="100">
        <f t="shared" si="54"/>
        <v>288</v>
      </c>
      <c r="P138" s="100">
        <f t="shared" si="54"/>
        <v>27</v>
      </c>
    </row>
    <row r="139" spans="1:16" ht="17.100000000000001" customHeight="1">
      <c r="A139" s="13"/>
      <c r="B139" s="13"/>
      <c r="C139" s="13" t="s">
        <v>103</v>
      </c>
      <c r="D139" s="13"/>
      <c r="E139" s="91">
        <f t="shared" ref="E139:H140" si="55">SUM(I139,M139)</f>
        <v>935</v>
      </c>
      <c r="F139" s="92">
        <f t="shared" si="55"/>
        <v>473</v>
      </c>
      <c r="G139" s="92">
        <f t="shared" si="55"/>
        <v>416</v>
      </c>
      <c r="H139" s="92">
        <f t="shared" si="55"/>
        <v>46</v>
      </c>
      <c r="I139" s="92">
        <f>SUM(J139:L139)</f>
        <v>401</v>
      </c>
      <c r="J139" s="100">
        <v>217</v>
      </c>
      <c r="K139" s="100">
        <v>161</v>
      </c>
      <c r="L139" s="100">
        <v>23</v>
      </c>
      <c r="M139" s="92">
        <f t="shared" ref="M139:M165" si="56">SUM(N139:P139)</f>
        <v>534</v>
      </c>
      <c r="N139" s="100">
        <v>256</v>
      </c>
      <c r="O139" s="100">
        <v>255</v>
      </c>
      <c r="P139" s="100">
        <v>23</v>
      </c>
    </row>
    <row r="140" spans="1:16" ht="17.100000000000001" customHeight="1">
      <c r="A140" s="13"/>
      <c r="B140" s="13"/>
      <c r="C140" s="13" t="s">
        <v>102</v>
      </c>
      <c r="D140" s="13"/>
      <c r="E140" s="91">
        <f t="shared" si="55"/>
        <v>91</v>
      </c>
      <c r="F140" s="92">
        <f t="shared" si="55"/>
        <v>33</v>
      </c>
      <c r="G140" s="92">
        <f t="shared" si="55"/>
        <v>51</v>
      </c>
      <c r="H140" s="92">
        <f t="shared" si="55"/>
        <v>7</v>
      </c>
      <c r="I140" s="92">
        <f>SUM(J140:L140)</f>
        <v>38</v>
      </c>
      <c r="J140" s="100">
        <v>17</v>
      </c>
      <c r="K140" s="100">
        <v>18</v>
      </c>
      <c r="L140" s="100">
        <v>3</v>
      </c>
      <c r="M140" s="92">
        <f t="shared" si="56"/>
        <v>53</v>
      </c>
      <c r="N140" s="100">
        <v>16</v>
      </c>
      <c r="O140" s="100">
        <v>33</v>
      </c>
      <c r="P140" s="100">
        <v>4</v>
      </c>
    </row>
    <row r="141" spans="1:16" ht="17.100000000000001" customHeight="1">
      <c r="A141" s="13"/>
      <c r="B141" s="13"/>
      <c r="C141" s="13"/>
      <c r="D141" s="13"/>
      <c r="E141" s="14"/>
      <c r="F141" s="14"/>
      <c r="G141" s="14"/>
      <c r="H141" s="14"/>
      <c r="I141" s="14"/>
      <c r="J141" s="76"/>
      <c r="K141" s="76"/>
      <c r="L141" s="76"/>
      <c r="M141" s="14"/>
      <c r="N141" s="76"/>
      <c r="O141" s="76"/>
      <c r="P141" s="76"/>
    </row>
    <row r="142" spans="1:16" ht="24" customHeight="1" thickBot="1">
      <c r="A142" s="1" t="s">
        <v>463</v>
      </c>
      <c r="B142" s="54"/>
      <c r="C142" s="54"/>
      <c r="D142" s="55"/>
      <c r="J142" s="72"/>
      <c r="K142" s="72"/>
      <c r="L142" s="72"/>
      <c r="N142" s="72"/>
      <c r="O142" s="72"/>
      <c r="P142" s="72"/>
    </row>
    <row r="143" spans="1:16" ht="15" customHeight="1" thickTop="1">
      <c r="A143" s="327" t="s">
        <v>362</v>
      </c>
      <c r="B143" s="327"/>
      <c r="C143" s="327"/>
      <c r="D143" s="328"/>
      <c r="E143" s="250" t="s">
        <v>319</v>
      </c>
      <c r="F143" s="272"/>
      <c r="G143" s="272"/>
      <c r="H143" s="272"/>
      <c r="I143" s="250" t="s">
        <v>342</v>
      </c>
      <c r="J143" s="272"/>
      <c r="K143" s="272"/>
      <c r="L143" s="275"/>
      <c r="M143" s="272" t="s">
        <v>344</v>
      </c>
      <c r="N143" s="272"/>
      <c r="O143" s="272"/>
      <c r="P143" s="272"/>
    </row>
    <row r="144" spans="1:16" ht="30" customHeight="1">
      <c r="A144" s="329"/>
      <c r="B144" s="329"/>
      <c r="C144" s="329"/>
      <c r="D144" s="330"/>
      <c r="E144" s="125" t="s">
        <v>319</v>
      </c>
      <c r="F144" s="135" t="s">
        <v>368</v>
      </c>
      <c r="G144" s="135" t="s">
        <v>369</v>
      </c>
      <c r="H144" s="136" t="s">
        <v>348</v>
      </c>
      <c r="I144" s="125" t="s">
        <v>319</v>
      </c>
      <c r="J144" s="73" t="s">
        <v>368</v>
      </c>
      <c r="K144" s="73" t="s">
        <v>369</v>
      </c>
      <c r="L144" s="74" t="s">
        <v>348</v>
      </c>
      <c r="M144" s="125" t="s">
        <v>319</v>
      </c>
      <c r="N144" s="73" t="s">
        <v>368</v>
      </c>
      <c r="O144" s="73" t="s">
        <v>369</v>
      </c>
      <c r="P144" s="75" t="s">
        <v>348</v>
      </c>
    </row>
    <row r="145" spans="1:16" ht="17.100000000000001" customHeight="1">
      <c r="A145" s="13"/>
      <c r="B145" s="13" t="s">
        <v>121</v>
      </c>
      <c r="C145" s="13"/>
      <c r="D145" s="13"/>
      <c r="E145" s="91">
        <f>SUM(E146:E149)</f>
        <v>1451</v>
      </c>
      <c r="F145" s="92">
        <f t="shared" ref="F145:P145" si="57">SUM(F146:F149)</f>
        <v>599</v>
      </c>
      <c r="G145" s="92">
        <f t="shared" si="57"/>
        <v>759</v>
      </c>
      <c r="H145" s="92">
        <f t="shared" si="57"/>
        <v>93</v>
      </c>
      <c r="I145" s="92">
        <f t="shared" si="57"/>
        <v>632</v>
      </c>
      <c r="J145" s="100">
        <f t="shared" si="57"/>
        <v>323</v>
      </c>
      <c r="K145" s="100">
        <f t="shared" si="57"/>
        <v>263</v>
      </c>
      <c r="L145" s="100">
        <f t="shared" si="57"/>
        <v>46</v>
      </c>
      <c r="M145" s="92">
        <f t="shared" si="57"/>
        <v>819</v>
      </c>
      <c r="N145" s="100">
        <f t="shared" si="57"/>
        <v>276</v>
      </c>
      <c r="O145" s="100">
        <f t="shared" si="57"/>
        <v>496</v>
      </c>
      <c r="P145" s="100">
        <f t="shared" si="57"/>
        <v>47</v>
      </c>
    </row>
    <row r="146" spans="1:16" ht="17.100000000000001" customHeight="1">
      <c r="A146" s="13"/>
      <c r="B146" s="13"/>
      <c r="C146" s="13" t="s">
        <v>103</v>
      </c>
      <c r="D146" s="13"/>
      <c r="E146" s="91">
        <f t="shared" ref="E146:H153" si="58">SUM(I146,M146)</f>
        <v>741</v>
      </c>
      <c r="F146" s="92">
        <f t="shared" si="58"/>
        <v>252</v>
      </c>
      <c r="G146" s="92">
        <f t="shared" si="58"/>
        <v>441</v>
      </c>
      <c r="H146" s="92">
        <f t="shared" si="58"/>
        <v>48</v>
      </c>
      <c r="I146" s="92">
        <f t="shared" ref="I146:I154" si="59">SUM(J146:L146)</f>
        <v>316</v>
      </c>
      <c r="J146" s="100">
        <v>144</v>
      </c>
      <c r="K146" s="100">
        <v>150</v>
      </c>
      <c r="L146" s="100">
        <v>22</v>
      </c>
      <c r="M146" s="92">
        <f t="shared" si="56"/>
        <v>425</v>
      </c>
      <c r="N146" s="100">
        <v>108</v>
      </c>
      <c r="O146" s="100">
        <v>291</v>
      </c>
      <c r="P146" s="100">
        <v>26</v>
      </c>
    </row>
    <row r="147" spans="1:16" ht="17.100000000000001" customHeight="1">
      <c r="A147" s="13"/>
      <c r="B147" s="13"/>
      <c r="C147" s="13" t="s">
        <v>102</v>
      </c>
      <c r="D147" s="13"/>
      <c r="E147" s="91">
        <f t="shared" si="58"/>
        <v>663</v>
      </c>
      <c r="F147" s="92">
        <f t="shared" si="58"/>
        <v>329</v>
      </c>
      <c r="G147" s="92">
        <f t="shared" si="58"/>
        <v>289</v>
      </c>
      <c r="H147" s="92">
        <f t="shared" si="58"/>
        <v>45</v>
      </c>
      <c r="I147" s="92">
        <f t="shared" si="59"/>
        <v>296</v>
      </c>
      <c r="J147" s="100">
        <v>169</v>
      </c>
      <c r="K147" s="100">
        <v>103</v>
      </c>
      <c r="L147" s="100">
        <v>24</v>
      </c>
      <c r="M147" s="92">
        <f t="shared" si="56"/>
        <v>367</v>
      </c>
      <c r="N147" s="100">
        <v>160</v>
      </c>
      <c r="O147" s="100">
        <v>186</v>
      </c>
      <c r="P147" s="100">
        <v>21</v>
      </c>
    </row>
    <row r="148" spans="1:16" ht="17.100000000000001" customHeight="1">
      <c r="A148" s="13"/>
      <c r="B148" s="13"/>
      <c r="C148" s="13" t="s">
        <v>101</v>
      </c>
      <c r="D148" s="13"/>
      <c r="E148" s="91">
        <f t="shared" si="58"/>
        <v>32</v>
      </c>
      <c r="F148" s="92">
        <f t="shared" si="58"/>
        <v>13</v>
      </c>
      <c r="G148" s="92">
        <f t="shared" si="58"/>
        <v>19</v>
      </c>
      <c r="H148" s="92">
        <f t="shared" si="58"/>
        <v>0</v>
      </c>
      <c r="I148" s="92">
        <f t="shared" si="59"/>
        <v>15</v>
      </c>
      <c r="J148" s="100">
        <v>7</v>
      </c>
      <c r="K148" s="100">
        <v>8</v>
      </c>
      <c r="L148" s="100" t="s">
        <v>163</v>
      </c>
      <c r="M148" s="92">
        <f t="shared" si="56"/>
        <v>17</v>
      </c>
      <c r="N148" s="100">
        <v>6</v>
      </c>
      <c r="O148" s="100">
        <v>11</v>
      </c>
      <c r="P148" s="100" t="s">
        <v>163</v>
      </c>
    </row>
    <row r="149" spans="1:16" ht="17.100000000000001" customHeight="1">
      <c r="A149" s="13"/>
      <c r="B149" s="13"/>
      <c r="C149" s="13" t="s">
        <v>100</v>
      </c>
      <c r="D149" s="13"/>
      <c r="E149" s="91">
        <f t="shared" si="58"/>
        <v>15</v>
      </c>
      <c r="F149" s="92">
        <f t="shared" si="58"/>
        <v>5</v>
      </c>
      <c r="G149" s="92">
        <f t="shared" si="58"/>
        <v>10</v>
      </c>
      <c r="H149" s="92">
        <f t="shared" si="58"/>
        <v>0</v>
      </c>
      <c r="I149" s="92">
        <f t="shared" si="59"/>
        <v>5</v>
      </c>
      <c r="J149" s="100">
        <v>3</v>
      </c>
      <c r="K149" s="100">
        <v>2</v>
      </c>
      <c r="L149" s="100" t="s">
        <v>163</v>
      </c>
      <c r="M149" s="92">
        <f t="shared" si="56"/>
        <v>10</v>
      </c>
      <c r="N149" s="100">
        <v>2</v>
      </c>
      <c r="O149" s="100">
        <v>8</v>
      </c>
      <c r="P149" s="100" t="s">
        <v>163</v>
      </c>
    </row>
    <row r="150" spans="1:16" ht="17.100000000000001" customHeight="1">
      <c r="A150" s="13"/>
      <c r="B150" s="13" t="s">
        <v>120</v>
      </c>
      <c r="C150" s="13"/>
      <c r="D150" s="13"/>
      <c r="E150" s="91">
        <f t="shared" si="58"/>
        <v>921</v>
      </c>
      <c r="F150" s="92">
        <f t="shared" si="58"/>
        <v>512</v>
      </c>
      <c r="G150" s="92">
        <f t="shared" si="58"/>
        <v>310</v>
      </c>
      <c r="H150" s="92">
        <f>SUM(L150,P150)</f>
        <v>99</v>
      </c>
      <c r="I150" s="92">
        <f t="shared" si="59"/>
        <v>435</v>
      </c>
      <c r="J150" s="100">
        <v>272</v>
      </c>
      <c r="K150" s="100">
        <v>107</v>
      </c>
      <c r="L150" s="100">
        <v>56</v>
      </c>
      <c r="M150" s="92">
        <f t="shared" si="56"/>
        <v>486</v>
      </c>
      <c r="N150" s="100">
        <v>240</v>
      </c>
      <c r="O150" s="100">
        <v>203</v>
      </c>
      <c r="P150" s="100">
        <v>43</v>
      </c>
    </row>
    <row r="151" spans="1:16" ht="17.100000000000001" customHeight="1">
      <c r="A151" s="13"/>
      <c r="B151" s="13" t="s">
        <v>119</v>
      </c>
      <c r="C151" s="13"/>
      <c r="D151" s="13"/>
      <c r="E151" s="91">
        <f t="shared" si="58"/>
        <v>883</v>
      </c>
      <c r="F151" s="92">
        <f t="shared" si="58"/>
        <v>488</v>
      </c>
      <c r="G151" s="92">
        <f t="shared" si="58"/>
        <v>300</v>
      </c>
      <c r="H151" s="92">
        <f>SUM(L151,P151)</f>
        <v>95</v>
      </c>
      <c r="I151" s="92">
        <f t="shared" si="59"/>
        <v>396</v>
      </c>
      <c r="J151" s="100">
        <v>240</v>
      </c>
      <c r="K151" s="100">
        <v>107</v>
      </c>
      <c r="L151" s="100">
        <v>49</v>
      </c>
      <c r="M151" s="92">
        <f t="shared" si="56"/>
        <v>487</v>
      </c>
      <c r="N151" s="100">
        <v>248</v>
      </c>
      <c r="O151" s="100">
        <v>193</v>
      </c>
      <c r="P151" s="100">
        <v>46</v>
      </c>
    </row>
    <row r="152" spans="1:16" ht="17.100000000000001" customHeight="1">
      <c r="A152" s="13"/>
      <c r="B152" s="13" t="s">
        <v>118</v>
      </c>
      <c r="C152" s="13"/>
      <c r="D152" s="13"/>
      <c r="E152" s="91">
        <f t="shared" si="58"/>
        <v>2232</v>
      </c>
      <c r="F152" s="92">
        <f t="shared" si="58"/>
        <v>1039</v>
      </c>
      <c r="G152" s="92">
        <f t="shared" si="58"/>
        <v>1084</v>
      </c>
      <c r="H152" s="92">
        <f>SUM(L152,P152)</f>
        <v>109</v>
      </c>
      <c r="I152" s="92">
        <f t="shared" si="59"/>
        <v>970</v>
      </c>
      <c r="J152" s="100">
        <v>544</v>
      </c>
      <c r="K152" s="100">
        <v>375</v>
      </c>
      <c r="L152" s="100">
        <v>51</v>
      </c>
      <c r="M152" s="92">
        <f t="shared" si="56"/>
        <v>1262</v>
      </c>
      <c r="N152" s="100">
        <v>495</v>
      </c>
      <c r="O152" s="100">
        <v>709</v>
      </c>
      <c r="P152" s="100">
        <v>58</v>
      </c>
    </row>
    <row r="153" spans="1:16" ht="17.100000000000001" customHeight="1">
      <c r="A153" s="13"/>
      <c r="B153" s="13" t="s">
        <v>117</v>
      </c>
      <c r="C153" s="13"/>
      <c r="D153" s="13"/>
      <c r="E153" s="91">
        <f t="shared" si="58"/>
        <v>1043</v>
      </c>
      <c r="F153" s="92">
        <f t="shared" si="58"/>
        <v>414</v>
      </c>
      <c r="G153" s="92">
        <f t="shared" si="58"/>
        <v>576</v>
      </c>
      <c r="H153" s="92">
        <f>SUM(L153,P153)</f>
        <v>53</v>
      </c>
      <c r="I153" s="92">
        <f t="shared" si="59"/>
        <v>457</v>
      </c>
      <c r="J153" s="100">
        <v>204</v>
      </c>
      <c r="K153" s="100">
        <v>220</v>
      </c>
      <c r="L153" s="100">
        <v>33</v>
      </c>
      <c r="M153" s="92">
        <f t="shared" si="56"/>
        <v>586</v>
      </c>
      <c r="N153" s="100">
        <v>210</v>
      </c>
      <c r="O153" s="100">
        <v>356</v>
      </c>
      <c r="P153" s="100">
        <v>20</v>
      </c>
    </row>
    <row r="154" spans="1:16" ht="17.100000000000001" customHeight="1">
      <c r="A154" s="13"/>
      <c r="B154" s="13" t="s">
        <v>116</v>
      </c>
      <c r="C154" s="13"/>
      <c r="D154" s="13"/>
      <c r="E154" s="91">
        <f>SUM(I154,M154)</f>
        <v>106</v>
      </c>
      <c r="F154" s="92">
        <f>SUM(J154,N154)</f>
        <v>56</v>
      </c>
      <c r="G154" s="92">
        <f>SUM(K154,O154)</f>
        <v>47</v>
      </c>
      <c r="H154" s="92">
        <f>SUM(L154,P154)</f>
        <v>3</v>
      </c>
      <c r="I154" s="92">
        <f t="shared" si="59"/>
        <v>49</v>
      </c>
      <c r="J154" s="100">
        <v>29</v>
      </c>
      <c r="K154" s="100">
        <v>19</v>
      </c>
      <c r="L154" s="100">
        <v>1</v>
      </c>
      <c r="M154" s="92">
        <f t="shared" si="56"/>
        <v>57</v>
      </c>
      <c r="N154" s="100">
        <v>27</v>
      </c>
      <c r="O154" s="100">
        <v>28</v>
      </c>
      <c r="P154" s="100">
        <v>2</v>
      </c>
    </row>
    <row r="155" spans="1:16" ht="17.100000000000001" customHeight="1">
      <c r="A155" s="13"/>
      <c r="B155" s="13" t="s">
        <v>115</v>
      </c>
      <c r="C155" s="13"/>
      <c r="D155" s="13"/>
      <c r="E155" s="91">
        <f>SUM(E156:E160)</f>
        <v>8407</v>
      </c>
      <c r="F155" s="92">
        <f t="shared" ref="F155:P155" si="60">SUM(F156:F160)</f>
        <v>4037</v>
      </c>
      <c r="G155" s="92">
        <f t="shared" si="60"/>
        <v>3707</v>
      </c>
      <c r="H155" s="92">
        <f t="shared" si="60"/>
        <v>663</v>
      </c>
      <c r="I155" s="92">
        <f t="shared" si="60"/>
        <v>3835</v>
      </c>
      <c r="J155" s="100">
        <f t="shared" si="60"/>
        <v>2152</v>
      </c>
      <c r="K155" s="100">
        <f t="shared" si="60"/>
        <v>1370</v>
      </c>
      <c r="L155" s="100">
        <f t="shared" si="60"/>
        <v>313</v>
      </c>
      <c r="M155" s="92">
        <f t="shared" si="60"/>
        <v>4572</v>
      </c>
      <c r="N155" s="100">
        <f t="shared" si="60"/>
        <v>1885</v>
      </c>
      <c r="O155" s="100">
        <f t="shared" si="60"/>
        <v>2337</v>
      </c>
      <c r="P155" s="100">
        <f t="shared" si="60"/>
        <v>350</v>
      </c>
    </row>
    <row r="156" spans="1:16" ht="17.100000000000001" customHeight="1">
      <c r="A156" s="13"/>
      <c r="B156" s="13"/>
      <c r="C156" s="13" t="s">
        <v>103</v>
      </c>
      <c r="D156" s="13"/>
      <c r="E156" s="91">
        <f t="shared" ref="E156:H160" si="61">SUM(I156,M156)</f>
        <v>1812</v>
      </c>
      <c r="F156" s="92">
        <f t="shared" si="61"/>
        <v>881</v>
      </c>
      <c r="G156" s="92">
        <f t="shared" si="61"/>
        <v>801</v>
      </c>
      <c r="H156" s="92">
        <f t="shared" si="61"/>
        <v>130</v>
      </c>
      <c r="I156" s="92">
        <f>SUM(J156:L156)</f>
        <v>788</v>
      </c>
      <c r="J156" s="100">
        <v>462</v>
      </c>
      <c r="K156" s="100">
        <v>271</v>
      </c>
      <c r="L156" s="100">
        <v>55</v>
      </c>
      <c r="M156" s="92">
        <f t="shared" si="56"/>
        <v>1024</v>
      </c>
      <c r="N156" s="100">
        <v>419</v>
      </c>
      <c r="O156" s="100">
        <v>530</v>
      </c>
      <c r="P156" s="100">
        <v>75</v>
      </c>
    </row>
    <row r="157" spans="1:16" ht="17.100000000000001" customHeight="1">
      <c r="A157" s="13"/>
      <c r="B157" s="13"/>
      <c r="C157" s="13" t="s">
        <v>102</v>
      </c>
      <c r="D157" s="13"/>
      <c r="E157" s="91">
        <f t="shared" si="61"/>
        <v>2380</v>
      </c>
      <c r="F157" s="92">
        <f t="shared" si="61"/>
        <v>1103</v>
      </c>
      <c r="G157" s="92">
        <f t="shared" si="61"/>
        <v>1050</v>
      </c>
      <c r="H157" s="92">
        <f t="shared" si="61"/>
        <v>227</v>
      </c>
      <c r="I157" s="92">
        <f>SUM(J157:L157)</f>
        <v>1062</v>
      </c>
      <c r="J157" s="100">
        <v>590</v>
      </c>
      <c r="K157" s="100">
        <v>366</v>
      </c>
      <c r="L157" s="100">
        <v>106</v>
      </c>
      <c r="M157" s="92">
        <f t="shared" si="56"/>
        <v>1318</v>
      </c>
      <c r="N157" s="100">
        <v>513</v>
      </c>
      <c r="O157" s="100">
        <v>684</v>
      </c>
      <c r="P157" s="100">
        <v>121</v>
      </c>
    </row>
    <row r="158" spans="1:16" ht="17.100000000000001" customHeight="1">
      <c r="A158" s="13"/>
      <c r="B158" s="13"/>
      <c r="C158" s="13" t="s">
        <v>101</v>
      </c>
      <c r="D158" s="13"/>
      <c r="E158" s="91">
        <f t="shared" si="61"/>
        <v>1596</v>
      </c>
      <c r="F158" s="92">
        <f t="shared" si="61"/>
        <v>733</v>
      </c>
      <c r="G158" s="92">
        <f t="shared" si="61"/>
        <v>740</v>
      </c>
      <c r="H158" s="92">
        <f t="shared" si="61"/>
        <v>123</v>
      </c>
      <c r="I158" s="92">
        <f>SUM(J158:L158)</f>
        <v>752</v>
      </c>
      <c r="J158" s="100">
        <v>389</v>
      </c>
      <c r="K158" s="100">
        <v>305</v>
      </c>
      <c r="L158" s="100">
        <v>58</v>
      </c>
      <c r="M158" s="92">
        <f t="shared" si="56"/>
        <v>844</v>
      </c>
      <c r="N158" s="100">
        <v>344</v>
      </c>
      <c r="O158" s="100">
        <v>435</v>
      </c>
      <c r="P158" s="100">
        <v>65</v>
      </c>
    </row>
    <row r="159" spans="1:16" ht="17.100000000000001" customHeight="1">
      <c r="A159" s="13"/>
      <c r="B159" s="13"/>
      <c r="C159" s="13" t="s">
        <v>100</v>
      </c>
      <c r="D159" s="13"/>
      <c r="E159" s="91">
        <f t="shared" si="61"/>
        <v>683</v>
      </c>
      <c r="F159" s="92">
        <f t="shared" si="61"/>
        <v>304</v>
      </c>
      <c r="G159" s="92">
        <f t="shared" si="61"/>
        <v>354</v>
      </c>
      <c r="H159" s="92">
        <f t="shared" si="61"/>
        <v>25</v>
      </c>
      <c r="I159" s="92">
        <f>SUM(J159:L159)</f>
        <v>317</v>
      </c>
      <c r="J159" s="100">
        <v>151</v>
      </c>
      <c r="K159" s="100">
        <v>152</v>
      </c>
      <c r="L159" s="100">
        <v>14</v>
      </c>
      <c r="M159" s="92">
        <f t="shared" si="56"/>
        <v>366</v>
      </c>
      <c r="N159" s="100">
        <v>153</v>
      </c>
      <c r="O159" s="100">
        <v>202</v>
      </c>
      <c r="P159" s="100">
        <v>11</v>
      </c>
    </row>
    <row r="160" spans="1:16" ht="17.100000000000001" customHeight="1">
      <c r="A160" s="13"/>
      <c r="B160" s="13"/>
      <c r="C160" s="13" t="s">
        <v>99</v>
      </c>
      <c r="D160" s="13"/>
      <c r="E160" s="91">
        <f t="shared" si="61"/>
        <v>1936</v>
      </c>
      <c r="F160" s="92">
        <f t="shared" si="61"/>
        <v>1016</v>
      </c>
      <c r="G160" s="92">
        <f t="shared" si="61"/>
        <v>762</v>
      </c>
      <c r="H160" s="92">
        <f>SUM(L160,P160)</f>
        <v>158</v>
      </c>
      <c r="I160" s="92">
        <f>SUM(J160:L160)</f>
        <v>916</v>
      </c>
      <c r="J160" s="100">
        <v>560</v>
      </c>
      <c r="K160" s="100">
        <v>276</v>
      </c>
      <c r="L160" s="100">
        <v>80</v>
      </c>
      <c r="M160" s="92">
        <f t="shared" si="56"/>
        <v>1020</v>
      </c>
      <c r="N160" s="100">
        <v>456</v>
      </c>
      <c r="O160" s="100">
        <v>486</v>
      </c>
      <c r="P160" s="100">
        <v>78</v>
      </c>
    </row>
    <row r="161" spans="1:16" ht="17.100000000000001" customHeight="1">
      <c r="A161" s="13"/>
      <c r="B161" s="13" t="s">
        <v>114</v>
      </c>
      <c r="C161" s="13"/>
      <c r="D161" s="13"/>
      <c r="E161" s="91">
        <f>SUM(E162:E165)</f>
        <v>3038</v>
      </c>
      <c r="F161" s="92">
        <f t="shared" ref="F161:P161" si="62">SUM(F162:F165)</f>
        <v>1624</v>
      </c>
      <c r="G161" s="92">
        <f t="shared" si="62"/>
        <v>1286</v>
      </c>
      <c r="H161" s="92">
        <f t="shared" si="62"/>
        <v>128</v>
      </c>
      <c r="I161" s="92">
        <f t="shared" si="62"/>
        <v>1393</v>
      </c>
      <c r="J161" s="100">
        <f t="shared" si="62"/>
        <v>878</v>
      </c>
      <c r="K161" s="100">
        <f t="shared" si="62"/>
        <v>454</v>
      </c>
      <c r="L161" s="100">
        <f t="shared" si="62"/>
        <v>61</v>
      </c>
      <c r="M161" s="92">
        <f t="shared" si="62"/>
        <v>1645</v>
      </c>
      <c r="N161" s="100">
        <f t="shared" si="62"/>
        <v>746</v>
      </c>
      <c r="O161" s="100">
        <f t="shared" si="62"/>
        <v>832</v>
      </c>
      <c r="P161" s="100">
        <f t="shared" si="62"/>
        <v>67</v>
      </c>
    </row>
    <row r="162" spans="1:16" ht="17.100000000000001" customHeight="1">
      <c r="A162" s="13"/>
      <c r="B162" s="13"/>
      <c r="C162" s="13" t="s">
        <v>103</v>
      </c>
      <c r="D162" s="13"/>
      <c r="E162" s="91">
        <f t="shared" ref="E162:H165" si="63">SUM(I162,M162)</f>
        <v>870</v>
      </c>
      <c r="F162" s="92">
        <f t="shared" si="63"/>
        <v>431</v>
      </c>
      <c r="G162" s="92">
        <f t="shared" si="63"/>
        <v>422</v>
      </c>
      <c r="H162" s="92">
        <f t="shared" si="63"/>
        <v>17</v>
      </c>
      <c r="I162" s="92">
        <f>SUM(J162:L162)</f>
        <v>415</v>
      </c>
      <c r="J162" s="100">
        <v>243</v>
      </c>
      <c r="K162" s="100">
        <v>165</v>
      </c>
      <c r="L162" s="100">
        <v>7</v>
      </c>
      <c r="M162" s="92">
        <f t="shared" si="56"/>
        <v>455</v>
      </c>
      <c r="N162" s="100">
        <v>188</v>
      </c>
      <c r="O162" s="100">
        <v>257</v>
      </c>
      <c r="P162" s="100">
        <v>10</v>
      </c>
    </row>
    <row r="163" spans="1:16" ht="17.100000000000001" customHeight="1">
      <c r="A163" s="13"/>
      <c r="B163" s="13"/>
      <c r="C163" s="13" t="s">
        <v>102</v>
      </c>
      <c r="D163" s="13"/>
      <c r="E163" s="91">
        <f t="shared" si="63"/>
        <v>1578</v>
      </c>
      <c r="F163" s="92">
        <f t="shared" si="63"/>
        <v>823</v>
      </c>
      <c r="G163" s="92">
        <f t="shared" si="63"/>
        <v>688</v>
      </c>
      <c r="H163" s="92">
        <f t="shared" si="63"/>
        <v>67</v>
      </c>
      <c r="I163" s="92">
        <f>SUM(J163:L163)</f>
        <v>692</v>
      </c>
      <c r="J163" s="100">
        <v>441</v>
      </c>
      <c r="K163" s="100">
        <v>218</v>
      </c>
      <c r="L163" s="100">
        <v>33</v>
      </c>
      <c r="M163" s="92">
        <f t="shared" si="56"/>
        <v>886</v>
      </c>
      <c r="N163" s="100">
        <v>382</v>
      </c>
      <c r="O163" s="100">
        <v>470</v>
      </c>
      <c r="P163" s="100">
        <v>34</v>
      </c>
    </row>
    <row r="164" spans="1:16" ht="17.100000000000001" customHeight="1">
      <c r="A164" s="13"/>
      <c r="B164" s="13"/>
      <c r="C164" s="13" t="s">
        <v>101</v>
      </c>
      <c r="D164" s="13"/>
      <c r="E164" s="91">
        <f t="shared" si="63"/>
        <v>590</v>
      </c>
      <c r="F164" s="92">
        <f t="shared" si="63"/>
        <v>370</v>
      </c>
      <c r="G164" s="92">
        <f t="shared" si="63"/>
        <v>176</v>
      </c>
      <c r="H164" s="92">
        <f t="shared" si="63"/>
        <v>44</v>
      </c>
      <c r="I164" s="92">
        <f>SUM(J164:L164)</f>
        <v>286</v>
      </c>
      <c r="J164" s="100">
        <v>194</v>
      </c>
      <c r="K164" s="100">
        <v>71</v>
      </c>
      <c r="L164" s="100">
        <v>21</v>
      </c>
      <c r="M164" s="92">
        <f t="shared" si="56"/>
        <v>304</v>
      </c>
      <c r="N164" s="100">
        <v>176</v>
      </c>
      <c r="O164" s="100">
        <v>105</v>
      </c>
      <c r="P164" s="100">
        <v>23</v>
      </c>
    </row>
    <row r="165" spans="1:16" ht="17.100000000000001" customHeight="1">
      <c r="A165" s="13"/>
      <c r="B165" s="13"/>
      <c r="C165" s="13" t="s">
        <v>100</v>
      </c>
      <c r="D165" s="13"/>
      <c r="E165" s="91">
        <f>SUM(I165,M165)</f>
        <v>0</v>
      </c>
      <c r="F165" s="92">
        <f t="shared" si="63"/>
        <v>0</v>
      </c>
      <c r="G165" s="92">
        <f t="shared" si="63"/>
        <v>0</v>
      </c>
      <c r="H165" s="92">
        <f t="shared" si="63"/>
        <v>0</v>
      </c>
      <c r="I165" s="92">
        <f>SUM(J165:L165)</f>
        <v>0</v>
      </c>
      <c r="J165" s="100" t="s">
        <v>163</v>
      </c>
      <c r="K165" s="100" t="s">
        <v>163</v>
      </c>
      <c r="L165" s="100" t="s">
        <v>163</v>
      </c>
      <c r="M165" s="92">
        <f t="shared" si="56"/>
        <v>0</v>
      </c>
      <c r="N165" s="100" t="s">
        <v>163</v>
      </c>
      <c r="O165" s="100" t="s">
        <v>163</v>
      </c>
      <c r="P165" s="100" t="s">
        <v>163</v>
      </c>
    </row>
    <row r="166" spans="1:16" ht="17.100000000000001" customHeight="1">
      <c r="A166" s="13"/>
      <c r="B166" s="13" t="s">
        <v>113</v>
      </c>
      <c r="C166" s="13"/>
      <c r="D166" s="13"/>
      <c r="E166" s="91">
        <f>SUM(E167:E170)</f>
        <v>1447</v>
      </c>
      <c r="F166" s="92">
        <f t="shared" ref="F166:P166" si="64">SUM(F167:F170)</f>
        <v>702</v>
      </c>
      <c r="G166" s="92">
        <f t="shared" si="64"/>
        <v>626</v>
      </c>
      <c r="H166" s="92">
        <f t="shared" si="64"/>
        <v>119</v>
      </c>
      <c r="I166" s="92">
        <f t="shared" si="64"/>
        <v>637</v>
      </c>
      <c r="J166" s="100">
        <f t="shared" si="64"/>
        <v>375</v>
      </c>
      <c r="K166" s="100">
        <f t="shared" si="64"/>
        <v>208</v>
      </c>
      <c r="L166" s="100">
        <f t="shared" si="64"/>
        <v>54</v>
      </c>
      <c r="M166" s="92">
        <f t="shared" si="64"/>
        <v>810</v>
      </c>
      <c r="N166" s="100">
        <f t="shared" si="64"/>
        <v>327</v>
      </c>
      <c r="O166" s="100">
        <f t="shared" si="64"/>
        <v>418</v>
      </c>
      <c r="P166" s="100">
        <f t="shared" si="64"/>
        <v>65</v>
      </c>
    </row>
    <row r="167" spans="1:16" ht="17.100000000000001" customHeight="1">
      <c r="A167" s="13"/>
      <c r="B167" s="13"/>
      <c r="C167" s="13" t="s">
        <v>103</v>
      </c>
      <c r="D167" s="13"/>
      <c r="E167" s="91">
        <f>SUM(I167,M167)</f>
        <v>81</v>
      </c>
      <c r="F167" s="92">
        <f>SUM(J167,N167)</f>
        <v>29</v>
      </c>
      <c r="G167" s="92">
        <f>SUM(K167,O167)</f>
        <v>41</v>
      </c>
      <c r="H167" s="92">
        <f>SUM(L167,P167)</f>
        <v>11</v>
      </c>
      <c r="I167" s="92">
        <f t="shared" ref="I167:I174" si="65">SUM(J167:L167)</f>
        <v>39</v>
      </c>
      <c r="J167" s="100">
        <v>20</v>
      </c>
      <c r="K167" s="100">
        <v>15</v>
      </c>
      <c r="L167" s="100">
        <v>4</v>
      </c>
      <c r="M167" s="92">
        <f t="shared" ref="M167:M174" si="66">SUM(N167:P167)</f>
        <v>42</v>
      </c>
      <c r="N167" s="100">
        <v>9</v>
      </c>
      <c r="O167" s="100">
        <v>26</v>
      </c>
      <c r="P167" s="100">
        <v>7</v>
      </c>
    </row>
    <row r="168" spans="1:16" ht="17.100000000000001" customHeight="1">
      <c r="A168" s="13"/>
      <c r="B168" s="13"/>
      <c r="C168" s="13" t="s">
        <v>102</v>
      </c>
      <c r="D168" s="13"/>
      <c r="E168" s="91">
        <f t="shared" ref="E168:G174" si="67">SUM(I168,M168)</f>
        <v>542</v>
      </c>
      <c r="F168" s="92">
        <f t="shared" si="67"/>
        <v>244</v>
      </c>
      <c r="G168" s="92">
        <f t="shared" si="67"/>
        <v>238</v>
      </c>
      <c r="H168" s="92">
        <f>SUM(L168,P168)</f>
        <v>60</v>
      </c>
      <c r="I168" s="92">
        <f t="shared" si="65"/>
        <v>226</v>
      </c>
      <c r="J168" s="100">
        <v>125</v>
      </c>
      <c r="K168" s="100">
        <v>77</v>
      </c>
      <c r="L168" s="100">
        <v>24</v>
      </c>
      <c r="M168" s="92">
        <f t="shared" si="66"/>
        <v>316</v>
      </c>
      <c r="N168" s="100">
        <v>119</v>
      </c>
      <c r="O168" s="100">
        <v>161</v>
      </c>
      <c r="P168" s="100">
        <v>36</v>
      </c>
    </row>
    <row r="169" spans="1:16" ht="17.100000000000001" customHeight="1">
      <c r="A169" s="13"/>
      <c r="B169" s="13"/>
      <c r="C169" s="13" t="s">
        <v>101</v>
      </c>
      <c r="D169" s="13"/>
      <c r="E169" s="91">
        <f t="shared" si="67"/>
        <v>640</v>
      </c>
      <c r="F169" s="92">
        <f t="shared" si="67"/>
        <v>340</v>
      </c>
      <c r="G169" s="92">
        <f t="shared" si="67"/>
        <v>265</v>
      </c>
      <c r="H169" s="92">
        <f>SUM(L169,P169)</f>
        <v>35</v>
      </c>
      <c r="I169" s="92">
        <f t="shared" si="65"/>
        <v>288</v>
      </c>
      <c r="J169" s="100">
        <v>180</v>
      </c>
      <c r="K169" s="100">
        <v>88</v>
      </c>
      <c r="L169" s="100">
        <v>20</v>
      </c>
      <c r="M169" s="92">
        <f t="shared" si="66"/>
        <v>352</v>
      </c>
      <c r="N169" s="100">
        <v>160</v>
      </c>
      <c r="O169" s="100">
        <v>177</v>
      </c>
      <c r="P169" s="100">
        <v>15</v>
      </c>
    </row>
    <row r="170" spans="1:16" ht="17.100000000000001" customHeight="1">
      <c r="A170" s="13"/>
      <c r="B170" s="13"/>
      <c r="C170" s="13" t="s">
        <v>100</v>
      </c>
      <c r="D170" s="13"/>
      <c r="E170" s="91">
        <f t="shared" si="67"/>
        <v>184</v>
      </c>
      <c r="F170" s="92">
        <f t="shared" si="67"/>
        <v>89</v>
      </c>
      <c r="G170" s="92">
        <f t="shared" si="67"/>
        <v>82</v>
      </c>
      <c r="H170" s="92">
        <f>SUM(L170,P170)</f>
        <v>13</v>
      </c>
      <c r="I170" s="92">
        <f t="shared" si="65"/>
        <v>84</v>
      </c>
      <c r="J170" s="100">
        <v>50</v>
      </c>
      <c r="K170" s="100">
        <v>28</v>
      </c>
      <c r="L170" s="100">
        <v>6</v>
      </c>
      <c r="M170" s="92">
        <f t="shared" si="66"/>
        <v>100</v>
      </c>
      <c r="N170" s="100">
        <v>39</v>
      </c>
      <c r="O170" s="100">
        <v>54</v>
      </c>
      <c r="P170" s="100">
        <v>7</v>
      </c>
    </row>
    <row r="171" spans="1:16" ht="17.100000000000001" customHeight="1">
      <c r="A171" s="13"/>
      <c r="B171" s="13" t="s">
        <v>112</v>
      </c>
      <c r="C171" s="13"/>
      <c r="D171" s="13"/>
      <c r="E171" s="91">
        <f>SUM(E172:E174)</f>
        <v>852</v>
      </c>
      <c r="F171" s="92">
        <f t="shared" ref="F171:P171" si="68">SUM(F172:F174)</f>
        <v>274</v>
      </c>
      <c r="G171" s="92">
        <f t="shared" si="68"/>
        <v>530</v>
      </c>
      <c r="H171" s="92">
        <f t="shared" si="68"/>
        <v>48</v>
      </c>
      <c r="I171" s="92">
        <f t="shared" si="68"/>
        <v>330</v>
      </c>
      <c r="J171" s="100">
        <f t="shared" si="68"/>
        <v>145</v>
      </c>
      <c r="K171" s="100">
        <f t="shared" si="68"/>
        <v>157</v>
      </c>
      <c r="L171" s="100">
        <f t="shared" si="68"/>
        <v>28</v>
      </c>
      <c r="M171" s="92">
        <f t="shared" si="68"/>
        <v>522</v>
      </c>
      <c r="N171" s="100">
        <f t="shared" si="68"/>
        <v>129</v>
      </c>
      <c r="O171" s="100">
        <f t="shared" si="68"/>
        <v>373</v>
      </c>
      <c r="P171" s="100">
        <f t="shared" si="68"/>
        <v>20</v>
      </c>
    </row>
    <row r="172" spans="1:16" ht="17.100000000000001" customHeight="1">
      <c r="A172" s="13"/>
      <c r="B172" s="13"/>
      <c r="C172" s="13" t="s">
        <v>103</v>
      </c>
      <c r="D172" s="13"/>
      <c r="E172" s="91">
        <f t="shared" si="67"/>
        <v>504</v>
      </c>
      <c r="F172" s="92">
        <f t="shared" si="67"/>
        <v>230</v>
      </c>
      <c r="G172" s="92">
        <f t="shared" si="67"/>
        <v>229</v>
      </c>
      <c r="H172" s="92">
        <f>SUM(L172,P172)</f>
        <v>45</v>
      </c>
      <c r="I172" s="92">
        <f t="shared" si="65"/>
        <v>240</v>
      </c>
      <c r="J172" s="100">
        <v>117</v>
      </c>
      <c r="K172" s="100">
        <v>97</v>
      </c>
      <c r="L172" s="100">
        <v>26</v>
      </c>
      <c r="M172" s="92">
        <f t="shared" si="66"/>
        <v>264</v>
      </c>
      <c r="N172" s="100">
        <v>113</v>
      </c>
      <c r="O172" s="100">
        <v>132</v>
      </c>
      <c r="P172" s="100">
        <v>19</v>
      </c>
    </row>
    <row r="173" spans="1:16" ht="17.100000000000001" customHeight="1">
      <c r="A173" s="13"/>
      <c r="B173" s="13"/>
      <c r="C173" s="13" t="s">
        <v>102</v>
      </c>
      <c r="D173" s="13"/>
      <c r="E173" s="91">
        <f t="shared" si="67"/>
        <v>348</v>
      </c>
      <c r="F173" s="92">
        <f t="shared" si="67"/>
        <v>44</v>
      </c>
      <c r="G173" s="92">
        <f t="shared" si="67"/>
        <v>301</v>
      </c>
      <c r="H173" s="92">
        <f>SUM(L173,P173)</f>
        <v>3</v>
      </c>
      <c r="I173" s="92">
        <f t="shared" si="65"/>
        <v>90</v>
      </c>
      <c r="J173" s="100">
        <v>28</v>
      </c>
      <c r="K173" s="100">
        <v>60</v>
      </c>
      <c r="L173" s="100">
        <v>2</v>
      </c>
      <c r="M173" s="92">
        <f t="shared" si="66"/>
        <v>258</v>
      </c>
      <c r="N173" s="100">
        <v>16</v>
      </c>
      <c r="O173" s="100">
        <v>241</v>
      </c>
      <c r="P173" s="100">
        <v>1</v>
      </c>
    </row>
    <row r="174" spans="1:16" ht="17.100000000000001" customHeight="1">
      <c r="A174" s="13"/>
      <c r="B174" s="13"/>
      <c r="C174" s="13" t="s">
        <v>101</v>
      </c>
      <c r="D174" s="13"/>
      <c r="E174" s="91">
        <f t="shared" si="67"/>
        <v>0</v>
      </c>
      <c r="F174" s="92">
        <f t="shared" si="67"/>
        <v>0</v>
      </c>
      <c r="G174" s="92">
        <f t="shared" si="67"/>
        <v>0</v>
      </c>
      <c r="H174" s="92">
        <f>SUM(L174,P174)</f>
        <v>0</v>
      </c>
      <c r="I174" s="92">
        <f t="shared" si="65"/>
        <v>0</v>
      </c>
      <c r="J174" s="100" t="s">
        <v>163</v>
      </c>
      <c r="K174" s="100" t="s">
        <v>163</v>
      </c>
      <c r="L174" s="100" t="s">
        <v>163</v>
      </c>
      <c r="M174" s="92">
        <f t="shared" si="66"/>
        <v>0</v>
      </c>
      <c r="N174" s="100" t="s">
        <v>163</v>
      </c>
      <c r="O174" s="100" t="s">
        <v>163</v>
      </c>
      <c r="P174" s="100" t="s">
        <v>163</v>
      </c>
    </row>
    <row r="175" spans="1:16" ht="17.100000000000001" customHeight="1">
      <c r="A175" s="13"/>
      <c r="B175" s="13" t="s">
        <v>111</v>
      </c>
      <c r="C175" s="13"/>
      <c r="D175" s="13"/>
      <c r="E175" s="91">
        <f>SUM(E176:E180)</f>
        <v>7528</v>
      </c>
      <c r="F175" s="92">
        <f t="shared" ref="F175:P175" si="69">SUM(F176:F180)</f>
        <v>3300</v>
      </c>
      <c r="G175" s="92">
        <f t="shared" si="69"/>
        <v>3642</v>
      </c>
      <c r="H175" s="92">
        <f t="shared" si="69"/>
        <v>586</v>
      </c>
      <c r="I175" s="92">
        <f t="shared" si="69"/>
        <v>3174</v>
      </c>
      <c r="J175" s="100">
        <f t="shared" si="69"/>
        <v>1709</v>
      </c>
      <c r="K175" s="100">
        <f t="shared" si="69"/>
        <v>1200</v>
      </c>
      <c r="L175" s="100">
        <f t="shared" si="69"/>
        <v>265</v>
      </c>
      <c r="M175" s="92">
        <f t="shared" si="69"/>
        <v>4354</v>
      </c>
      <c r="N175" s="100">
        <f t="shared" si="69"/>
        <v>1591</v>
      </c>
      <c r="O175" s="100">
        <f t="shared" si="69"/>
        <v>2442</v>
      </c>
      <c r="P175" s="100">
        <f t="shared" si="69"/>
        <v>321</v>
      </c>
    </row>
    <row r="176" spans="1:16" ht="17.100000000000001" customHeight="1">
      <c r="A176" s="13"/>
      <c r="B176" s="13"/>
      <c r="C176" s="13" t="s">
        <v>103</v>
      </c>
      <c r="D176" s="13"/>
      <c r="E176" s="91">
        <f t="shared" ref="E176:H186" si="70">SUM(I176,M176)</f>
        <v>2603</v>
      </c>
      <c r="F176" s="92">
        <f t="shared" si="70"/>
        <v>1005</v>
      </c>
      <c r="G176" s="92">
        <f t="shared" si="70"/>
        <v>1394</v>
      </c>
      <c r="H176" s="92">
        <f t="shared" si="70"/>
        <v>204</v>
      </c>
      <c r="I176" s="92">
        <f>SUM(J176:L176)</f>
        <v>1048</v>
      </c>
      <c r="J176" s="100">
        <v>486</v>
      </c>
      <c r="K176" s="100">
        <v>476</v>
      </c>
      <c r="L176" s="100">
        <v>86</v>
      </c>
      <c r="M176" s="92">
        <f t="shared" ref="M176:M193" si="71">SUM(N176:P176)</f>
        <v>1555</v>
      </c>
      <c r="N176" s="100">
        <v>519</v>
      </c>
      <c r="O176" s="100">
        <v>918</v>
      </c>
      <c r="P176" s="100">
        <v>118</v>
      </c>
    </row>
    <row r="177" spans="1:16" ht="17.100000000000001" customHeight="1">
      <c r="A177" s="13"/>
      <c r="B177" s="13"/>
      <c r="C177" s="13" t="s">
        <v>102</v>
      </c>
      <c r="D177" s="13"/>
      <c r="E177" s="91">
        <f t="shared" si="70"/>
        <v>1302</v>
      </c>
      <c r="F177" s="92">
        <f t="shared" si="70"/>
        <v>519</v>
      </c>
      <c r="G177" s="92">
        <f t="shared" si="70"/>
        <v>676</v>
      </c>
      <c r="H177" s="92">
        <f t="shared" si="70"/>
        <v>107</v>
      </c>
      <c r="I177" s="92">
        <f>SUM(J177:L177)</f>
        <v>481</v>
      </c>
      <c r="J177" s="100">
        <v>257</v>
      </c>
      <c r="K177" s="100">
        <v>173</v>
      </c>
      <c r="L177" s="100">
        <v>51</v>
      </c>
      <c r="M177" s="92">
        <f t="shared" si="71"/>
        <v>821</v>
      </c>
      <c r="N177" s="100">
        <v>262</v>
      </c>
      <c r="O177" s="100">
        <v>503</v>
      </c>
      <c r="P177" s="100">
        <v>56</v>
      </c>
    </row>
    <row r="178" spans="1:16" ht="17.100000000000001" customHeight="1">
      <c r="A178" s="13"/>
      <c r="B178" s="13"/>
      <c r="C178" s="13" t="s">
        <v>101</v>
      </c>
      <c r="D178" s="13"/>
      <c r="E178" s="91">
        <f t="shared" si="70"/>
        <v>1540</v>
      </c>
      <c r="F178" s="92">
        <f t="shared" si="70"/>
        <v>772</v>
      </c>
      <c r="G178" s="92">
        <f t="shared" si="70"/>
        <v>651</v>
      </c>
      <c r="H178" s="92">
        <f t="shared" si="70"/>
        <v>117</v>
      </c>
      <c r="I178" s="92">
        <f>SUM(J178:L178)</f>
        <v>688</v>
      </c>
      <c r="J178" s="100">
        <v>411</v>
      </c>
      <c r="K178" s="100">
        <v>227</v>
      </c>
      <c r="L178" s="100">
        <v>50</v>
      </c>
      <c r="M178" s="92">
        <f t="shared" si="71"/>
        <v>852</v>
      </c>
      <c r="N178" s="100">
        <v>361</v>
      </c>
      <c r="O178" s="100">
        <v>424</v>
      </c>
      <c r="P178" s="100">
        <v>67</v>
      </c>
    </row>
    <row r="179" spans="1:16" ht="17.100000000000001" customHeight="1">
      <c r="A179" s="13"/>
      <c r="B179" s="13"/>
      <c r="C179" s="13" t="s">
        <v>100</v>
      </c>
      <c r="D179" s="13"/>
      <c r="E179" s="91">
        <f t="shared" si="70"/>
        <v>1031</v>
      </c>
      <c r="F179" s="92">
        <f t="shared" si="70"/>
        <v>474</v>
      </c>
      <c r="G179" s="92">
        <f t="shared" si="70"/>
        <v>492</v>
      </c>
      <c r="H179" s="92">
        <f t="shared" si="70"/>
        <v>65</v>
      </c>
      <c r="I179" s="92">
        <f>SUM(J179:L179)</f>
        <v>462</v>
      </c>
      <c r="J179" s="100">
        <v>264</v>
      </c>
      <c r="K179" s="100">
        <v>162</v>
      </c>
      <c r="L179" s="100">
        <v>36</v>
      </c>
      <c r="M179" s="92">
        <f t="shared" si="71"/>
        <v>569</v>
      </c>
      <c r="N179" s="100">
        <v>210</v>
      </c>
      <c r="O179" s="100">
        <v>330</v>
      </c>
      <c r="P179" s="100">
        <v>29</v>
      </c>
    </row>
    <row r="180" spans="1:16" ht="17.100000000000001" customHeight="1">
      <c r="A180" s="13"/>
      <c r="B180" s="13"/>
      <c r="C180" s="13" t="s">
        <v>99</v>
      </c>
      <c r="D180" s="13"/>
      <c r="E180" s="91">
        <f t="shared" si="70"/>
        <v>1052</v>
      </c>
      <c r="F180" s="92">
        <f t="shared" si="70"/>
        <v>530</v>
      </c>
      <c r="G180" s="92">
        <f t="shared" si="70"/>
        <v>429</v>
      </c>
      <c r="H180" s="92">
        <f t="shared" si="70"/>
        <v>93</v>
      </c>
      <c r="I180" s="92">
        <f>SUM(J180:L180)</f>
        <v>495</v>
      </c>
      <c r="J180" s="100">
        <v>291</v>
      </c>
      <c r="K180" s="100">
        <v>162</v>
      </c>
      <c r="L180" s="100">
        <v>42</v>
      </c>
      <c r="M180" s="92">
        <f t="shared" si="71"/>
        <v>557</v>
      </c>
      <c r="N180" s="100">
        <v>239</v>
      </c>
      <c r="O180" s="100">
        <v>267</v>
      </c>
      <c r="P180" s="100">
        <v>51</v>
      </c>
    </row>
    <row r="181" spans="1:16" ht="17.100000000000001" customHeight="1">
      <c r="A181" s="13"/>
      <c r="B181" s="13" t="s">
        <v>110</v>
      </c>
      <c r="C181" s="13"/>
      <c r="D181" s="13"/>
      <c r="E181" s="91">
        <f t="shared" si="70"/>
        <v>626</v>
      </c>
      <c r="F181" s="92">
        <f t="shared" si="70"/>
        <v>420</v>
      </c>
      <c r="G181" s="92">
        <f t="shared" si="70"/>
        <v>139</v>
      </c>
      <c r="H181" s="92">
        <f t="shared" si="70"/>
        <v>67</v>
      </c>
      <c r="I181" s="92">
        <f t="shared" ref="I181:I186" si="72">SUM(J181:L181)</f>
        <v>293</v>
      </c>
      <c r="J181" s="100">
        <v>218</v>
      </c>
      <c r="K181" s="100">
        <v>43</v>
      </c>
      <c r="L181" s="100">
        <v>32</v>
      </c>
      <c r="M181" s="92">
        <f t="shared" si="71"/>
        <v>333</v>
      </c>
      <c r="N181" s="100">
        <v>202</v>
      </c>
      <c r="O181" s="100">
        <v>96</v>
      </c>
      <c r="P181" s="100">
        <v>35</v>
      </c>
    </row>
    <row r="182" spans="1:16" ht="17.100000000000001" customHeight="1">
      <c r="A182" s="13"/>
      <c r="B182" s="13" t="s">
        <v>109</v>
      </c>
      <c r="C182" s="13"/>
      <c r="D182" s="13"/>
      <c r="E182" s="91">
        <f t="shared" si="70"/>
        <v>632</v>
      </c>
      <c r="F182" s="92">
        <f t="shared" si="70"/>
        <v>336</v>
      </c>
      <c r="G182" s="92">
        <f t="shared" si="70"/>
        <v>242</v>
      </c>
      <c r="H182" s="92">
        <f t="shared" si="70"/>
        <v>54</v>
      </c>
      <c r="I182" s="92">
        <f t="shared" si="72"/>
        <v>309</v>
      </c>
      <c r="J182" s="100">
        <v>201</v>
      </c>
      <c r="K182" s="100">
        <v>77</v>
      </c>
      <c r="L182" s="100">
        <v>31</v>
      </c>
      <c r="M182" s="92">
        <f t="shared" si="71"/>
        <v>323</v>
      </c>
      <c r="N182" s="100">
        <v>135</v>
      </c>
      <c r="O182" s="100">
        <v>165</v>
      </c>
      <c r="P182" s="100">
        <v>23</v>
      </c>
    </row>
    <row r="183" spans="1:16" ht="17.100000000000001" customHeight="1">
      <c r="A183" s="13"/>
      <c r="B183" s="13" t="s">
        <v>108</v>
      </c>
      <c r="C183" s="13"/>
      <c r="D183" s="13"/>
      <c r="E183" s="91">
        <f t="shared" si="70"/>
        <v>174</v>
      </c>
      <c r="F183" s="92">
        <f t="shared" si="70"/>
        <v>86</v>
      </c>
      <c r="G183" s="92">
        <f t="shared" si="70"/>
        <v>71</v>
      </c>
      <c r="H183" s="92">
        <f t="shared" si="70"/>
        <v>17</v>
      </c>
      <c r="I183" s="92">
        <f t="shared" si="72"/>
        <v>80</v>
      </c>
      <c r="J183" s="100">
        <v>48</v>
      </c>
      <c r="K183" s="100">
        <v>24</v>
      </c>
      <c r="L183" s="100">
        <v>8</v>
      </c>
      <c r="M183" s="92">
        <f t="shared" si="71"/>
        <v>94</v>
      </c>
      <c r="N183" s="100">
        <v>38</v>
      </c>
      <c r="O183" s="100">
        <v>47</v>
      </c>
      <c r="P183" s="100">
        <v>9</v>
      </c>
    </row>
    <row r="184" spans="1:16" ht="17.100000000000001" customHeight="1">
      <c r="A184" s="13"/>
      <c r="B184" s="13" t="s">
        <v>107</v>
      </c>
      <c r="C184" s="13"/>
      <c r="D184" s="13"/>
      <c r="E184" s="91">
        <f t="shared" si="70"/>
        <v>1978</v>
      </c>
      <c r="F184" s="92">
        <f t="shared" si="70"/>
        <v>832</v>
      </c>
      <c r="G184" s="92">
        <f t="shared" si="70"/>
        <v>993</v>
      </c>
      <c r="H184" s="92">
        <f t="shared" si="70"/>
        <v>153</v>
      </c>
      <c r="I184" s="92">
        <f t="shared" si="72"/>
        <v>917</v>
      </c>
      <c r="J184" s="100">
        <v>474</v>
      </c>
      <c r="K184" s="100">
        <v>365</v>
      </c>
      <c r="L184" s="100">
        <v>78</v>
      </c>
      <c r="M184" s="92">
        <f t="shared" si="71"/>
        <v>1061</v>
      </c>
      <c r="N184" s="100">
        <v>358</v>
      </c>
      <c r="O184" s="100">
        <v>628</v>
      </c>
      <c r="P184" s="100">
        <v>75</v>
      </c>
    </row>
    <row r="185" spans="1:16" ht="17.100000000000001" customHeight="1">
      <c r="A185" s="13"/>
      <c r="B185" s="13" t="s">
        <v>106</v>
      </c>
      <c r="C185" s="13"/>
      <c r="D185" s="13"/>
      <c r="E185" s="91">
        <f t="shared" si="70"/>
        <v>853</v>
      </c>
      <c r="F185" s="92">
        <f t="shared" si="70"/>
        <v>287</v>
      </c>
      <c r="G185" s="92">
        <f t="shared" si="70"/>
        <v>548</v>
      </c>
      <c r="H185" s="92">
        <f t="shared" si="70"/>
        <v>18</v>
      </c>
      <c r="I185" s="92">
        <f t="shared" si="72"/>
        <v>410</v>
      </c>
      <c r="J185" s="100">
        <v>151</v>
      </c>
      <c r="K185" s="100">
        <v>248</v>
      </c>
      <c r="L185" s="100">
        <v>11</v>
      </c>
      <c r="M185" s="92">
        <f t="shared" si="71"/>
        <v>443</v>
      </c>
      <c r="N185" s="100">
        <v>136</v>
      </c>
      <c r="O185" s="100">
        <v>300</v>
      </c>
      <c r="P185" s="100">
        <v>7</v>
      </c>
    </row>
    <row r="186" spans="1:16" ht="17.100000000000001" customHeight="1">
      <c r="A186" s="13"/>
      <c r="B186" s="13" t="s">
        <v>105</v>
      </c>
      <c r="C186" s="13"/>
      <c r="D186" s="13"/>
      <c r="E186" s="91">
        <f t="shared" si="70"/>
        <v>1244</v>
      </c>
      <c r="F186" s="92">
        <f t="shared" si="70"/>
        <v>702</v>
      </c>
      <c r="G186" s="92">
        <f t="shared" si="70"/>
        <v>463</v>
      </c>
      <c r="H186" s="92">
        <f t="shared" si="70"/>
        <v>79</v>
      </c>
      <c r="I186" s="92">
        <f t="shared" si="72"/>
        <v>618</v>
      </c>
      <c r="J186" s="100">
        <v>407</v>
      </c>
      <c r="K186" s="100">
        <v>169</v>
      </c>
      <c r="L186" s="100">
        <v>42</v>
      </c>
      <c r="M186" s="92">
        <f t="shared" si="71"/>
        <v>626</v>
      </c>
      <c r="N186" s="100">
        <v>295</v>
      </c>
      <c r="O186" s="100">
        <v>294</v>
      </c>
      <c r="P186" s="100">
        <v>37</v>
      </c>
    </row>
    <row r="187" spans="1:16" ht="17.100000000000001" customHeight="1">
      <c r="A187" s="13"/>
      <c r="B187" s="13" t="s">
        <v>104</v>
      </c>
      <c r="C187" s="13"/>
      <c r="D187" s="13"/>
      <c r="E187" s="91">
        <f>SUM(E188:E192)</f>
        <v>5328</v>
      </c>
      <c r="F187" s="92">
        <f t="shared" ref="F187:P187" si="73">SUM(F188:F192)</f>
        <v>2553</v>
      </c>
      <c r="G187" s="92">
        <f t="shared" si="73"/>
        <v>2395</v>
      </c>
      <c r="H187" s="92">
        <f t="shared" si="73"/>
        <v>380</v>
      </c>
      <c r="I187" s="92">
        <f t="shared" si="73"/>
        <v>2500</v>
      </c>
      <c r="J187" s="100">
        <f t="shared" si="73"/>
        <v>1335</v>
      </c>
      <c r="K187" s="100">
        <f t="shared" si="73"/>
        <v>964</v>
      </c>
      <c r="L187" s="100">
        <f t="shared" si="73"/>
        <v>201</v>
      </c>
      <c r="M187" s="92">
        <f t="shared" si="73"/>
        <v>2828</v>
      </c>
      <c r="N187" s="100">
        <f t="shared" si="73"/>
        <v>1218</v>
      </c>
      <c r="O187" s="100">
        <f t="shared" si="73"/>
        <v>1431</v>
      </c>
      <c r="P187" s="100">
        <f t="shared" si="73"/>
        <v>179</v>
      </c>
    </row>
    <row r="188" spans="1:16" ht="17.100000000000001" customHeight="1">
      <c r="A188" s="13"/>
      <c r="B188" s="13"/>
      <c r="C188" s="13" t="s">
        <v>103</v>
      </c>
      <c r="D188" s="13"/>
      <c r="E188" s="91">
        <f t="shared" ref="E188:H192" si="74">SUM(I188,M188)</f>
        <v>2032</v>
      </c>
      <c r="F188" s="92">
        <f t="shared" si="74"/>
        <v>906</v>
      </c>
      <c r="G188" s="92">
        <f t="shared" si="74"/>
        <v>964</v>
      </c>
      <c r="H188" s="92">
        <f t="shared" si="74"/>
        <v>162</v>
      </c>
      <c r="I188" s="92">
        <f>SUM(J188:L188)</f>
        <v>965</v>
      </c>
      <c r="J188" s="100">
        <v>488</v>
      </c>
      <c r="K188" s="100">
        <v>384</v>
      </c>
      <c r="L188" s="100">
        <v>93</v>
      </c>
      <c r="M188" s="92">
        <f t="shared" si="71"/>
        <v>1067</v>
      </c>
      <c r="N188" s="100">
        <v>418</v>
      </c>
      <c r="O188" s="100">
        <v>580</v>
      </c>
      <c r="P188" s="100">
        <v>69</v>
      </c>
    </row>
    <row r="189" spans="1:16" ht="17.100000000000001" customHeight="1">
      <c r="A189" s="13"/>
      <c r="B189" s="13"/>
      <c r="C189" s="13" t="s">
        <v>102</v>
      </c>
      <c r="D189" s="13"/>
      <c r="E189" s="91">
        <f t="shared" si="74"/>
        <v>2002</v>
      </c>
      <c r="F189" s="92">
        <f t="shared" si="74"/>
        <v>1005</v>
      </c>
      <c r="G189" s="92">
        <f t="shared" si="74"/>
        <v>838</v>
      </c>
      <c r="H189" s="92">
        <f t="shared" si="74"/>
        <v>159</v>
      </c>
      <c r="I189" s="92">
        <f>SUM(J189:L189)</f>
        <v>888</v>
      </c>
      <c r="J189" s="100">
        <v>502</v>
      </c>
      <c r="K189" s="100">
        <v>310</v>
      </c>
      <c r="L189" s="100">
        <v>76</v>
      </c>
      <c r="M189" s="92">
        <f t="shared" si="71"/>
        <v>1114</v>
      </c>
      <c r="N189" s="100">
        <v>503</v>
      </c>
      <c r="O189" s="100">
        <v>528</v>
      </c>
      <c r="P189" s="100">
        <v>83</v>
      </c>
    </row>
    <row r="190" spans="1:16" ht="17.100000000000001" customHeight="1">
      <c r="A190" s="13"/>
      <c r="B190" s="13"/>
      <c r="C190" s="13" t="s">
        <v>101</v>
      </c>
      <c r="D190" s="13"/>
      <c r="E190" s="91">
        <f t="shared" si="74"/>
        <v>1294</v>
      </c>
      <c r="F190" s="92">
        <f t="shared" si="74"/>
        <v>642</v>
      </c>
      <c r="G190" s="92">
        <f t="shared" si="74"/>
        <v>593</v>
      </c>
      <c r="H190" s="92">
        <f t="shared" si="74"/>
        <v>59</v>
      </c>
      <c r="I190" s="92">
        <f>SUM(J190:L190)</f>
        <v>647</v>
      </c>
      <c r="J190" s="100">
        <v>345</v>
      </c>
      <c r="K190" s="100">
        <v>270</v>
      </c>
      <c r="L190" s="100">
        <v>32</v>
      </c>
      <c r="M190" s="92">
        <f t="shared" si="71"/>
        <v>647</v>
      </c>
      <c r="N190" s="100">
        <v>297</v>
      </c>
      <c r="O190" s="100">
        <v>323</v>
      </c>
      <c r="P190" s="100">
        <v>27</v>
      </c>
    </row>
    <row r="191" spans="1:16" ht="17.100000000000001" customHeight="1">
      <c r="A191" s="13"/>
      <c r="B191" s="13"/>
      <c r="C191" s="13" t="s">
        <v>100</v>
      </c>
      <c r="D191" s="13"/>
      <c r="E191" s="91">
        <f t="shared" si="74"/>
        <v>0</v>
      </c>
      <c r="F191" s="92">
        <f t="shared" si="74"/>
        <v>0</v>
      </c>
      <c r="G191" s="92">
        <f t="shared" si="74"/>
        <v>0</v>
      </c>
      <c r="H191" s="92">
        <f t="shared" si="74"/>
        <v>0</v>
      </c>
      <c r="I191" s="92">
        <f t="shared" ref="I191:I193" si="75">SUM(J191:L191)</f>
        <v>0</v>
      </c>
      <c r="J191" s="100" t="s">
        <v>163</v>
      </c>
      <c r="K191" s="100" t="s">
        <v>163</v>
      </c>
      <c r="L191" s="100" t="s">
        <v>163</v>
      </c>
      <c r="M191" s="92">
        <f t="shared" si="71"/>
        <v>0</v>
      </c>
      <c r="N191" s="100" t="s">
        <v>163</v>
      </c>
      <c r="O191" s="100" t="s">
        <v>163</v>
      </c>
      <c r="P191" s="100" t="s">
        <v>163</v>
      </c>
    </row>
    <row r="192" spans="1:16" ht="17.100000000000001" customHeight="1">
      <c r="A192" s="13"/>
      <c r="B192" s="13"/>
      <c r="C192" s="13" t="s">
        <v>99</v>
      </c>
      <c r="D192" s="13"/>
      <c r="E192" s="91">
        <f t="shared" si="74"/>
        <v>0</v>
      </c>
      <c r="F192" s="92">
        <f t="shared" si="74"/>
        <v>0</v>
      </c>
      <c r="G192" s="92">
        <f t="shared" si="74"/>
        <v>0</v>
      </c>
      <c r="H192" s="92">
        <f t="shared" si="74"/>
        <v>0</v>
      </c>
      <c r="I192" s="92">
        <f t="shared" si="75"/>
        <v>0</v>
      </c>
      <c r="J192" s="100" t="s">
        <v>163</v>
      </c>
      <c r="K192" s="100" t="s">
        <v>163</v>
      </c>
      <c r="L192" s="100" t="s">
        <v>163</v>
      </c>
      <c r="M192" s="92">
        <f t="shared" si="71"/>
        <v>0</v>
      </c>
      <c r="N192" s="100" t="s">
        <v>163</v>
      </c>
      <c r="O192" s="100" t="s">
        <v>163</v>
      </c>
      <c r="P192" s="100" t="s">
        <v>163</v>
      </c>
    </row>
    <row r="193" spans="1:16" ht="17.100000000000001" customHeight="1">
      <c r="A193" s="13"/>
      <c r="B193" s="13" t="s">
        <v>98</v>
      </c>
      <c r="C193" s="13"/>
      <c r="D193" s="68"/>
      <c r="E193" s="91">
        <f t="shared" ref="E193" si="76">SUM(I193,M193)</f>
        <v>4</v>
      </c>
      <c r="F193" s="92">
        <f t="shared" ref="F193" si="77">SUM(J193,N193)</f>
        <v>4</v>
      </c>
      <c r="G193" s="92">
        <f t="shared" ref="G193" si="78">SUM(K193,O193)</f>
        <v>0</v>
      </c>
      <c r="H193" s="92">
        <f t="shared" ref="H193" si="79">SUM(L193,P193)</f>
        <v>0</v>
      </c>
      <c r="I193" s="92">
        <f t="shared" si="75"/>
        <v>4</v>
      </c>
      <c r="J193" s="100">
        <v>4</v>
      </c>
      <c r="K193" s="100" t="s">
        <v>163</v>
      </c>
      <c r="L193" s="100" t="s">
        <v>163</v>
      </c>
      <c r="M193" s="92">
        <f t="shared" si="71"/>
        <v>0</v>
      </c>
      <c r="N193" s="100" t="s">
        <v>163</v>
      </c>
      <c r="O193" s="100" t="s">
        <v>163</v>
      </c>
      <c r="P193" s="100" t="s">
        <v>163</v>
      </c>
    </row>
    <row r="194" spans="1:16" ht="17.100000000000001" customHeight="1">
      <c r="A194" s="13" t="s">
        <v>97</v>
      </c>
      <c r="B194" s="13"/>
      <c r="C194" s="13"/>
      <c r="D194" s="13"/>
      <c r="E194" s="91"/>
      <c r="F194" s="92"/>
      <c r="G194" s="92"/>
      <c r="H194" s="92"/>
      <c r="I194" s="92"/>
      <c r="J194" s="100"/>
      <c r="K194" s="100"/>
      <c r="L194" s="100"/>
      <c r="M194" s="92"/>
      <c r="N194" s="100"/>
      <c r="O194" s="100"/>
      <c r="P194" s="100"/>
    </row>
    <row r="195" spans="1:16" ht="17.100000000000001" customHeight="1">
      <c r="A195" s="13">
        <v>1</v>
      </c>
      <c r="B195" s="331" t="s">
        <v>96</v>
      </c>
      <c r="C195" s="331"/>
      <c r="D195" s="128"/>
      <c r="E195" s="91">
        <f>SUM(I195,M195)</f>
        <v>4058</v>
      </c>
      <c r="F195" s="92">
        <f>SUM(J195,N195)</f>
        <v>1809</v>
      </c>
      <c r="G195" s="92">
        <f>SUM(K195,O195)</f>
        <v>1874</v>
      </c>
      <c r="H195" s="92">
        <f>SUM(L195,P195)</f>
        <v>375</v>
      </c>
      <c r="I195" s="92">
        <f>SUM(J195:L195)</f>
        <v>1689</v>
      </c>
      <c r="J195" s="100">
        <f>SUM(J76)</f>
        <v>916</v>
      </c>
      <c r="K195" s="100">
        <f>SUM(K76)</f>
        <v>593</v>
      </c>
      <c r="L195" s="100">
        <f>SUM(L76)</f>
        <v>180</v>
      </c>
      <c r="M195" s="92">
        <f>SUM(N195:P195)</f>
        <v>2369</v>
      </c>
      <c r="N195" s="100">
        <f>SUM(N76)</f>
        <v>893</v>
      </c>
      <c r="O195" s="100">
        <f>SUM(O76)</f>
        <v>1281</v>
      </c>
      <c r="P195" s="100">
        <f>SUM(P76)</f>
        <v>195</v>
      </c>
    </row>
    <row r="196" spans="1:16" ht="17.100000000000001" customHeight="1">
      <c r="A196" s="13">
        <v>2</v>
      </c>
      <c r="B196" s="331" t="s">
        <v>367</v>
      </c>
      <c r="C196" s="331"/>
      <c r="D196" s="68" t="s">
        <v>366</v>
      </c>
      <c r="E196" s="91">
        <f>SUM(I196,M196)</f>
        <v>3667</v>
      </c>
      <c r="F196" s="92">
        <f t="shared" ref="F196:H212" si="80">SUM(J196,N196)</f>
        <v>1877</v>
      </c>
      <c r="G196" s="92">
        <f t="shared" si="80"/>
        <v>1447</v>
      </c>
      <c r="H196" s="92">
        <f t="shared" si="80"/>
        <v>343</v>
      </c>
      <c r="I196" s="92">
        <f>SUM(J196:L196)</f>
        <v>1584</v>
      </c>
      <c r="J196" s="100">
        <f>SUM(J39,J64,J104,J105,J108,J106,J107,J193)</f>
        <v>946</v>
      </c>
      <c r="K196" s="100">
        <f>SUM(K39,K64,K104,K105,K108,K106,K107,K193)</f>
        <v>472</v>
      </c>
      <c r="L196" s="100">
        <f>SUM(L39,L64,L104,L105,L108,L106,L107,L193)</f>
        <v>166</v>
      </c>
      <c r="M196" s="92">
        <f>SUM(N196:P196)</f>
        <v>2083</v>
      </c>
      <c r="N196" s="100">
        <f>SUM(N39,N64,N104,N105,N108,N106,N107,N193)</f>
        <v>931</v>
      </c>
      <c r="O196" s="100">
        <f>SUM(O39,O64,O104,O105,O108,O106,O107,O193)</f>
        <v>975</v>
      </c>
      <c r="P196" s="100">
        <f>SUM(P39,P64,P104,P105,P108,P106,P107,P193)</f>
        <v>177</v>
      </c>
    </row>
    <row r="197" spans="1:16" ht="17.100000000000001" customHeight="1">
      <c r="A197" s="13">
        <v>3</v>
      </c>
      <c r="B197" s="331" t="s">
        <v>95</v>
      </c>
      <c r="C197" s="331"/>
      <c r="D197" s="128"/>
      <c r="E197" s="91">
        <f>SUM(I197,M197)</f>
        <v>3674</v>
      </c>
      <c r="F197" s="92">
        <f t="shared" si="80"/>
        <v>1869</v>
      </c>
      <c r="G197" s="92">
        <f t="shared" si="80"/>
        <v>1490</v>
      </c>
      <c r="H197" s="92">
        <f t="shared" si="80"/>
        <v>315</v>
      </c>
      <c r="I197" s="92">
        <f t="shared" ref="I197:I212" si="81">SUM(J197:L197)</f>
        <v>1540</v>
      </c>
      <c r="J197" s="100">
        <f>SUM(J97)</f>
        <v>905</v>
      </c>
      <c r="K197" s="100">
        <f>SUM(K97)</f>
        <v>488</v>
      </c>
      <c r="L197" s="100">
        <f>SUM(L97)</f>
        <v>147</v>
      </c>
      <c r="M197" s="92">
        <f t="shared" ref="M197:M212" si="82">SUM(N197:P197)</f>
        <v>2134</v>
      </c>
      <c r="N197" s="100">
        <f>SUM(N97)</f>
        <v>964</v>
      </c>
      <c r="O197" s="100">
        <f>SUM(O97)</f>
        <v>1002</v>
      </c>
      <c r="P197" s="100">
        <f>SUM(P97)</f>
        <v>168</v>
      </c>
    </row>
    <row r="198" spans="1:16" ht="17.100000000000001" customHeight="1">
      <c r="A198" s="13">
        <v>4</v>
      </c>
      <c r="B198" s="331" t="s">
        <v>94</v>
      </c>
      <c r="C198" s="331"/>
      <c r="D198" s="128"/>
      <c r="E198" s="91">
        <f>SUM(I198,M198)</f>
        <v>4240</v>
      </c>
      <c r="F198" s="92">
        <f t="shared" si="80"/>
        <v>2072</v>
      </c>
      <c r="G198" s="92">
        <f t="shared" si="80"/>
        <v>1911</v>
      </c>
      <c r="H198" s="92">
        <f t="shared" si="80"/>
        <v>257</v>
      </c>
      <c r="I198" s="92">
        <f t="shared" si="81"/>
        <v>1798</v>
      </c>
      <c r="J198" s="100">
        <f>SUM(J109)</f>
        <v>1057</v>
      </c>
      <c r="K198" s="100">
        <f>SUM(K109)</f>
        <v>627</v>
      </c>
      <c r="L198" s="100">
        <f>SUM(L109)</f>
        <v>114</v>
      </c>
      <c r="M198" s="92">
        <f t="shared" si="82"/>
        <v>2442</v>
      </c>
      <c r="N198" s="100">
        <f>SUM(N109)</f>
        <v>1015</v>
      </c>
      <c r="O198" s="100">
        <f>SUM(O109)</f>
        <v>1284</v>
      </c>
      <c r="P198" s="100">
        <f>SUM(P109)</f>
        <v>143</v>
      </c>
    </row>
    <row r="199" spans="1:16" ht="17.100000000000001" customHeight="1">
      <c r="A199" s="13">
        <v>5</v>
      </c>
      <c r="B199" s="331" t="s">
        <v>93</v>
      </c>
      <c r="C199" s="331"/>
      <c r="D199" s="128"/>
      <c r="E199" s="91">
        <f t="shared" ref="E199:E212" si="83">SUM(I199,M199)</f>
        <v>4518</v>
      </c>
      <c r="F199" s="92">
        <f t="shared" si="80"/>
        <v>2154</v>
      </c>
      <c r="G199" s="92">
        <f t="shared" si="80"/>
        <v>2111</v>
      </c>
      <c r="H199" s="92">
        <f t="shared" si="80"/>
        <v>253</v>
      </c>
      <c r="I199" s="92">
        <f t="shared" si="81"/>
        <v>2042</v>
      </c>
      <c r="J199" s="100">
        <f>SUM(J115,J91,J94)</f>
        <v>1163</v>
      </c>
      <c r="K199" s="100">
        <f>SUM(K115,K91,K94)</f>
        <v>753</v>
      </c>
      <c r="L199" s="100">
        <f>SUM(L115,L91,L94)</f>
        <v>126</v>
      </c>
      <c r="M199" s="92">
        <f t="shared" si="82"/>
        <v>2476</v>
      </c>
      <c r="N199" s="100">
        <f>SUM(N115,N91,N94)</f>
        <v>991</v>
      </c>
      <c r="O199" s="100">
        <f>SUM(O115,O91,O94)</f>
        <v>1358</v>
      </c>
      <c r="P199" s="100">
        <f>SUM(P115,P91,P94)</f>
        <v>127</v>
      </c>
    </row>
    <row r="200" spans="1:16" ht="17.100000000000001" customHeight="1">
      <c r="A200" s="13">
        <v>6</v>
      </c>
      <c r="B200" s="331" t="s">
        <v>92</v>
      </c>
      <c r="C200" s="331"/>
      <c r="D200" s="128"/>
      <c r="E200" s="91">
        <f t="shared" si="83"/>
        <v>6770</v>
      </c>
      <c r="F200" s="92">
        <f t="shared" si="80"/>
        <v>3318</v>
      </c>
      <c r="G200" s="92">
        <f t="shared" si="80"/>
        <v>2851</v>
      </c>
      <c r="H200" s="92">
        <f t="shared" si="80"/>
        <v>601</v>
      </c>
      <c r="I200" s="92">
        <f t="shared" si="81"/>
        <v>3120</v>
      </c>
      <c r="J200" s="100">
        <f>SUM(J85,J103,J82)</f>
        <v>1772</v>
      </c>
      <c r="K200" s="100">
        <f>SUM(K85,K103,K82)</f>
        <v>1041</v>
      </c>
      <c r="L200" s="100">
        <f>SUM(L85,L103,L82)</f>
        <v>307</v>
      </c>
      <c r="M200" s="92">
        <f t="shared" si="82"/>
        <v>3650</v>
      </c>
      <c r="N200" s="100">
        <f>SUM(N85,N103,N82)</f>
        <v>1546</v>
      </c>
      <c r="O200" s="100">
        <f>SUM(O85,O103,O82)</f>
        <v>1810</v>
      </c>
      <c r="P200" s="100">
        <f>SUM(P85,P103,P82)</f>
        <v>294</v>
      </c>
    </row>
    <row r="201" spans="1:16" ht="17.100000000000001" customHeight="1">
      <c r="A201" s="13">
        <v>7</v>
      </c>
      <c r="B201" s="331" t="s">
        <v>91</v>
      </c>
      <c r="C201" s="331"/>
      <c r="D201" s="128"/>
      <c r="E201" s="91">
        <f t="shared" si="83"/>
        <v>4910</v>
      </c>
      <c r="F201" s="92">
        <f t="shared" si="80"/>
        <v>2062</v>
      </c>
      <c r="G201" s="92">
        <f t="shared" si="80"/>
        <v>2493</v>
      </c>
      <c r="H201" s="92">
        <f t="shared" si="80"/>
        <v>355</v>
      </c>
      <c r="I201" s="92">
        <f t="shared" si="81"/>
        <v>2174</v>
      </c>
      <c r="J201" s="100">
        <f>SUM(J28)</f>
        <v>1092</v>
      </c>
      <c r="K201" s="100">
        <f>SUM(K28)</f>
        <v>902</v>
      </c>
      <c r="L201" s="100">
        <f>SUM(L28)</f>
        <v>180</v>
      </c>
      <c r="M201" s="92">
        <f t="shared" si="82"/>
        <v>2736</v>
      </c>
      <c r="N201" s="100">
        <f>SUM(N28)</f>
        <v>970</v>
      </c>
      <c r="O201" s="100">
        <f>SUM(O28)</f>
        <v>1591</v>
      </c>
      <c r="P201" s="100">
        <f>SUM(P28)</f>
        <v>175</v>
      </c>
    </row>
    <row r="202" spans="1:16" ht="17.100000000000001" customHeight="1">
      <c r="A202" s="13">
        <v>8</v>
      </c>
      <c r="B202" s="331" t="s">
        <v>90</v>
      </c>
      <c r="C202" s="331"/>
      <c r="D202" s="128"/>
      <c r="E202" s="91">
        <f t="shared" si="83"/>
        <v>1994</v>
      </c>
      <c r="F202" s="92">
        <f t="shared" si="80"/>
        <v>918</v>
      </c>
      <c r="G202" s="92">
        <f t="shared" si="80"/>
        <v>914</v>
      </c>
      <c r="H202" s="92">
        <f t="shared" si="80"/>
        <v>162</v>
      </c>
      <c r="I202" s="92">
        <f t="shared" si="81"/>
        <v>880</v>
      </c>
      <c r="J202" s="100">
        <f>SUM(J47,J46,J48)</f>
        <v>473</v>
      </c>
      <c r="K202" s="100">
        <f>SUM(K47,K46,K48)</f>
        <v>324</v>
      </c>
      <c r="L202" s="100">
        <f>SUM(L47,L46,L48)</f>
        <v>83</v>
      </c>
      <c r="M202" s="92">
        <f t="shared" si="82"/>
        <v>1114</v>
      </c>
      <c r="N202" s="100">
        <f>SUM(N47,N46,N48)</f>
        <v>445</v>
      </c>
      <c r="O202" s="100">
        <f>SUM(O47,O46,O48)</f>
        <v>590</v>
      </c>
      <c r="P202" s="100">
        <f>SUM(P47,P46,P48)</f>
        <v>79</v>
      </c>
    </row>
    <row r="203" spans="1:16" ht="17.100000000000001" customHeight="1">
      <c r="A203" s="13">
        <v>9</v>
      </c>
      <c r="B203" s="331" t="s">
        <v>89</v>
      </c>
      <c r="C203" s="331"/>
      <c r="D203" s="128"/>
      <c r="E203" s="91">
        <f t="shared" si="83"/>
        <v>3035</v>
      </c>
      <c r="F203" s="92">
        <f t="shared" si="80"/>
        <v>1375</v>
      </c>
      <c r="G203" s="92">
        <f t="shared" si="80"/>
        <v>1446</v>
      </c>
      <c r="H203" s="92">
        <f t="shared" si="80"/>
        <v>214</v>
      </c>
      <c r="I203" s="92">
        <f t="shared" si="81"/>
        <v>1349</v>
      </c>
      <c r="J203" s="100">
        <f>SUM(J43,J45,J44)</f>
        <v>727</v>
      </c>
      <c r="K203" s="100">
        <f>SUM(K43,K45,K44)</f>
        <v>520</v>
      </c>
      <c r="L203" s="100">
        <f>SUM(L43,L45,L44)</f>
        <v>102</v>
      </c>
      <c r="M203" s="92">
        <f t="shared" si="82"/>
        <v>1686</v>
      </c>
      <c r="N203" s="100">
        <f>SUM(N43,N45,N44)</f>
        <v>648</v>
      </c>
      <c r="O203" s="100">
        <f>SUM(O43,O45,O44)</f>
        <v>926</v>
      </c>
      <c r="P203" s="100">
        <f>SUM(P43,P45,P44)</f>
        <v>112</v>
      </c>
    </row>
    <row r="204" spans="1:16" ht="17.100000000000001" customHeight="1">
      <c r="A204" s="13">
        <v>10</v>
      </c>
      <c r="B204" s="331" t="s">
        <v>88</v>
      </c>
      <c r="C204" s="331"/>
      <c r="D204" s="128"/>
      <c r="E204" s="91">
        <f t="shared" si="83"/>
        <v>3626</v>
      </c>
      <c r="F204" s="92">
        <f t="shared" si="80"/>
        <v>1774</v>
      </c>
      <c r="G204" s="92">
        <f t="shared" si="80"/>
        <v>1506</v>
      </c>
      <c r="H204" s="92">
        <f t="shared" si="80"/>
        <v>346</v>
      </c>
      <c r="I204" s="92">
        <f t="shared" si="81"/>
        <v>1594</v>
      </c>
      <c r="J204" s="100">
        <f>SUM(J122,J121,J123,J124,J118,J150)</f>
        <v>919</v>
      </c>
      <c r="K204" s="100">
        <f>SUM(K122,K121,K123,K124,K118,K150)</f>
        <v>494</v>
      </c>
      <c r="L204" s="100">
        <f>SUM(L122,L121,L123,L124,L118,L150)</f>
        <v>181</v>
      </c>
      <c r="M204" s="92">
        <f t="shared" si="82"/>
        <v>2032</v>
      </c>
      <c r="N204" s="100">
        <f>SUM(N122,N121,N123,N124,N118,N150)</f>
        <v>855</v>
      </c>
      <c r="O204" s="100">
        <f>SUM(O122,O121,O123,O124,O118,O150)</f>
        <v>1012</v>
      </c>
      <c r="P204" s="100">
        <f>SUM(P122,P121,P123,P124,P118,P150)</f>
        <v>165</v>
      </c>
    </row>
    <row r="205" spans="1:16" ht="17.100000000000001" customHeight="1">
      <c r="A205" s="13">
        <v>11</v>
      </c>
      <c r="B205" s="331" t="s">
        <v>87</v>
      </c>
      <c r="C205" s="331"/>
      <c r="D205" s="128"/>
      <c r="E205" s="91">
        <f t="shared" si="83"/>
        <v>5609</v>
      </c>
      <c r="F205" s="92">
        <f t="shared" si="80"/>
        <v>2540</v>
      </c>
      <c r="G205" s="92">
        <f t="shared" si="80"/>
        <v>2719</v>
      </c>
      <c r="H205" s="92">
        <f t="shared" si="80"/>
        <v>350</v>
      </c>
      <c r="I205" s="92">
        <f t="shared" si="81"/>
        <v>2455</v>
      </c>
      <c r="J205" s="100">
        <f>SUM(J151,J145,J153,J152)</f>
        <v>1311</v>
      </c>
      <c r="K205" s="100">
        <f>SUM(K151,K145,K153,K152)</f>
        <v>965</v>
      </c>
      <c r="L205" s="100">
        <f>SUM(L151,L145,L153,L152)</f>
        <v>179</v>
      </c>
      <c r="M205" s="92">
        <f t="shared" si="82"/>
        <v>3154</v>
      </c>
      <c r="N205" s="100">
        <f>SUM(N151,N145,N153,N152)</f>
        <v>1229</v>
      </c>
      <c r="O205" s="100">
        <f>SUM(O151,O145,O153,O152)</f>
        <v>1754</v>
      </c>
      <c r="P205" s="100">
        <f>SUM(P151,P145,P153,P152)</f>
        <v>171</v>
      </c>
    </row>
    <row r="206" spans="1:16" ht="17.100000000000001" customHeight="1">
      <c r="A206" s="13">
        <v>12</v>
      </c>
      <c r="B206" s="331" t="s">
        <v>86</v>
      </c>
      <c r="C206" s="331"/>
      <c r="D206" s="128"/>
      <c r="E206" s="91">
        <f t="shared" si="83"/>
        <v>6491</v>
      </c>
      <c r="F206" s="92">
        <f t="shared" si="80"/>
        <v>3096</v>
      </c>
      <c r="G206" s="92">
        <f t="shared" si="80"/>
        <v>3007</v>
      </c>
      <c r="H206" s="92">
        <f t="shared" si="80"/>
        <v>388</v>
      </c>
      <c r="I206" s="92">
        <f t="shared" si="81"/>
        <v>2850</v>
      </c>
      <c r="J206" s="100">
        <f>SUM(J127,J138,J133)</f>
        <v>1620</v>
      </c>
      <c r="K206" s="100">
        <f>SUM(K127,K138,K133)</f>
        <v>1047</v>
      </c>
      <c r="L206" s="100">
        <f>SUM(L127,L138,L133)</f>
        <v>183</v>
      </c>
      <c r="M206" s="92">
        <f t="shared" si="82"/>
        <v>3641</v>
      </c>
      <c r="N206" s="100">
        <f>SUM(N127,N138,N133)</f>
        <v>1476</v>
      </c>
      <c r="O206" s="100">
        <f>SUM(O127,O138,O133)</f>
        <v>1960</v>
      </c>
      <c r="P206" s="100">
        <f>SUM(P127,P138,P133)</f>
        <v>205</v>
      </c>
    </row>
    <row r="207" spans="1:16" ht="17.100000000000001" customHeight="1">
      <c r="A207" s="13">
        <v>13</v>
      </c>
      <c r="B207" s="331" t="s">
        <v>85</v>
      </c>
      <c r="C207" s="331"/>
      <c r="D207" s="128"/>
      <c r="E207" s="91">
        <f t="shared" si="83"/>
        <v>6411</v>
      </c>
      <c r="F207" s="92">
        <f t="shared" si="80"/>
        <v>3020</v>
      </c>
      <c r="G207" s="92">
        <f t="shared" si="80"/>
        <v>3014</v>
      </c>
      <c r="H207" s="92">
        <f t="shared" si="80"/>
        <v>377</v>
      </c>
      <c r="I207" s="92">
        <f t="shared" si="81"/>
        <v>2848</v>
      </c>
      <c r="J207" s="100">
        <f>SUM(J34,J23)</f>
        <v>1592</v>
      </c>
      <c r="K207" s="100">
        <f>SUM(K34,K23)</f>
        <v>1069</v>
      </c>
      <c r="L207" s="100">
        <f>SUM(L34,L23)</f>
        <v>187</v>
      </c>
      <c r="M207" s="92">
        <f t="shared" si="82"/>
        <v>3563</v>
      </c>
      <c r="N207" s="100">
        <f>SUM(N34,N23)</f>
        <v>1428</v>
      </c>
      <c r="O207" s="100">
        <f>SUM(O34,O23)</f>
        <v>1945</v>
      </c>
      <c r="P207" s="100">
        <f>SUM(P34,P23)</f>
        <v>190</v>
      </c>
    </row>
    <row r="208" spans="1:16" ht="17.100000000000001" customHeight="1">
      <c r="A208" s="13">
        <v>14</v>
      </c>
      <c r="B208" s="331" t="s">
        <v>84</v>
      </c>
      <c r="C208" s="331"/>
      <c r="D208" s="68"/>
      <c r="E208" s="91">
        <f>SUM(I208,M208)</f>
        <v>6430</v>
      </c>
      <c r="F208" s="92">
        <f>SUM(J208,N208)</f>
        <v>3080</v>
      </c>
      <c r="G208" s="92">
        <f>SUM(K208,O208)</f>
        <v>2874</v>
      </c>
      <c r="H208" s="92">
        <f t="shared" si="80"/>
        <v>476</v>
      </c>
      <c r="I208" s="92">
        <f t="shared" si="81"/>
        <v>2803</v>
      </c>
      <c r="J208" s="100">
        <f>SUM(J54,J49,J58)</f>
        <v>1605</v>
      </c>
      <c r="K208" s="100">
        <f t="shared" ref="K208:L208" si="84">SUM(K54,K49,K58)</f>
        <v>987</v>
      </c>
      <c r="L208" s="100">
        <f t="shared" si="84"/>
        <v>211</v>
      </c>
      <c r="M208" s="92">
        <f t="shared" si="82"/>
        <v>3627</v>
      </c>
      <c r="N208" s="100">
        <f t="shared" ref="N208:P208" si="85">SUM(N54,N49,N58)</f>
        <v>1475</v>
      </c>
      <c r="O208" s="100">
        <f t="shared" si="85"/>
        <v>1887</v>
      </c>
      <c r="P208" s="100">
        <f t="shared" si="85"/>
        <v>265</v>
      </c>
    </row>
    <row r="209" spans="1:16" ht="17.100000000000001" customHeight="1">
      <c r="A209" s="13">
        <v>15</v>
      </c>
      <c r="B209" s="331" t="s">
        <v>83</v>
      </c>
      <c r="C209" s="331"/>
      <c r="D209" s="128"/>
      <c r="E209" s="91">
        <f t="shared" si="83"/>
        <v>11551</v>
      </c>
      <c r="F209" s="92">
        <f t="shared" si="80"/>
        <v>5717</v>
      </c>
      <c r="G209" s="92">
        <f t="shared" si="80"/>
        <v>5040</v>
      </c>
      <c r="H209" s="92">
        <f t="shared" si="80"/>
        <v>794</v>
      </c>
      <c r="I209" s="92">
        <f t="shared" si="81"/>
        <v>5277</v>
      </c>
      <c r="J209" s="100">
        <f>SUM(J154,J155,J161)</f>
        <v>3059</v>
      </c>
      <c r="K209" s="100">
        <f>SUM(K154,K155,K161)</f>
        <v>1843</v>
      </c>
      <c r="L209" s="100">
        <f>SUM(L154,L155,L161)</f>
        <v>375</v>
      </c>
      <c r="M209" s="92">
        <f t="shared" si="82"/>
        <v>6274</v>
      </c>
      <c r="N209" s="100">
        <f>SUM(N154,N155,N161)</f>
        <v>2658</v>
      </c>
      <c r="O209" s="100">
        <f>SUM(O154,O155,O161)</f>
        <v>3197</v>
      </c>
      <c r="P209" s="100">
        <f>SUM(P154,P155,P161)</f>
        <v>419</v>
      </c>
    </row>
    <row r="210" spans="1:16" ht="17.100000000000001" customHeight="1">
      <c r="A210" s="13">
        <v>16</v>
      </c>
      <c r="B210" s="331" t="s">
        <v>82</v>
      </c>
      <c r="C210" s="331"/>
      <c r="D210" s="128"/>
      <c r="E210" s="91">
        <f t="shared" si="83"/>
        <v>10453</v>
      </c>
      <c r="F210" s="92">
        <f t="shared" si="80"/>
        <v>4696</v>
      </c>
      <c r="G210" s="92">
        <f t="shared" si="80"/>
        <v>4937</v>
      </c>
      <c r="H210" s="92">
        <f t="shared" si="80"/>
        <v>820</v>
      </c>
      <c r="I210" s="92">
        <f t="shared" si="81"/>
        <v>4434</v>
      </c>
      <c r="J210" s="100">
        <f>SUM(J166,J175,J181,J171)</f>
        <v>2447</v>
      </c>
      <c r="K210" s="100">
        <f>SUM(K166,K175,K181,K171)</f>
        <v>1608</v>
      </c>
      <c r="L210" s="100">
        <f>SUM(L166,L175,L181,L171)</f>
        <v>379</v>
      </c>
      <c r="M210" s="92">
        <f t="shared" si="82"/>
        <v>6019</v>
      </c>
      <c r="N210" s="100">
        <f>SUM(N166,N175,N181,N171)</f>
        <v>2249</v>
      </c>
      <c r="O210" s="100">
        <f>SUM(O166,O175,O181,O171)</f>
        <v>3329</v>
      </c>
      <c r="P210" s="100">
        <f>SUM(P166,P175,P181,P171)</f>
        <v>441</v>
      </c>
    </row>
    <row r="211" spans="1:16" ht="17.100000000000001" customHeight="1">
      <c r="A211" s="13">
        <v>17</v>
      </c>
      <c r="B211" s="331" t="s">
        <v>81</v>
      </c>
      <c r="C211" s="331"/>
      <c r="D211" s="128"/>
      <c r="E211" s="91">
        <f t="shared" si="83"/>
        <v>10209</v>
      </c>
      <c r="F211" s="92">
        <f t="shared" si="80"/>
        <v>4796</v>
      </c>
      <c r="G211" s="92">
        <f t="shared" si="80"/>
        <v>4712</v>
      </c>
      <c r="H211" s="92">
        <f t="shared" si="80"/>
        <v>701</v>
      </c>
      <c r="I211" s="92">
        <f t="shared" si="81"/>
        <v>4834</v>
      </c>
      <c r="J211" s="100">
        <f>SUM(J182,J187,J186,J185,J184,J183)</f>
        <v>2616</v>
      </c>
      <c r="K211" s="100">
        <f>SUM(K182,K187,K186,K185,K184,K183)</f>
        <v>1847</v>
      </c>
      <c r="L211" s="100">
        <f>SUM(L182,L187,L186,L185,L184,L183)</f>
        <v>371</v>
      </c>
      <c r="M211" s="92">
        <f t="shared" si="82"/>
        <v>5375</v>
      </c>
      <c r="N211" s="100">
        <f>SUM(N182,N187,N186,N185,N184,N183)</f>
        <v>2180</v>
      </c>
      <c r="O211" s="100">
        <f>SUM(O182,O187,O186,O185,O184,O183)</f>
        <v>2865</v>
      </c>
      <c r="P211" s="100">
        <f>SUM(P182,P187,P186,P185,P184,P183)</f>
        <v>330</v>
      </c>
    </row>
    <row r="212" spans="1:16" ht="17.100000000000001" customHeight="1">
      <c r="A212" s="13">
        <v>18</v>
      </c>
      <c r="B212" s="331" t="s">
        <v>80</v>
      </c>
      <c r="C212" s="331"/>
      <c r="D212" s="128"/>
      <c r="E212" s="91">
        <f t="shared" si="83"/>
        <v>3423</v>
      </c>
      <c r="F212" s="92">
        <f t="shared" si="80"/>
        <v>1462</v>
      </c>
      <c r="G212" s="92">
        <f t="shared" si="80"/>
        <v>1755</v>
      </c>
      <c r="H212" s="92">
        <f>SUM(L212,P212)</f>
        <v>206</v>
      </c>
      <c r="I212" s="92">
        <f t="shared" si="81"/>
        <v>1528</v>
      </c>
      <c r="J212" s="100">
        <f>SUM(J17,J13,J9,J5)</f>
        <v>782</v>
      </c>
      <c r="K212" s="100">
        <f>SUM(K17,K13,K9,K5)</f>
        <v>644</v>
      </c>
      <c r="L212" s="100">
        <f>SUM(L17,L13,L9,L5)</f>
        <v>102</v>
      </c>
      <c r="M212" s="92">
        <f t="shared" si="82"/>
        <v>1895</v>
      </c>
      <c r="N212" s="100">
        <f>SUM(N17,N13,N9,N5)</f>
        <v>680</v>
      </c>
      <c r="O212" s="100">
        <f>SUM(O17,O13,O9,O5)</f>
        <v>1111</v>
      </c>
      <c r="P212" s="100">
        <f>SUM(P17,P13,P9,P5)</f>
        <v>104</v>
      </c>
    </row>
    <row r="213" spans="1:16" ht="16.5" customHeight="1">
      <c r="J213" s="72"/>
      <c r="K213" s="72"/>
      <c r="L213" s="72"/>
      <c r="N213" s="72"/>
      <c r="O213" s="72"/>
      <c r="P213" s="72"/>
    </row>
    <row r="214" spans="1:16">
      <c r="E214" s="3"/>
      <c r="F214" s="3"/>
      <c r="G214" s="3"/>
      <c r="H214" s="3"/>
      <c r="I214" s="3"/>
      <c r="J214" s="77"/>
      <c r="K214" s="77"/>
      <c r="L214" s="77"/>
      <c r="M214" s="3"/>
      <c r="N214" s="77"/>
      <c r="O214" s="77"/>
      <c r="P214" s="77"/>
    </row>
    <row r="215" spans="1:16"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</row>
    <row r="216" spans="1:16">
      <c r="J216" s="72"/>
      <c r="K216" s="72"/>
      <c r="L216" s="72"/>
      <c r="N216" s="72"/>
      <c r="O216" s="72"/>
      <c r="P216" s="72"/>
    </row>
  </sheetData>
  <mergeCells count="30">
    <mergeCell ref="B209:C209"/>
    <mergeCell ref="B210:C210"/>
    <mergeCell ref="B211:C211"/>
    <mergeCell ref="B212:C212"/>
    <mergeCell ref="B203:C203"/>
    <mergeCell ref="B204:C204"/>
    <mergeCell ref="B205:C205"/>
    <mergeCell ref="B206:C206"/>
    <mergeCell ref="B207:C207"/>
    <mergeCell ref="B208:C208"/>
    <mergeCell ref="B202:C202"/>
    <mergeCell ref="A143:D144"/>
    <mergeCell ref="E143:H143"/>
    <mergeCell ref="I143:L143"/>
    <mergeCell ref="M143:P143"/>
    <mergeCell ref="B195:C195"/>
    <mergeCell ref="B196:C196"/>
    <mergeCell ref="B197:C197"/>
    <mergeCell ref="B198:C198"/>
    <mergeCell ref="B199:C199"/>
    <mergeCell ref="B200:C200"/>
    <mergeCell ref="B201:C201"/>
    <mergeCell ref="A2:D3"/>
    <mergeCell ref="E2:H2"/>
    <mergeCell ref="I2:L2"/>
    <mergeCell ref="M2:P2"/>
    <mergeCell ref="A74:D75"/>
    <mergeCell ref="E74:H74"/>
    <mergeCell ref="I74:L74"/>
    <mergeCell ref="M74:P74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5" orientation="portrait" r:id="rId1"/>
  <rowBreaks count="2" manualBreakCount="2">
    <brk id="72" max="15" man="1"/>
    <brk id="141" max="15" man="1"/>
  </rowBreaks>
  <ignoredErrors>
    <ignoredError sqref="E64:M64 E58:I58 E54:I54 M54 E49:I49 E39:I39 M49 E28:I28 M28 M23 E23:I23 E17 E9:H9 I9 M9 H5 E82:I82 E85:I85 M82 M85 M91 E91:I91 E94 E97:H97 E109:I109 M109 E115:I115 M115 E118:I118 E124:I124 E127:I127 M127 M124 M133 M138 E138:I138 E133:I133 E155:M155 E161:M161 E166:M166 E171:M171 E175:I175 M187 E187:I187 M195:M196 M197:M212" formula="1"/>
    <ignoredError sqref="J39:P39 J118:P118 J175:P175" formula="1" formulaRange="1"/>
    <ignoredError sqref="J145:O14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16"/>
  <sheetViews>
    <sheetView view="pageBreakPreview" topLeftCell="A214" zoomScaleNormal="100" zoomScaleSheetLayoutView="100" workbookViewId="0">
      <selection activeCell="A144" sqref="A144:D145"/>
    </sheetView>
  </sheetViews>
  <sheetFormatPr defaultRowHeight="12"/>
  <cols>
    <col min="1" max="2" width="3.625" style="58" customWidth="1"/>
    <col min="3" max="3" width="10.625" style="58" customWidth="1"/>
    <col min="4" max="4" width="2.625" style="57" customWidth="1"/>
    <col min="5" max="16" width="9.625" style="2" customWidth="1"/>
    <col min="17" max="17" width="9" style="2"/>
    <col min="18" max="20" width="8.25" style="2" customWidth="1"/>
    <col min="21" max="25" width="8.25" style="121" customWidth="1"/>
    <col min="26" max="27" width="8.25" style="2" customWidth="1"/>
    <col min="28" max="16384" width="9" style="2"/>
  </cols>
  <sheetData>
    <row r="1" spans="1:25" ht="24" customHeight="1" thickBot="1">
      <c r="A1" s="1" t="s">
        <v>457</v>
      </c>
      <c r="B1" s="54"/>
      <c r="C1" s="54"/>
      <c r="D1" s="55"/>
    </row>
    <row r="2" spans="1:25" ht="15" customHeight="1" thickTop="1">
      <c r="A2" s="327" t="s">
        <v>362</v>
      </c>
      <c r="B2" s="327"/>
      <c r="C2" s="327"/>
      <c r="D2" s="328"/>
      <c r="E2" s="250" t="s">
        <v>319</v>
      </c>
      <c r="F2" s="272"/>
      <c r="G2" s="272"/>
      <c r="H2" s="272"/>
      <c r="I2" s="250" t="s">
        <v>342</v>
      </c>
      <c r="J2" s="272"/>
      <c r="K2" s="272"/>
      <c r="L2" s="275"/>
      <c r="M2" s="272" t="s">
        <v>344</v>
      </c>
      <c r="N2" s="272"/>
      <c r="O2" s="272"/>
      <c r="P2" s="272"/>
    </row>
    <row r="3" spans="1:25" ht="36" customHeight="1">
      <c r="A3" s="329"/>
      <c r="B3" s="329"/>
      <c r="C3" s="329"/>
      <c r="D3" s="330"/>
      <c r="E3" s="125" t="s">
        <v>308</v>
      </c>
      <c r="F3" s="19" t="s">
        <v>373</v>
      </c>
      <c r="G3" s="19" t="s">
        <v>374</v>
      </c>
      <c r="H3" s="135" t="s">
        <v>401</v>
      </c>
      <c r="I3" s="125" t="s">
        <v>308</v>
      </c>
      <c r="J3" s="19" t="s">
        <v>373</v>
      </c>
      <c r="K3" s="19" t="s">
        <v>374</v>
      </c>
      <c r="L3" s="135" t="s">
        <v>401</v>
      </c>
      <c r="M3" s="125" t="s">
        <v>308</v>
      </c>
      <c r="N3" s="19" t="s">
        <v>373</v>
      </c>
      <c r="O3" s="19" t="s">
        <v>374</v>
      </c>
      <c r="P3" s="135" t="s">
        <v>401</v>
      </c>
    </row>
    <row r="4" spans="1:25" s="7" customFormat="1" ht="17.100000000000001" customHeight="1">
      <c r="A4" s="56" t="s">
        <v>2</v>
      </c>
      <c r="B4" s="56"/>
      <c r="C4" s="56"/>
      <c r="D4" s="56"/>
      <c r="E4" s="150">
        <f>SUM((E5,E9,E13,E17,E23,E28,E34,E39,E43,E44,E45,E46,E47,E48,E49,E54,E58,E64,E77,E83,E86,E92,E95,E98,E104,E105,E106,E107,E108),(E109,E110,E116,E119,E122,E123,E124,E125,E128,E134,E139,E146,E151,E152,E153,E154,E155,E156,E162,E167,E172,E176,E182,E183,E184,E185,E186,E187,E188,E194))</f>
        <v>44785</v>
      </c>
      <c r="F4" s="151">
        <f>SUM((F5,F9,F13,F17,F23,F28,F34,F39,F43,F44,F45,F46,F47,F48,F49,F54,F58,F64,F77,F83,F86,F92,F95,F98,F104,F105,F106,F107,F108),(F109,F110,F116,F119,F122,F123,F124,F125,F128,F134,F139,F146,F151,F152,F153,F154,F155,F156,F162,F167,F172,F176,F182,F183,F184,F185,F186,F187,F188,F194))</f>
        <v>39844</v>
      </c>
      <c r="G4" s="151">
        <f>SUM((G5,G9,G13,G17,G23,G28,G34,G39,G43,G44,G45,G46,G47,G48,G49,G54,G58,G64,G77,G83,G86,G92,G95,G98,G104,G105,G106,G107,G108),(G109,G110,G116,G119,G122,G123,G124,G125,G128,G134,G139,G146,G151,G152,G153,G154,G155,G156,G162,G167,G172,G176,G182,G183,G184,G185,G186,G187,G188,G194))</f>
        <v>3371</v>
      </c>
      <c r="H4" s="151">
        <f>SUM((H5,H9,H13,H17,H23,H28,H34,H39,H43,H44,H45,H46,H47,H48,H49,H54,H58,H64,H77,H83,H86,H92,H95,H98,H104,H105,H106,H107,H108),(H109,H110,H116,H119,H122,H123,H124,H125,H128,H134,H139,H146,H151,H152,H153,H154,H155,H156,H162,H167,H172,H176,H182,H183,H184,H185,H186,H187,H188,H194))</f>
        <v>820</v>
      </c>
      <c r="I4" s="151">
        <f>SUM((I5,I9,I13,I17,I23,I28,I34,I39,I43,I44,I45,I46,I47,I48,I49,I54,I58,I64,I77,I83,I86,I92,I95,I98,I104,I105,I106,I107,I108),(I109,I110,I116,I119,I122,I123,I124,I125,I128,I134,I139,I146,I151,I152,I153,I154,I155,I156,I162,I167,I172,I176,I182,I183,I184,I185,I186,I187,I188,I194))</f>
        <v>23313</v>
      </c>
      <c r="J4" s="151">
        <f>SUM((J5,J9,J13,J17,J23,J28,J34,J39,J43,J44,J45,J46,J47,J48,J49,J54,J58,J64,J77,J83,J86,J92,J95,J98,J104,J105,J106,J107,J108),(J109,J110,J116,J119,J122,J123,J124,J125,J128,J134,J139,J146,J151,J152,J153,J154,J155,J156,J162,J167,J172,J176,J182,J183,J184,J185,J186,J187,J188,J194))</f>
        <v>20389</v>
      </c>
      <c r="K4" s="151">
        <f>SUM((K5,K9,K13,K17,K23,K28,K34,K39,K43,K44,K45,K46,K47,K48,K49,K54,K58,K64,K77,K83,K86,K92,K95,K98,K104,K105,K106,K107,K108),(K109,K110,K116,K119,K122,K123,K124,K125,K128,K134,K139,K146,K151,K152,K153,K154,K155,K156,K162,K167,K172,K176,K182,K183,K184,K185,K186,K187,K188,K194))</f>
        <v>2360</v>
      </c>
      <c r="L4" s="151">
        <f>SUM((L5,L9,L13,L17,L23,L28,L34,L39,L43,L44,L45,L46,L47,L48,L49,L54,L58,L64,L77,L83,L86,L92,L95,L98,L104,L105,L106,L107,L108),(L109,L110,L116,L119,L122,L123,L124,L125,L128,L134,L139,L146,L151,L152,L153,L154,L155,L156,L162,L167,L172,L176,L182,L183,L184,L185,L186,L187,L188,L194))</f>
        <v>128</v>
      </c>
      <c r="M4" s="151">
        <f>SUM((M5,M9,M13,M17,M23,M28,M34,M39,M43,M44,M45,M46,M47,M48,M49,M54,M58,M64,M77,M83,M86,M92,M95,M98,M104,M105,M106,M107,M108),(M109,M110,M116,M119,M122,M123,M124,M125,M128,M134,M139,M146,M151,M152,M153,M154,M155,M156,M162,M167,M172,M176,M182,M183,M184,M185,M186,M187,M188,M194))</f>
        <v>21472</v>
      </c>
      <c r="N4" s="151">
        <f>SUM((N5,N9,N13,N17,N23,N28,N34,N39,N43,N44,N45,N46,N47,N48,N49,N54,N58,N64,N77,N83,N86,N92,N95,N98,N104,N105,N106,N107,N108),(N109,N110,N116,N119,N122,N123,N124,N125,N128,N134,N139,N146,N151,N152,N153,N154,N155,N156,N162,N167,N172,N176,N182,N183,N184,N185,N186,N187,N188,N194))</f>
        <v>19455</v>
      </c>
      <c r="O4" s="151">
        <f>SUM((O5,O9,O13,O17,O23,O28,O34,O39,O43,O44,O45,O46,O47,O48,O49,O54,O58,O64,O77,O83,O86,O92,O95,O98,O104,O105,O106,O107,O108),(O109,O110,O116,O119,O122,O123,O124,O125,O128,O134,O139,O146,O151,O152,O153,O154,O155,O156,O162,O167,O172,O176,O182,O183,O184,O185,O186,O187,O188,O194))</f>
        <v>1011</v>
      </c>
      <c r="P4" s="151">
        <f>SUM((P5,P9,P13,P17,P23,P28,P34,P39,P43,P44,P45,P46,P47,P48,P49,P54,P58,P64,P77,P83,P86,P92,P95,P98,P104,P105,P106,P107,P108),(P109,P110,P116,P119,P122,P123,P124,P125,P128,P134,P139,P146,P151,P152,P153,P154,P155,P156,P162,P167,P172,P176,P182,P183,P184,P185,P186,P187,P188,P194))</f>
        <v>692</v>
      </c>
      <c r="S4" s="2"/>
      <c r="T4" s="2"/>
      <c r="U4" s="121"/>
      <c r="V4" s="121"/>
      <c r="W4" s="121"/>
      <c r="X4" s="121"/>
      <c r="Y4" s="121"/>
    </row>
    <row r="5" spans="1:25" ht="17.100000000000001" customHeight="1">
      <c r="A5" s="13"/>
      <c r="B5" s="13" t="s">
        <v>161</v>
      </c>
      <c r="C5" s="13"/>
      <c r="D5" s="13"/>
      <c r="E5" s="91">
        <f>SUM(E6:E8)</f>
        <v>255</v>
      </c>
      <c r="F5" s="92">
        <f t="shared" ref="F5:P5" si="0">SUM(F6:F8)</f>
        <v>185</v>
      </c>
      <c r="G5" s="92">
        <f t="shared" si="0"/>
        <v>44</v>
      </c>
      <c r="H5" s="92">
        <f t="shared" si="0"/>
        <v>22</v>
      </c>
      <c r="I5" s="92">
        <f t="shared" si="0"/>
        <v>145</v>
      </c>
      <c r="J5" s="92">
        <f t="shared" si="0"/>
        <v>102</v>
      </c>
      <c r="K5" s="92">
        <f t="shared" si="0"/>
        <v>37</v>
      </c>
      <c r="L5" s="92">
        <f t="shared" si="0"/>
        <v>2</v>
      </c>
      <c r="M5" s="92">
        <f t="shared" si="0"/>
        <v>110</v>
      </c>
      <c r="N5" s="92">
        <f t="shared" si="0"/>
        <v>83</v>
      </c>
      <c r="O5" s="92">
        <f t="shared" si="0"/>
        <v>7</v>
      </c>
      <c r="P5" s="92">
        <f t="shared" si="0"/>
        <v>20</v>
      </c>
    </row>
    <row r="6" spans="1:25" ht="17.100000000000001" customHeight="1">
      <c r="A6" s="13"/>
      <c r="B6" s="13"/>
      <c r="C6" s="13" t="s">
        <v>103</v>
      </c>
      <c r="D6" s="13"/>
      <c r="E6" s="91">
        <f t="shared" ref="E6:H7" si="1">SUM(I6,M6)</f>
        <v>225</v>
      </c>
      <c r="F6" s="92">
        <f t="shared" si="1"/>
        <v>171</v>
      </c>
      <c r="G6" s="92">
        <f t="shared" si="1"/>
        <v>35</v>
      </c>
      <c r="H6" s="92">
        <f t="shared" si="1"/>
        <v>15</v>
      </c>
      <c r="I6" s="92">
        <f>SUM(J6:L6)+4</f>
        <v>127</v>
      </c>
      <c r="J6" s="92">
        <v>93</v>
      </c>
      <c r="K6" s="92">
        <v>28</v>
      </c>
      <c r="L6" s="92">
        <v>2</v>
      </c>
      <c r="M6" s="92">
        <f>SUM(N6:P6)</f>
        <v>98</v>
      </c>
      <c r="N6" s="92">
        <v>78</v>
      </c>
      <c r="O6" s="92">
        <v>7</v>
      </c>
      <c r="P6" s="92">
        <v>13</v>
      </c>
    </row>
    <row r="7" spans="1:25" ht="17.100000000000001" customHeight="1">
      <c r="A7" s="13"/>
      <c r="B7" s="13"/>
      <c r="C7" s="13" t="s">
        <v>102</v>
      </c>
      <c r="D7" s="13"/>
      <c r="E7" s="91">
        <f t="shared" si="1"/>
        <v>30</v>
      </c>
      <c r="F7" s="92">
        <f t="shared" si="1"/>
        <v>14</v>
      </c>
      <c r="G7" s="92">
        <f t="shared" si="1"/>
        <v>9</v>
      </c>
      <c r="H7" s="92">
        <f t="shared" si="1"/>
        <v>7</v>
      </c>
      <c r="I7" s="92">
        <f>SUM(J7:L7)</f>
        <v>18</v>
      </c>
      <c r="J7" s="92">
        <v>9</v>
      </c>
      <c r="K7" s="92">
        <v>9</v>
      </c>
      <c r="L7" s="92" t="s">
        <v>163</v>
      </c>
      <c r="M7" s="92">
        <f>SUM(N7:P7)</f>
        <v>12</v>
      </c>
      <c r="N7" s="92">
        <v>5</v>
      </c>
      <c r="O7" s="92" t="s">
        <v>163</v>
      </c>
      <c r="P7" s="92">
        <v>7</v>
      </c>
    </row>
    <row r="8" spans="1:25" ht="17.100000000000001" customHeight="1">
      <c r="A8" s="13"/>
      <c r="B8" s="13"/>
      <c r="C8" s="13" t="s">
        <v>101</v>
      </c>
      <c r="D8" s="13"/>
      <c r="E8" s="91" t="s">
        <v>163</v>
      </c>
      <c r="F8" s="92" t="s">
        <v>163</v>
      </c>
      <c r="G8" s="92" t="s">
        <v>163</v>
      </c>
      <c r="H8" s="92" t="s">
        <v>163</v>
      </c>
      <c r="I8" s="92" t="s">
        <v>163</v>
      </c>
      <c r="J8" s="92" t="s">
        <v>163</v>
      </c>
      <c r="K8" s="92" t="s">
        <v>163</v>
      </c>
      <c r="L8" s="92" t="s">
        <v>163</v>
      </c>
      <c r="M8" s="92" t="s">
        <v>163</v>
      </c>
      <c r="N8" s="92" t="s">
        <v>163</v>
      </c>
      <c r="O8" s="92" t="s">
        <v>163</v>
      </c>
      <c r="P8" s="92" t="s">
        <v>163</v>
      </c>
    </row>
    <row r="9" spans="1:25" ht="17.100000000000001" customHeight="1">
      <c r="A9" s="13"/>
      <c r="B9" s="13" t="s">
        <v>160</v>
      </c>
      <c r="C9" s="13"/>
      <c r="D9" s="13"/>
      <c r="E9" s="91">
        <f t="shared" ref="E9:P9" si="2">SUM(E10:E12)</f>
        <v>97</v>
      </c>
      <c r="F9" s="92">
        <f t="shared" si="2"/>
        <v>53</v>
      </c>
      <c r="G9" s="92">
        <f t="shared" si="2"/>
        <v>23</v>
      </c>
      <c r="H9" s="92">
        <f t="shared" si="2"/>
        <v>20</v>
      </c>
      <c r="I9" s="92">
        <f t="shared" si="2"/>
        <v>51</v>
      </c>
      <c r="J9" s="92">
        <f t="shared" si="2"/>
        <v>25</v>
      </c>
      <c r="K9" s="92">
        <f t="shared" si="2"/>
        <v>20</v>
      </c>
      <c r="L9" s="92">
        <f t="shared" si="2"/>
        <v>5</v>
      </c>
      <c r="M9" s="92">
        <f t="shared" si="2"/>
        <v>46</v>
      </c>
      <c r="N9" s="92">
        <f t="shared" si="2"/>
        <v>28</v>
      </c>
      <c r="O9" s="92">
        <f t="shared" si="2"/>
        <v>3</v>
      </c>
      <c r="P9" s="92">
        <f t="shared" si="2"/>
        <v>15</v>
      </c>
    </row>
    <row r="10" spans="1:25" ht="17.100000000000001" customHeight="1">
      <c r="A10" s="13"/>
      <c r="B10" s="13"/>
      <c r="C10" s="13" t="s">
        <v>103</v>
      </c>
      <c r="D10" s="13"/>
      <c r="E10" s="91">
        <f t="shared" ref="E10:H11" si="3">SUM(I10,M10)</f>
        <v>61</v>
      </c>
      <c r="F10" s="92">
        <f t="shared" si="3"/>
        <v>45</v>
      </c>
      <c r="G10" s="92">
        <f t="shared" si="3"/>
        <v>8</v>
      </c>
      <c r="H10" s="92">
        <f t="shared" si="3"/>
        <v>7</v>
      </c>
      <c r="I10" s="92">
        <f>SUM(J10:L10)+1</f>
        <v>31</v>
      </c>
      <c r="J10" s="92">
        <v>20</v>
      </c>
      <c r="K10" s="92">
        <v>8</v>
      </c>
      <c r="L10" s="92">
        <v>2</v>
      </c>
      <c r="M10" s="92">
        <f>SUM(N10:P10)</f>
        <v>30</v>
      </c>
      <c r="N10" s="92">
        <v>25</v>
      </c>
      <c r="O10" s="92" t="s">
        <v>163</v>
      </c>
      <c r="P10" s="92">
        <v>5</v>
      </c>
    </row>
    <row r="11" spans="1:25" ht="17.100000000000001" customHeight="1">
      <c r="A11" s="13"/>
      <c r="B11" s="13"/>
      <c r="C11" s="13" t="s">
        <v>102</v>
      </c>
      <c r="D11" s="13"/>
      <c r="E11" s="91">
        <f>SUM(I11,M11)</f>
        <v>36</v>
      </c>
      <c r="F11" s="92">
        <f t="shared" si="3"/>
        <v>8</v>
      </c>
      <c r="G11" s="92">
        <f t="shared" si="3"/>
        <v>15</v>
      </c>
      <c r="H11" s="92">
        <f t="shared" si="3"/>
        <v>13</v>
      </c>
      <c r="I11" s="92">
        <f>SUM(J11:L11)</f>
        <v>20</v>
      </c>
      <c r="J11" s="92">
        <v>5</v>
      </c>
      <c r="K11" s="92">
        <v>12</v>
      </c>
      <c r="L11" s="92">
        <v>3</v>
      </c>
      <c r="M11" s="92">
        <f>SUM(N11:P11)</f>
        <v>16</v>
      </c>
      <c r="N11" s="92">
        <v>3</v>
      </c>
      <c r="O11" s="92">
        <v>3</v>
      </c>
      <c r="P11" s="92">
        <v>10</v>
      </c>
    </row>
    <row r="12" spans="1:25" ht="17.100000000000001" customHeight="1">
      <c r="A12" s="13"/>
      <c r="B12" s="13"/>
      <c r="C12" s="13" t="s">
        <v>101</v>
      </c>
      <c r="D12" s="13"/>
      <c r="E12" s="91" t="s">
        <v>163</v>
      </c>
      <c r="F12" s="92" t="s">
        <v>163</v>
      </c>
      <c r="G12" s="92" t="s">
        <v>163</v>
      </c>
      <c r="H12" s="92" t="s">
        <v>163</v>
      </c>
      <c r="I12" s="92" t="s">
        <v>163</v>
      </c>
      <c r="J12" s="92" t="s">
        <v>163</v>
      </c>
      <c r="K12" s="92" t="s">
        <v>163</v>
      </c>
      <c r="L12" s="92" t="s">
        <v>163</v>
      </c>
      <c r="M12" s="92" t="s">
        <v>163</v>
      </c>
      <c r="N12" s="92" t="s">
        <v>163</v>
      </c>
      <c r="O12" s="92" t="s">
        <v>163</v>
      </c>
      <c r="P12" s="92" t="s">
        <v>163</v>
      </c>
    </row>
    <row r="13" spans="1:25" ht="17.100000000000001" customHeight="1">
      <c r="A13" s="13"/>
      <c r="B13" s="13" t="s">
        <v>159</v>
      </c>
      <c r="C13" s="13"/>
      <c r="D13" s="68" t="s">
        <v>363</v>
      </c>
      <c r="E13" s="91">
        <f>SUM(I13,M13)</f>
        <v>61</v>
      </c>
      <c r="F13" s="92">
        <f>SUM(J13,N13)</f>
        <v>49</v>
      </c>
      <c r="G13" s="92">
        <f>SUM(K13,O13)</f>
        <v>7</v>
      </c>
      <c r="H13" s="92">
        <f>SUM(L13,P13)</f>
        <v>4</v>
      </c>
      <c r="I13" s="92">
        <f>SUM(J13:L13)+1</f>
        <v>38</v>
      </c>
      <c r="J13" s="92">
        <v>30</v>
      </c>
      <c r="K13" s="92">
        <v>6</v>
      </c>
      <c r="L13" s="92">
        <v>1</v>
      </c>
      <c r="M13" s="92">
        <f>SUM(N13:P13)</f>
        <v>23</v>
      </c>
      <c r="N13" s="92">
        <v>19</v>
      </c>
      <c r="O13" s="92">
        <v>1</v>
      </c>
      <c r="P13" s="92">
        <v>3</v>
      </c>
    </row>
    <row r="14" spans="1:25" ht="17.100000000000001" customHeight="1">
      <c r="A14" s="13"/>
      <c r="B14" s="13"/>
      <c r="C14" s="13" t="s">
        <v>103</v>
      </c>
      <c r="D14" s="68" t="s">
        <v>363</v>
      </c>
      <c r="E14" s="91" t="s">
        <v>370</v>
      </c>
      <c r="F14" s="92" t="s">
        <v>370</v>
      </c>
      <c r="G14" s="92" t="s">
        <v>370</v>
      </c>
      <c r="H14" s="92" t="s">
        <v>370</v>
      </c>
      <c r="I14" s="92" t="s">
        <v>370</v>
      </c>
      <c r="J14" s="92" t="s">
        <v>370</v>
      </c>
      <c r="K14" s="92" t="s">
        <v>370</v>
      </c>
      <c r="L14" s="92" t="s">
        <v>370</v>
      </c>
      <c r="M14" s="92" t="s">
        <v>370</v>
      </c>
      <c r="N14" s="92" t="s">
        <v>370</v>
      </c>
      <c r="O14" s="92" t="s">
        <v>370</v>
      </c>
      <c r="P14" s="92" t="s">
        <v>370</v>
      </c>
    </row>
    <row r="15" spans="1:25" ht="17.100000000000001" customHeight="1">
      <c r="A15" s="13"/>
      <c r="B15" s="13"/>
      <c r="C15" s="13" t="s">
        <v>102</v>
      </c>
      <c r="D15" s="68" t="s">
        <v>363</v>
      </c>
      <c r="E15" s="91" t="s">
        <v>370</v>
      </c>
      <c r="F15" s="92" t="s">
        <v>370</v>
      </c>
      <c r="G15" s="92" t="s">
        <v>370</v>
      </c>
      <c r="H15" s="92" t="s">
        <v>370</v>
      </c>
      <c r="I15" s="92" t="s">
        <v>370</v>
      </c>
      <c r="J15" s="92" t="s">
        <v>370</v>
      </c>
      <c r="K15" s="92" t="s">
        <v>370</v>
      </c>
      <c r="L15" s="92" t="s">
        <v>370</v>
      </c>
      <c r="M15" s="92" t="s">
        <v>370</v>
      </c>
      <c r="N15" s="92" t="s">
        <v>370</v>
      </c>
      <c r="O15" s="92" t="s">
        <v>370</v>
      </c>
      <c r="P15" s="92" t="s">
        <v>370</v>
      </c>
    </row>
    <row r="16" spans="1:25" ht="17.100000000000001" customHeight="1">
      <c r="A16" s="13"/>
      <c r="B16" s="13"/>
      <c r="C16" s="13" t="s">
        <v>101</v>
      </c>
      <c r="D16" s="13"/>
      <c r="E16" s="91" t="s">
        <v>163</v>
      </c>
      <c r="F16" s="92" t="s">
        <v>163</v>
      </c>
      <c r="G16" s="92" t="s">
        <v>163</v>
      </c>
      <c r="H16" s="92" t="s">
        <v>163</v>
      </c>
      <c r="I16" s="92" t="s">
        <v>163</v>
      </c>
      <c r="J16" s="92" t="s">
        <v>163</v>
      </c>
      <c r="K16" s="92" t="s">
        <v>163</v>
      </c>
      <c r="L16" s="92" t="s">
        <v>163</v>
      </c>
      <c r="M16" s="92" t="s">
        <v>163</v>
      </c>
      <c r="N16" s="92" t="s">
        <v>163</v>
      </c>
      <c r="O16" s="92" t="s">
        <v>163</v>
      </c>
      <c r="P16" s="92" t="s">
        <v>163</v>
      </c>
    </row>
    <row r="17" spans="1:16" ht="17.100000000000001" customHeight="1">
      <c r="A17" s="13"/>
      <c r="B17" s="13" t="s">
        <v>158</v>
      </c>
      <c r="C17" s="13"/>
      <c r="D17" s="13"/>
      <c r="E17" s="91">
        <f>SUM(E18:E22)</f>
        <v>976</v>
      </c>
      <c r="F17" s="92">
        <f t="shared" ref="F17:P17" si="4">SUM(F18:F22)</f>
        <v>830</v>
      </c>
      <c r="G17" s="92">
        <f t="shared" si="4"/>
        <v>85</v>
      </c>
      <c r="H17" s="92">
        <f t="shared" si="4"/>
        <v>33</v>
      </c>
      <c r="I17" s="92">
        <f t="shared" si="4"/>
        <v>498</v>
      </c>
      <c r="J17" s="92">
        <f t="shared" si="4"/>
        <v>415</v>
      </c>
      <c r="K17" s="92">
        <f t="shared" si="4"/>
        <v>62</v>
      </c>
      <c r="L17" s="92">
        <f t="shared" si="4"/>
        <v>9</v>
      </c>
      <c r="M17" s="92">
        <f t="shared" si="4"/>
        <v>478</v>
      </c>
      <c r="N17" s="92">
        <f t="shared" si="4"/>
        <v>415</v>
      </c>
      <c r="O17" s="92">
        <f t="shared" si="4"/>
        <v>23</v>
      </c>
      <c r="P17" s="92">
        <f t="shared" si="4"/>
        <v>24</v>
      </c>
    </row>
    <row r="18" spans="1:16" ht="17.100000000000001" customHeight="1">
      <c r="A18" s="13"/>
      <c r="B18" s="13"/>
      <c r="C18" s="13" t="s">
        <v>103</v>
      </c>
      <c r="D18" s="13"/>
      <c r="E18" s="91">
        <f t="shared" ref="E18:H21" si="5">SUM(I18,M18)</f>
        <v>466</v>
      </c>
      <c r="F18" s="92">
        <f t="shared" si="5"/>
        <v>403</v>
      </c>
      <c r="G18" s="92">
        <f t="shared" si="5"/>
        <v>30</v>
      </c>
      <c r="H18" s="92">
        <f t="shared" si="5"/>
        <v>21</v>
      </c>
      <c r="I18" s="92">
        <f>SUM(J18:L18)+4</f>
        <v>230</v>
      </c>
      <c r="J18" s="92">
        <v>196</v>
      </c>
      <c r="K18" s="92">
        <v>23</v>
      </c>
      <c r="L18" s="92">
        <v>7</v>
      </c>
      <c r="M18" s="92">
        <f>SUM(N18:P18)+8</f>
        <v>236</v>
      </c>
      <c r="N18" s="92">
        <v>207</v>
      </c>
      <c r="O18" s="92">
        <v>7</v>
      </c>
      <c r="P18" s="92">
        <v>14</v>
      </c>
    </row>
    <row r="19" spans="1:16" ht="17.100000000000001" customHeight="1">
      <c r="A19" s="13"/>
      <c r="B19" s="13"/>
      <c r="C19" s="13" t="s">
        <v>102</v>
      </c>
      <c r="D19" s="13"/>
      <c r="E19" s="91">
        <f t="shared" si="5"/>
        <v>400</v>
      </c>
      <c r="F19" s="92">
        <f t="shared" si="5"/>
        <v>344</v>
      </c>
      <c r="G19" s="92">
        <f t="shared" si="5"/>
        <v>37</v>
      </c>
      <c r="H19" s="92">
        <f t="shared" si="5"/>
        <v>7</v>
      </c>
      <c r="I19" s="92">
        <f>SUM(J19:L19)+5</f>
        <v>205</v>
      </c>
      <c r="J19" s="92">
        <v>174</v>
      </c>
      <c r="K19" s="92">
        <v>25</v>
      </c>
      <c r="L19" s="92">
        <v>1</v>
      </c>
      <c r="M19" s="92">
        <f>SUM(N19:P19)+7</f>
        <v>195</v>
      </c>
      <c r="N19" s="92">
        <v>170</v>
      </c>
      <c r="O19" s="92">
        <v>12</v>
      </c>
      <c r="P19" s="92">
        <v>6</v>
      </c>
    </row>
    <row r="20" spans="1:16" ht="17.100000000000001" customHeight="1">
      <c r="A20" s="13"/>
      <c r="B20" s="13"/>
      <c r="C20" s="13" t="s">
        <v>101</v>
      </c>
      <c r="D20" s="13"/>
      <c r="E20" s="91">
        <f t="shared" si="5"/>
        <v>49</v>
      </c>
      <c r="F20" s="92">
        <f t="shared" si="5"/>
        <v>37</v>
      </c>
      <c r="G20" s="92">
        <f t="shared" si="5"/>
        <v>8</v>
      </c>
      <c r="H20" s="92">
        <f t="shared" si="5"/>
        <v>2</v>
      </c>
      <c r="I20" s="92">
        <f>SUM(J20:L20)+1</f>
        <v>32</v>
      </c>
      <c r="J20" s="92">
        <v>23</v>
      </c>
      <c r="K20" s="92">
        <v>7</v>
      </c>
      <c r="L20" s="92">
        <v>1</v>
      </c>
      <c r="M20" s="92">
        <f>SUM(N20:P20)+1</f>
        <v>17</v>
      </c>
      <c r="N20" s="92">
        <v>14</v>
      </c>
      <c r="O20" s="92">
        <v>1</v>
      </c>
      <c r="P20" s="92">
        <v>1</v>
      </c>
    </row>
    <row r="21" spans="1:16" ht="17.100000000000001" customHeight="1">
      <c r="A21" s="13"/>
      <c r="B21" s="13"/>
      <c r="C21" s="13" t="s">
        <v>100</v>
      </c>
      <c r="D21" s="13"/>
      <c r="E21" s="91">
        <f t="shared" si="5"/>
        <v>61</v>
      </c>
      <c r="F21" s="92">
        <f t="shared" si="5"/>
        <v>46</v>
      </c>
      <c r="G21" s="92">
        <f t="shared" si="5"/>
        <v>10</v>
      </c>
      <c r="H21" s="92">
        <f t="shared" si="5"/>
        <v>3</v>
      </c>
      <c r="I21" s="92">
        <f>SUM(J21:L21)+2</f>
        <v>31</v>
      </c>
      <c r="J21" s="92">
        <v>22</v>
      </c>
      <c r="K21" s="92">
        <v>7</v>
      </c>
      <c r="L21" s="92" t="s">
        <v>163</v>
      </c>
      <c r="M21" s="92">
        <f>SUM(N21:P21)</f>
        <v>30</v>
      </c>
      <c r="N21" s="92">
        <v>24</v>
      </c>
      <c r="O21" s="92">
        <v>3</v>
      </c>
      <c r="P21" s="92">
        <v>3</v>
      </c>
    </row>
    <row r="22" spans="1:16" ht="17.100000000000001" customHeight="1">
      <c r="A22" s="13"/>
      <c r="B22" s="13"/>
      <c r="C22" s="13" t="s">
        <v>99</v>
      </c>
      <c r="D22" s="13"/>
      <c r="E22" s="91" t="s">
        <v>163</v>
      </c>
      <c r="F22" s="92" t="s">
        <v>163</v>
      </c>
      <c r="G22" s="92" t="s">
        <v>163</v>
      </c>
      <c r="H22" s="92" t="s">
        <v>163</v>
      </c>
      <c r="I22" s="92" t="s">
        <v>163</v>
      </c>
      <c r="J22" s="92" t="s">
        <v>163</v>
      </c>
      <c r="K22" s="92" t="s">
        <v>163</v>
      </c>
      <c r="L22" s="92" t="s">
        <v>163</v>
      </c>
      <c r="M22" s="92" t="s">
        <v>163</v>
      </c>
      <c r="N22" s="92" t="s">
        <v>163</v>
      </c>
      <c r="O22" s="92" t="s">
        <v>163</v>
      </c>
      <c r="P22" s="92" t="s">
        <v>163</v>
      </c>
    </row>
    <row r="23" spans="1:16" ht="17.100000000000001" customHeight="1">
      <c r="A23" s="13"/>
      <c r="B23" s="13" t="s">
        <v>157</v>
      </c>
      <c r="C23" s="13"/>
      <c r="D23" s="13"/>
      <c r="E23" s="91">
        <f>SUM(E24:E27)</f>
        <v>1307</v>
      </c>
      <c r="F23" s="92">
        <f t="shared" ref="F23:P23" si="6">SUM(F24:F27)</f>
        <v>1204</v>
      </c>
      <c r="G23" s="92">
        <f t="shared" si="6"/>
        <v>73</v>
      </c>
      <c r="H23" s="92">
        <f t="shared" si="6"/>
        <v>11</v>
      </c>
      <c r="I23" s="92">
        <f t="shared" si="6"/>
        <v>680</v>
      </c>
      <c r="J23" s="92">
        <f t="shared" si="6"/>
        <v>617</v>
      </c>
      <c r="K23" s="92">
        <f t="shared" si="6"/>
        <v>52</v>
      </c>
      <c r="L23" s="92">
        <f t="shared" si="6"/>
        <v>0</v>
      </c>
      <c r="M23" s="92">
        <f t="shared" si="6"/>
        <v>627</v>
      </c>
      <c r="N23" s="92">
        <f t="shared" si="6"/>
        <v>587</v>
      </c>
      <c r="O23" s="92">
        <f t="shared" si="6"/>
        <v>21</v>
      </c>
      <c r="P23" s="92">
        <f t="shared" si="6"/>
        <v>11</v>
      </c>
    </row>
    <row r="24" spans="1:16" ht="17.100000000000001" customHeight="1">
      <c r="A24" s="13"/>
      <c r="B24" s="13"/>
      <c r="C24" s="13" t="s">
        <v>103</v>
      </c>
      <c r="D24" s="13"/>
      <c r="E24" s="91">
        <f t="shared" ref="E24:H26" si="7">SUM(I24,M24)</f>
        <v>712</v>
      </c>
      <c r="F24" s="92">
        <f t="shared" si="7"/>
        <v>650</v>
      </c>
      <c r="G24" s="92">
        <f t="shared" si="7"/>
        <v>43</v>
      </c>
      <c r="H24" s="92">
        <f t="shared" si="7"/>
        <v>8</v>
      </c>
      <c r="I24" s="92">
        <f>SUM(J24:L24)+6</f>
        <v>370</v>
      </c>
      <c r="J24" s="92">
        <v>332</v>
      </c>
      <c r="K24" s="92">
        <v>32</v>
      </c>
      <c r="L24" s="92" t="s">
        <v>163</v>
      </c>
      <c r="M24" s="92">
        <f>SUM(N24:P24)+5</f>
        <v>342</v>
      </c>
      <c r="N24" s="92">
        <v>318</v>
      </c>
      <c r="O24" s="92">
        <v>11</v>
      </c>
      <c r="P24" s="92">
        <v>8</v>
      </c>
    </row>
    <row r="25" spans="1:16" ht="17.100000000000001" customHeight="1">
      <c r="A25" s="13"/>
      <c r="B25" s="13"/>
      <c r="C25" s="13" t="s">
        <v>102</v>
      </c>
      <c r="D25" s="13"/>
      <c r="E25" s="91">
        <f t="shared" si="7"/>
        <v>94</v>
      </c>
      <c r="F25" s="92">
        <f t="shared" si="7"/>
        <v>83</v>
      </c>
      <c r="G25" s="92">
        <f t="shared" si="7"/>
        <v>6</v>
      </c>
      <c r="H25" s="92">
        <f t="shared" si="7"/>
        <v>1</v>
      </c>
      <c r="I25" s="92">
        <f>SUM(J25:L25)+3</f>
        <v>53</v>
      </c>
      <c r="J25" s="92">
        <v>45</v>
      </c>
      <c r="K25" s="92">
        <v>5</v>
      </c>
      <c r="L25" s="92" t="s">
        <v>163</v>
      </c>
      <c r="M25" s="92">
        <f>SUM(N25:P25)+1</f>
        <v>41</v>
      </c>
      <c r="N25" s="92">
        <v>38</v>
      </c>
      <c r="O25" s="92">
        <v>1</v>
      </c>
      <c r="P25" s="92">
        <v>1</v>
      </c>
    </row>
    <row r="26" spans="1:16" ht="17.100000000000001" customHeight="1">
      <c r="A26" s="13"/>
      <c r="B26" s="13"/>
      <c r="C26" s="13" t="s">
        <v>101</v>
      </c>
      <c r="D26" s="68"/>
      <c r="E26" s="91">
        <f t="shared" si="7"/>
        <v>501</v>
      </c>
      <c r="F26" s="92">
        <f t="shared" si="7"/>
        <v>471</v>
      </c>
      <c r="G26" s="92">
        <f t="shared" si="7"/>
        <v>24</v>
      </c>
      <c r="H26" s="92">
        <f t="shared" si="7"/>
        <v>2</v>
      </c>
      <c r="I26" s="92">
        <f>SUM(J26:L26)+2</f>
        <v>257</v>
      </c>
      <c r="J26" s="92">
        <v>240</v>
      </c>
      <c r="K26" s="92">
        <v>15</v>
      </c>
      <c r="L26" s="92" t="s">
        <v>163</v>
      </c>
      <c r="M26" s="92">
        <f>SUM(N26:P26)+2</f>
        <v>244</v>
      </c>
      <c r="N26" s="92">
        <v>231</v>
      </c>
      <c r="O26" s="92">
        <v>9</v>
      </c>
      <c r="P26" s="92">
        <v>2</v>
      </c>
    </row>
    <row r="27" spans="1:16" ht="17.100000000000001" customHeight="1">
      <c r="A27" s="13"/>
      <c r="B27" s="13"/>
      <c r="C27" s="13" t="s">
        <v>100</v>
      </c>
      <c r="D27" s="68"/>
      <c r="E27" s="91" t="s">
        <v>163</v>
      </c>
      <c r="F27" s="92" t="s">
        <v>163</v>
      </c>
      <c r="G27" s="92" t="s">
        <v>163</v>
      </c>
      <c r="H27" s="92" t="s">
        <v>163</v>
      </c>
      <c r="I27" s="92" t="s">
        <v>163</v>
      </c>
      <c r="J27" s="92" t="s">
        <v>163</v>
      </c>
      <c r="K27" s="92" t="s">
        <v>163</v>
      </c>
      <c r="L27" s="92" t="s">
        <v>163</v>
      </c>
      <c r="M27" s="92" t="s">
        <v>163</v>
      </c>
      <c r="N27" s="92" t="s">
        <v>163</v>
      </c>
      <c r="O27" s="92" t="s">
        <v>163</v>
      </c>
      <c r="P27" s="92" t="s">
        <v>163</v>
      </c>
    </row>
    <row r="28" spans="1:16" ht="17.100000000000001" customHeight="1">
      <c r="A28" s="13"/>
      <c r="B28" s="13" t="s">
        <v>156</v>
      </c>
      <c r="C28" s="13"/>
      <c r="D28" s="13"/>
      <c r="E28" s="91">
        <f>SUM(E29:E33)</f>
        <v>1928</v>
      </c>
      <c r="F28" s="92">
        <f t="shared" ref="F28:P28" si="8">SUM(F29:F33)</f>
        <v>1695</v>
      </c>
      <c r="G28" s="92">
        <f t="shared" si="8"/>
        <v>141</v>
      </c>
      <c r="H28" s="92">
        <f t="shared" si="8"/>
        <v>34</v>
      </c>
      <c r="I28" s="92">
        <f t="shared" si="8"/>
        <v>1011</v>
      </c>
      <c r="J28" s="92">
        <f t="shared" si="8"/>
        <v>875</v>
      </c>
      <c r="K28" s="92">
        <f t="shared" si="8"/>
        <v>94</v>
      </c>
      <c r="L28" s="92">
        <f t="shared" si="8"/>
        <v>6</v>
      </c>
      <c r="M28" s="92">
        <f t="shared" si="8"/>
        <v>917</v>
      </c>
      <c r="N28" s="92">
        <f t="shared" si="8"/>
        <v>820</v>
      </c>
      <c r="O28" s="92">
        <f t="shared" si="8"/>
        <v>47</v>
      </c>
      <c r="P28" s="92">
        <f t="shared" si="8"/>
        <v>28</v>
      </c>
    </row>
    <row r="29" spans="1:16" ht="17.100000000000001" customHeight="1">
      <c r="A29" s="13"/>
      <c r="B29" s="13"/>
      <c r="C29" s="13" t="s">
        <v>103</v>
      </c>
      <c r="D29" s="13"/>
      <c r="E29" s="91">
        <f t="shared" ref="E29:H33" si="9">SUM(I29,M29)</f>
        <v>305</v>
      </c>
      <c r="F29" s="92">
        <f t="shared" si="9"/>
        <v>278</v>
      </c>
      <c r="G29" s="92">
        <f t="shared" si="9"/>
        <v>16</v>
      </c>
      <c r="H29" s="92">
        <f t="shared" si="9"/>
        <v>2</v>
      </c>
      <c r="I29" s="92">
        <f>SUM(J29:L29)+6</f>
        <v>162</v>
      </c>
      <c r="J29" s="92">
        <v>146</v>
      </c>
      <c r="K29" s="92">
        <v>10</v>
      </c>
      <c r="L29" s="92" t="s">
        <v>163</v>
      </c>
      <c r="M29" s="92">
        <f>SUM(N29:P29)+3</f>
        <v>143</v>
      </c>
      <c r="N29" s="92">
        <v>132</v>
      </c>
      <c r="O29" s="92">
        <v>6</v>
      </c>
      <c r="P29" s="92">
        <v>2</v>
      </c>
    </row>
    <row r="30" spans="1:16" ht="17.100000000000001" customHeight="1">
      <c r="A30" s="13"/>
      <c r="B30" s="13"/>
      <c r="C30" s="13" t="s">
        <v>102</v>
      </c>
      <c r="D30" s="13"/>
      <c r="E30" s="91">
        <f t="shared" si="9"/>
        <v>363</v>
      </c>
      <c r="F30" s="92">
        <f t="shared" si="9"/>
        <v>311</v>
      </c>
      <c r="G30" s="92">
        <f t="shared" si="9"/>
        <v>31</v>
      </c>
      <c r="H30" s="92">
        <f t="shared" si="9"/>
        <v>5</v>
      </c>
      <c r="I30" s="92">
        <f>SUM(J30:L30)+11</f>
        <v>188</v>
      </c>
      <c r="J30" s="92">
        <v>156</v>
      </c>
      <c r="K30" s="92">
        <v>20</v>
      </c>
      <c r="L30" s="92">
        <v>1</v>
      </c>
      <c r="M30" s="92">
        <f>SUM(N30:P30)+5</f>
        <v>175</v>
      </c>
      <c r="N30" s="92">
        <v>155</v>
      </c>
      <c r="O30" s="92">
        <v>11</v>
      </c>
      <c r="P30" s="92">
        <v>4</v>
      </c>
    </row>
    <row r="31" spans="1:16" ht="17.100000000000001" customHeight="1">
      <c r="A31" s="13"/>
      <c r="B31" s="13"/>
      <c r="C31" s="13" t="s">
        <v>101</v>
      </c>
      <c r="D31" s="13"/>
      <c r="E31" s="91">
        <f t="shared" si="9"/>
        <v>405</v>
      </c>
      <c r="F31" s="92">
        <f t="shared" si="9"/>
        <v>355</v>
      </c>
      <c r="G31" s="92">
        <f t="shared" si="9"/>
        <v>31</v>
      </c>
      <c r="H31" s="92">
        <f t="shared" si="9"/>
        <v>13</v>
      </c>
      <c r="I31" s="92">
        <f>SUM(J31:L31)+5</f>
        <v>206</v>
      </c>
      <c r="J31" s="92">
        <v>179</v>
      </c>
      <c r="K31" s="92">
        <v>20</v>
      </c>
      <c r="L31" s="92">
        <v>2</v>
      </c>
      <c r="M31" s="92">
        <f>SUM(N31:P31)+1</f>
        <v>199</v>
      </c>
      <c r="N31" s="92">
        <v>176</v>
      </c>
      <c r="O31" s="92">
        <v>11</v>
      </c>
      <c r="P31" s="92">
        <v>11</v>
      </c>
    </row>
    <row r="32" spans="1:16" ht="17.100000000000001" customHeight="1">
      <c r="A32" s="13"/>
      <c r="B32" s="13"/>
      <c r="C32" s="13" t="s">
        <v>100</v>
      </c>
      <c r="D32" s="13"/>
      <c r="E32" s="91">
        <f t="shared" si="9"/>
        <v>441</v>
      </c>
      <c r="F32" s="92">
        <f t="shared" si="9"/>
        <v>383</v>
      </c>
      <c r="G32" s="92">
        <f t="shared" si="9"/>
        <v>38</v>
      </c>
      <c r="H32" s="92">
        <f t="shared" si="9"/>
        <v>11</v>
      </c>
      <c r="I32" s="92">
        <f>SUM(J32:L32)+5</f>
        <v>234</v>
      </c>
      <c r="J32" s="92">
        <v>199</v>
      </c>
      <c r="K32" s="92">
        <v>28</v>
      </c>
      <c r="L32" s="92">
        <v>2</v>
      </c>
      <c r="M32" s="92">
        <f>SUM(N32:P32)+4</f>
        <v>207</v>
      </c>
      <c r="N32" s="92">
        <v>184</v>
      </c>
      <c r="O32" s="92">
        <v>10</v>
      </c>
      <c r="P32" s="92">
        <v>9</v>
      </c>
    </row>
    <row r="33" spans="1:16" ht="17.100000000000001" customHeight="1">
      <c r="A33" s="13"/>
      <c r="B33" s="13"/>
      <c r="C33" s="13" t="s">
        <v>99</v>
      </c>
      <c r="D33" s="13"/>
      <c r="E33" s="91">
        <f t="shared" si="9"/>
        <v>414</v>
      </c>
      <c r="F33" s="92">
        <f t="shared" si="9"/>
        <v>368</v>
      </c>
      <c r="G33" s="92">
        <f t="shared" si="9"/>
        <v>25</v>
      </c>
      <c r="H33" s="92">
        <f t="shared" si="9"/>
        <v>3</v>
      </c>
      <c r="I33" s="92">
        <f>SUM(J33:L33)+9</f>
        <v>221</v>
      </c>
      <c r="J33" s="92">
        <v>195</v>
      </c>
      <c r="K33" s="92">
        <v>16</v>
      </c>
      <c r="L33" s="92">
        <v>1</v>
      </c>
      <c r="M33" s="92">
        <f>SUM(N33:P33)+9</f>
        <v>193</v>
      </c>
      <c r="N33" s="92">
        <v>173</v>
      </c>
      <c r="O33" s="92">
        <v>9</v>
      </c>
      <c r="P33" s="92">
        <v>2</v>
      </c>
    </row>
    <row r="34" spans="1:16" ht="17.100000000000001" customHeight="1">
      <c r="A34" s="13"/>
      <c r="B34" s="13" t="s">
        <v>155</v>
      </c>
      <c r="C34" s="13"/>
      <c r="D34" s="13"/>
      <c r="E34" s="91">
        <f>SUM(E35:E38)</f>
        <v>1550</v>
      </c>
      <c r="F34" s="92">
        <f t="shared" ref="F34:P34" si="10">SUM(F35:F38)</f>
        <v>1419</v>
      </c>
      <c r="G34" s="92">
        <f t="shared" si="10"/>
        <v>85</v>
      </c>
      <c r="H34" s="92">
        <f t="shared" si="10"/>
        <v>17</v>
      </c>
      <c r="I34" s="92">
        <f t="shared" si="10"/>
        <v>807</v>
      </c>
      <c r="J34" s="92">
        <f t="shared" si="10"/>
        <v>735</v>
      </c>
      <c r="K34" s="92">
        <f t="shared" si="10"/>
        <v>53</v>
      </c>
      <c r="L34" s="92">
        <f t="shared" si="10"/>
        <v>2</v>
      </c>
      <c r="M34" s="92">
        <f t="shared" si="10"/>
        <v>743</v>
      </c>
      <c r="N34" s="92">
        <f t="shared" si="10"/>
        <v>684</v>
      </c>
      <c r="O34" s="92">
        <f t="shared" si="10"/>
        <v>32</v>
      </c>
      <c r="P34" s="92">
        <f t="shared" si="10"/>
        <v>15</v>
      </c>
    </row>
    <row r="35" spans="1:16" ht="17.100000000000001" customHeight="1">
      <c r="A35" s="13"/>
      <c r="B35" s="13"/>
      <c r="C35" s="13" t="s">
        <v>103</v>
      </c>
      <c r="D35" s="68" t="s">
        <v>364</v>
      </c>
      <c r="E35" s="122" t="s">
        <v>370</v>
      </c>
      <c r="F35" s="137" t="s">
        <v>370</v>
      </c>
      <c r="G35" s="137" t="s">
        <v>370</v>
      </c>
      <c r="H35" s="137" t="s">
        <v>370</v>
      </c>
      <c r="I35" s="137" t="s">
        <v>370</v>
      </c>
      <c r="J35" s="92" t="s">
        <v>370</v>
      </c>
      <c r="K35" s="92" t="s">
        <v>370</v>
      </c>
      <c r="L35" s="92" t="s">
        <v>370</v>
      </c>
      <c r="M35" s="137" t="s">
        <v>370</v>
      </c>
      <c r="N35" s="92" t="s">
        <v>370</v>
      </c>
      <c r="O35" s="92" t="s">
        <v>370</v>
      </c>
      <c r="P35" s="92" t="s">
        <v>370</v>
      </c>
    </row>
    <row r="36" spans="1:16" ht="17.100000000000001" customHeight="1">
      <c r="A36" s="13"/>
      <c r="B36" s="13"/>
      <c r="C36" s="13" t="s">
        <v>102</v>
      </c>
      <c r="D36" s="68" t="s">
        <v>364</v>
      </c>
      <c r="E36" s="91">
        <f t="shared" ref="E36:H38" si="11">SUM(I36,M36)</f>
        <v>767</v>
      </c>
      <c r="F36" s="92">
        <f t="shared" si="11"/>
        <v>713</v>
      </c>
      <c r="G36" s="92">
        <f t="shared" si="11"/>
        <v>33</v>
      </c>
      <c r="H36" s="92">
        <f t="shared" si="11"/>
        <v>7</v>
      </c>
      <c r="I36" s="92">
        <f>SUM(J36:L36)+7</f>
        <v>404</v>
      </c>
      <c r="J36" s="92">
        <v>376</v>
      </c>
      <c r="K36" s="92">
        <v>20</v>
      </c>
      <c r="L36" s="92">
        <v>1</v>
      </c>
      <c r="M36" s="92">
        <f>SUM(N36:P36)+7</f>
        <v>363</v>
      </c>
      <c r="N36" s="92">
        <v>337</v>
      </c>
      <c r="O36" s="92">
        <v>13</v>
      </c>
      <c r="P36" s="92">
        <v>6</v>
      </c>
    </row>
    <row r="37" spans="1:16" ht="17.100000000000001" customHeight="1">
      <c r="A37" s="13"/>
      <c r="B37" s="13"/>
      <c r="C37" s="13" t="s">
        <v>101</v>
      </c>
      <c r="D37" s="13"/>
      <c r="E37" s="91">
        <f t="shared" si="11"/>
        <v>355</v>
      </c>
      <c r="F37" s="92">
        <f t="shared" si="11"/>
        <v>319</v>
      </c>
      <c r="G37" s="92">
        <f t="shared" si="11"/>
        <v>26</v>
      </c>
      <c r="H37" s="92">
        <f t="shared" si="11"/>
        <v>4</v>
      </c>
      <c r="I37" s="92">
        <f>SUM(J37:L37)+4</f>
        <v>187</v>
      </c>
      <c r="J37" s="92">
        <v>167</v>
      </c>
      <c r="K37" s="92">
        <v>16</v>
      </c>
      <c r="L37" s="92" t="s">
        <v>163</v>
      </c>
      <c r="M37" s="92">
        <f>SUM(N37:P37)+2</f>
        <v>168</v>
      </c>
      <c r="N37" s="92">
        <v>152</v>
      </c>
      <c r="O37" s="92">
        <v>10</v>
      </c>
      <c r="P37" s="92">
        <v>4</v>
      </c>
    </row>
    <row r="38" spans="1:16" ht="17.100000000000001" customHeight="1">
      <c r="A38" s="13"/>
      <c r="B38" s="13"/>
      <c r="C38" s="13" t="s">
        <v>100</v>
      </c>
      <c r="D38" s="13"/>
      <c r="E38" s="91">
        <f t="shared" si="11"/>
        <v>428</v>
      </c>
      <c r="F38" s="92">
        <f t="shared" si="11"/>
        <v>387</v>
      </c>
      <c r="G38" s="92">
        <f t="shared" si="11"/>
        <v>26</v>
      </c>
      <c r="H38" s="92">
        <f t="shared" si="11"/>
        <v>6</v>
      </c>
      <c r="I38" s="92">
        <f>SUM(J38:L38)+6</f>
        <v>216</v>
      </c>
      <c r="J38" s="92">
        <v>192</v>
      </c>
      <c r="K38" s="92">
        <v>17</v>
      </c>
      <c r="L38" s="92">
        <v>1</v>
      </c>
      <c r="M38" s="92">
        <f>SUM(N38:P38)+3</f>
        <v>212</v>
      </c>
      <c r="N38" s="92">
        <v>195</v>
      </c>
      <c r="O38" s="92">
        <v>9</v>
      </c>
      <c r="P38" s="92">
        <v>5</v>
      </c>
    </row>
    <row r="39" spans="1:16" ht="17.100000000000001" customHeight="1">
      <c r="A39" s="13"/>
      <c r="B39" s="13" t="s">
        <v>154</v>
      </c>
      <c r="C39" s="13"/>
      <c r="D39" s="13"/>
      <c r="E39" s="91">
        <f>SUM(E40:E42)</f>
        <v>281</v>
      </c>
      <c r="F39" s="92">
        <f t="shared" ref="F39:P39" si="12">SUM(F40:F42)</f>
        <v>227</v>
      </c>
      <c r="G39" s="92">
        <f t="shared" si="12"/>
        <v>46</v>
      </c>
      <c r="H39" s="92">
        <f t="shared" si="12"/>
        <v>3</v>
      </c>
      <c r="I39" s="92">
        <f>SUM(I40:I42)</f>
        <v>141</v>
      </c>
      <c r="J39" s="92">
        <f>SUM(J40:J42)</f>
        <v>103</v>
      </c>
      <c r="K39" s="92">
        <f>SUM(K40:K42)</f>
        <v>34</v>
      </c>
      <c r="L39" s="92" t="s">
        <v>163</v>
      </c>
      <c r="M39" s="92">
        <f t="shared" si="12"/>
        <v>140</v>
      </c>
      <c r="N39" s="92">
        <f t="shared" si="12"/>
        <v>124</v>
      </c>
      <c r="O39" s="92">
        <f t="shared" si="12"/>
        <v>12</v>
      </c>
      <c r="P39" s="92">
        <f t="shared" si="12"/>
        <v>3</v>
      </c>
    </row>
    <row r="40" spans="1:16" ht="17.100000000000001" customHeight="1">
      <c r="A40" s="13"/>
      <c r="B40" s="13"/>
      <c r="C40" s="13" t="s">
        <v>103</v>
      </c>
      <c r="D40" s="13"/>
      <c r="E40" s="91">
        <f t="shared" ref="E40:H48" si="13">SUM(I40,M40)</f>
        <v>92</v>
      </c>
      <c r="F40" s="92">
        <f t="shared" si="13"/>
        <v>56</v>
      </c>
      <c r="G40" s="92">
        <f t="shared" si="13"/>
        <v>35</v>
      </c>
      <c r="H40" s="92">
        <f t="shared" si="13"/>
        <v>0</v>
      </c>
      <c r="I40" s="92">
        <f>SUM(J40:L40)+1</f>
        <v>47</v>
      </c>
      <c r="J40" s="92">
        <v>20</v>
      </c>
      <c r="K40" s="92">
        <v>26</v>
      </c>
      <c r="L40" s="92" t="s">
        <v>163</v>
      </c>
      <c r="M40" s="92">
        <f>SUM(N40:P40)</f>
        <v>45</v>
      </c>
      <c r="N40" s="92">
        <v>36</v>
      </c>
      <c r="O40" s="92">
        <v>9</v>
      </c>
      <c r="P40" s="92" t="s">
        <v>163</v>
      </c>
    </row>
    <row r="41" spans="1:16" ht="17.100000000000001" customHeight="1">
      <c r="A41" s="13"/>
      <c r="B41" s="13"/>
      <c r="C41" s="13" t="s">
        <v>102</v>
      </c>
      <c r="D41" s="13"/>
      <c r="E41" s="91">
        <f t="shared" si="13"/>
        <v>99</v>
      </c>
      <c r="F41" s="92">
        <f t="shared" si="13"/>
        <v>92</v>
      </c>
      <c r="G41" s="92">
        <f t="shared" si="13"/>
        <v>6</v>
      </c>
      <c r="H41" s="92">
        <f t="shared" si="13"/>
        <v>0</v>
      </c>
      <c r="I41" s="92">
        <f>SUM(J41:L41)+1</f>
        <v>44</v>
      </c>
      <c r="J41" s="92">
        <v>40</v>
      </c>
      <c r="K41" s="92">
        <v>3</v>
      </c>
      <c r="L41" s="92" t="s">
        <v>163</v>
      </c>
      <c r="M41" s="92">
        <f>SUM(N41:P41)</f>
        <v>55</v>
      </c>
      <c r="N41" s="92">
        <v>52</v>
      </c>
      <c r="O41" s="92">
        <v>3</v>
      </c>
      <c r="P41" s="92" t="s">
        <v>163</v>
      </c>
    </row>
    <row r="42" spans="1:16" ht="17.100000000000001" customHeight="1">
      <c r="A42" s="13"/>
      <c r="B42" s="13"/>
      <c r="C42" s="13" t="s">
        <v>101</v>
      </c>
      <c r="D42" s="13"/>
      <c r="E42" s="91">
        <f t="shared" si="13"/>
        <v>90</v>
      </c>
      <c r="F42" s="92">
        <f t="shared" si="13"/>
        <v>79</v>
      </c>
      <c r="G42" s="92">
        <f t="shared" si="13"/>
        <v>5</v>
      </c>
      <c r="H42" s="92">
        <f t="shared" si="13"/>
        <v>3</v>
      </c>
      <c r="I42" s="92">
        <f>SUM(J42:L42)+2</f>
        <v>50</v>
      </c>
      <c r="J42" s="92">
        <v>43</v>
      </c>
      <c r="K42" s="92">
        <v>5</v>
      </c>
      <c r="L42" s="92" t="s">
        <v>163</v>
      </c>
      <c r="M42" s="92">
        <f>SUM(N42:P42)+1</f>
        <v>40</v>
      </c>
      <c r="N42" s="92">
        <v>36</v>
      </c>
      <c r="O42" s="92" t="s">
        <v>163</v>
      </c>
      <c r="P42" s="92">
        <v>3</v>
      </c>
    </row>
    <row r="43" spans="1:16" ht="17.100000000000001" customHeight="1">
      <c r="A43" s="13"/>
      <c r="B43" s="13" t="s">
        <v>153</v>
      </c>
      <c r="C43" s="13"/>
      <c r="D43" s="13"/>
      <c r="E43" s="91">
        <f t="shared" si="13"/>
        <v>346</v>
      </c>
      <c r="F43" s="92">
        <f t="shared" si="13"/>
        <v>307</v>
      </c>
      <c r="G43" s="92">
        <f t="shared" si="13"/>
        <v>22</v>
      </c>
      <c r="H43" s="92">
        <f t="shared" si="13"/>
        <v>6</v>
      </c>
      <c r="I43" s="92">
        <f>SUM(J43:L43)+7</f>
        <v>187</v>
      </c>
      <c r="J43" s="92">
        <v>161</v>
      </c>
      <c r="K43" s="92">
        <v>19</v>
      </c>
      <c r="L43" s="92" t="s">
        <v>163</v>
      </c>
      <c r="M43" s="92">
        <f>SUM(N43:P43)+4</f>
        <v>159</v>
      </c>
      <c r="N43" s="92">
        <v>146</v>
      </c>
      <c r="O43" s="92">
        <v>3</v>
      </c>
      <c r="P43" s="92">
        <v>6</v>
      </c>
    </row>
    <row r="44" spans="1:16" ht="17.100000000000001" customHeight="1">
      <c r="A44" s="13"/>
      <c r="B44" s="13" t="s">
        <v>152</v>
      </c>
      <c r="C44" s="13"/>
      <c r="D44" s="13"/>
      <c r="E44" s="91">
        <f t="shared" si="13"/>
        <v>523</v>
      </c>
      <c r="F44" s="92">
        <f t="shared" si="13"/>
        <v>466</v>
      </c>
      <c r="G44" s="92">
        <f t="shared" si="13"/>
        <v>40</v>
      </c>
      <c r="H44" s="92">
        <f t="shared" si="13"/>
        <v>8</v>
      </c>
      <c r="I44" s="92">
        <f>SUM(J44:L44)+5</f>
        <v>270</v>
      </c>
      <c r="J44" s="92">
        <v>238</v>
      </c>
      <c r="K44" s="92">
        <v>27</v>
      </c>
      <c r="L44" s="92" t="s">
        <v>163</v>
      </c>
      <c r="M44" s="92">
        <f>SUM(N44:P44)+4</f>
        <v>253</v>
      </c>
      <c r="N44" s="92">
        <v>228</v>
      </c>
      <c r="O44" s="92">
        <v>13</v>
      </c>
      <c r="P44" s="92">
        <v>8</v>
      </c>
    </row>
    <row r="45" spans="1:16" ht="17.100000000000001" customHeight="1">
      <c r="A45" s="13"/>
      <c r="B45" s="13" t="s">
        <v>151</v>
      </c>
      <c r="C45" s="13"/>
      <c r="D45" s="13"/>
      <c r="E45" s="91">
        <f t="shared" si="13"/>
        <v>391</v>
      </c>
      <c r="F45" s="92">
        <f t="shared" si="13"/>
        <v>342</v>
      </c>
      <c r="G45" s="92">
        <f t="shared" si="13"/>
        <v>38</v>
      </c>
      <c r="H45" s="92">
        <f t="shared" si="13"/>
        <v>8</v>
      </c>
      <c r="I45" s="92">
        <f>SUM(J45:L45)+1</f>
        <v>203</v>
      </c>
      <c r="J45" s="92">
        <v>173</v>
      </c>
      <c r="K45" s="92">
        <v>28</v>
      </c>
      <c r="L45" s="92">
        <v>1</v>
      </c>
      <c r="M45" s="92">
        <f>SUM(N45:P45)+2</f>
        <v>188</v>
      </c>
      <c r="N45" s="92">
        <v>169</v>
      </c>
      <c r="O45" s="92">
        <v>10</v>
      </c>
      <c r="P45" s="92">
        <v>7</v>
      </c>
    </row>
    <row r="46" spans="1:16" ht="17.100000000000001" customHeight="1">
      <c r="A46" s="13"/>
      <c r="B46" s="13" t="s">
        <v>150</v>
      </c>
      <c r="C46" s="13"/>
      <c r="D46" s="13"/>
      <c r="E46" s="91">
        <f t="shared" si="13"/>
        <v>240</v>
      </c>
      <c r="F46" s="92">
        <f t="shared" si="13"/>
        <v>198</v>
      </c>
      <c r="G46" s="92">
        <f t="shared" si="13"/>
        <v>25</v>
      </c>
      <c r="H46" s="92">
        <f t="shared" si="13"/>
        <v>10</v>
      </c>
      <c r="I46" s="92">
        <f>SUM(J46:L46)+2</f>
        <v>124</v>
      </c>
      <c r="J46" s="92">
        <v>101</v>
      </c>
      <c r="K46" s="92">
        <v>19</v>
      </c>
      <c r="L46" s="92">
        <v>2</v>
      </c>
      <c r="M46" s="92">
        <f>SUM(N46:P46)+5</f>
        <v>116</v>
      </c>
      <c r="N46" s="92">
        <v>97</v>
      </c>
      <c r="O46" s="92">
        <v>6</v>
      </c>
      <c r="P46" s="92">
        <v>8</v>
      </c>
    </row>
    <row r="47" spans="1:16" ht="17.100000000000001" customHeight="1">
      <c r="A47" s="13"/>
      <c r="B47" s="13" t="s">
        <v>149</v>
      </c>
      <c r="C47" s="13"/>
      <c r="D47" s="13"/>
      <c r="E47" s="91">
        <f t="shared" si="13"/>
        <v>267</v>
      </c>
      <c r="F47" s="92">
        <f t="shared" si="13"/>
        <v>233</v>
      </c>
      <c r="G47" s="92">
        <f t="shared" si="13"/>
        <v>23</v>
      </c>
      <c r="H47" s="92">
        <f t="shared" si="13"/>
        <v>9</v>
      </c>
      <c r="I47" s="92">
        <f>SUM(J47:L47)+1</f>
        <v>129</v>
      </c>
      <c r="J47" s="92">
        <v>113</v>
      </c>
      <c r="K47" s="92">
        <v>14</v>
      </c>
      <c r="L47" s="92">
        <v>1</v>
      </c>
      <c r="M47" s="92">
        <f>SUM(N47:P47)+1</f>
        <v>138</v>
      </c>
      <c r="N47" s="92">
        <v>120</v>
      </c>
      <c r="O47" s="92">
        <v>9</v>
      </c>
      <c r="P47" s="92">
        <v>8</v>
      </c>
    </row>
    <row r="48" spans="1:16" ht="17.100000000000001" customHeight="1">
      <c r="A48" s="13"/>
      <c r="B48" s="13" t="s">
        <v>148</v>
      </c>
      <c r="C48" s="13"/>
      <c r="D48" s="13"/>
      <c r="E48" s="91">
        <f t="shared" si="13"/>
        <v>333</v>
      </c>
      <c r="F48" s="92">
        <f t="shared" si="13"/>
        <v>295</v>
      </c>
      <c r="G48" s="92">
        <f t="shared" si="13"/>
        <v>27</v>
      </c>
      <c r="H48" s="92">
        <f t="shared" si="13"/>
        <v>3</v>
      </c>
      <c r="I48" s="92">
        <f>SUM(J48:L48)+4</f>
        <v>173</v>
      </c>
      <c r="J48" s="92">
        <v>146</v>
      </c>
      <c r="K48" s="92">
        <v>23</v>
      </c>
      <c r="L48" s="92" t="s">
        <v>163</v>
      </c>
      <c r="M48" s="92">
        <f>SUM(N48:P48)+4</f>
        <v>160</v>
      </c>
      <c r="N48" s="92">
        <v>149</v>
      </c>
      <c r="O48" s="92">
        <v>4</v>
      </c>
      <c r="P48" s="92">
        <v>3</v>
      </c>
    </row>
    <row r="49" spans="1:16" ht="17.100000000000001" customHeight="1">
      <c r="A49" s="13"/>
      <c r="B49" s="13" t="s">
        <v>147</v>
      </c>
      <c r="C49" s="13"/>
      <c r="D49" s="13"/>
      <c r="E49" s="91">
        <f>SUM(E50:E53)</f>
        <v>644</v>
      </c>
      <c r="F49" s="92">
        <f t="shared" ref="F49:P49" si="14">SUM(F50:F53)</f>
        <v>541</v>
      </c>
      <c r="G49" s="92">
        <f t="shared" si="14"/>
        <v>55</v>
      </c>
      <c r="H49" s="92">
        <f t="shared" si="14"/>
        <v>34</v>
      </c>
      <c r="I49" s="92">
        <f t="shared" si="14"/>
        <v>301</v>
      </c>
      <c r="J49" s="92">
        <f t="shared" si="14"/>
        <v>239</v>
      </c>
      <c r="K49" s="92">
        <f t="shared" si="14"/>
        <v>49</v>
      </c>
      <c r="L49" s="92">
        <f t="shared" si="14"/>
        <v>5</v>
      </c>
      <c r="M49" s="92">
        <f t="shared" si="14"/>
        <v>343</v>
      </c>
      <c r="N49" s="92">
        <f t="shared" si="14"/>
        <v>302</v>
      </c>
      <c r="O49" s="92">
        <f t="shared" si="14"/>
        <v>6</v>
      </c>
      <c r="P49" s="92">
        <f t="shared" si="14"/>
        <v>29</v>
      </c>
    </row>
    <row r="50" spans="1:16" ht="17.100000000000001" customHeight="1">
      <c r="A50" s="13"/>
      <c r="B50" s="13"/>
      <c r="C50" s="13" t="s">
        <v>103</v>
      </c>
      <c r="D50" s="13"/>
      <c r="E50" s="91">
        <f t="shared" ref="E50:H52" si="15">SUM(I50,M50)</f>
        <v>222</v>
      </c>
      <c r="F50" s="92">
        <f t="shared" si="15"/>
        <v>209</v>
      </c>
      <c r="G50" s="92">
        <f t="shared" si="15"/>
        <v>11</v>
      </c>
      <c r="H50" s="92">
        <f t="shared" si="15"/>
        <v>0</v>
      </c>
      <c r="I50" s="92">
        <f>SUM(J50:L50)+2</f>
        <v>92</v>
      </c>
      <c r="J50" s="92">
        <v>82</v>
      </c>
      <c r="K50" s="92">
        <v>8</v>
      </c>
      <c r="L50" s="92" t="s">
        <v>163</v>
      </c>
      <c r="M50" s="92">
        <f>SUM(N50:P50)</f>
        <v>130</v>
      </c>
      <c r="N50" s="92">
        <v>127</v>
      </c>
      <c r="O50" s="92">
        <v>3</v>
      </c>
      <c r="P50" s="92" t="s">
        <v>163</v>
      </c>
    </row>
    <row r="51" spans="1:16" ht="17.100000000000001" customHeight="1">
      <c r="A51" s="13"/>
      <c r="B51" s="13"/>
      <c r="C51" s="13" t="s">
        <v>102</v>
      </c>
      <c r="D51" s="13"/>
      <c r="E51" s="91">
        <f t="shared" si="15"/>
        <v>211</v>
      </c>
      <c r="F51" s="92">
        <f t="shared" si="15"/>
        <v>178</v>
      </c>
      <c r="G51" s="92">
        <f t="shared" si="15"/>
        <v>19</v>
      </c>
      <c r="H51" s="92">
        <f t="shared" si="15"/>
        <v>8</v>
      </c>
      <c r="I51" s="92">
        <f>SUM(J51:L51)+1</f>
        <v>103</v>
      </c>
      <c r="J51" s="92">
        <v>85</v>
      </c>
      <c r="K51" s="92">
        <v>17</v>
      </c>
      <c r="L51" s="92" t="s">
        <v>163</v>
      </c>
      <c r="M51" s="92">
        <f>SUM(N51:P51)+5</f>
        <v>108</v>
      </c>
      <c r="N51" s="92">
        <v>93</v>
      </c>
      <c r="O51" s="92">
        <v>2</v>
      </c>
      <c r="P51" s="92">
        <v>8</v>
      </c>
    </row>
    <row r="52" spans="1:16" ht="17.100000000000001" customHeight="1">
      <c r="A52" s="13"/>
      <c r="B52" s="13"/>
      <c r="C52" s="13" t="s">
        <v>101</v>
      </c>
      <c r="D52" s="13"/>
      <c r="E52" s="91">
        <f t="shared" si="15"/>
        <v>211</v>
      </c>
      <c r="F52" s="92">
        <f t="shared" si="15"/>
        <v>154</v>
      </c>
      <c r="G52" s="92">
        <f t="shared" si="15"/>
        <v>25</v>
      </c>
      <c r="H52" s="92">
        <f t="shared" si="15"/>
        <v>26</v>
      </c>
      <c r="I52" s="92">
        <f>SUM(J52:L52)+5</f>
        <v>106</v>
      </c>
      <c r="J52" s="92">
        <v>72</v>
      </c>
      <c r="K52" s="92">
        <v>24</v>
      </c>
      <c r="L52" s="92">
        <v>5</v>
      </c>
      <c r="M52" s="92">
        <f>SUM(N52:P52)+1</f>
        <v>105</v>
      </c>
      <c r="N52" s="92">
        <v>82</v>
      </c>
      <c r="O52" s="92">
        <v>1</v>
      </c>
      <c r="P52" s="92">
        <v>21</v>
      </c>
    </row>
    <row r="53" spans="1:16" ht="17.100000000000001" customHeight="1">
      <c r="A53" s="13"/>
      <c r="B53" s="13"/>
      <c r="C53" s="13" t="s">
        <v>100</v>
      </c>
      <c r="D53" s="13"/>
      <c r="E53" s="91" t="s">
        <v>163</v>
      </c>
      <c r="F53" s="92" t="s">
        <v>163</v>
      </c>
      <c r="G53" s="92" t="s">
        <v>163</v>
      </c>
      <c r="H53" s="92" t="s">
        <v>163</v>
      </c>
      <c r="I53" s="92" t="s">
        <v>163</v>
      </c>
      <c r="J53" s="92" t="s">
        <v>163</v>
      </c>
      <c r="K53" s="92" t="s">
        <v>163</v>
      </c>
      <c r="L53" s="92" t="s">
        <v>163</v>
      </c>
      <c r="M53" s="92" t="s">
        <v>163</v>
      </c>
      <c r="N53" s="92" t="s">
        <v>163</v>
      </c>
      <c r="O53" s="92" t="s">
        <v>163</v>
      </c>
      <c r="P53" s="92" t="s">
        <v>163</v>
      </c>
    </row>
    <row r="54" spans="1:16" ht="17.100000000000001" customHeight="1">
      <c r="A54" s="13"/>
      <c r="B54" s="13" t="s">
        <v>146</v>
      </c>
      <c r="C54" s="13"/>
      <c r="D54" s="13"/>
      <c r="E54" s="91">
        <f>SUM(E55:E57)</f>
        <v>1141</v>
      </c>
      <c r="F54" s="92">
        <f t="shared" ref="F54:P54" si="16">SUM(F55:F57)</f>
        <v>1000</v>
      </c>
      <c r="G54" s="92">
        <f t="shared" si="16"/>
        <v>96</v>
      </c>
      <c r="H54" s="92">
        <f t="shared" si="16"/>
        <v>19</v>
      </c>
      <c r="I54" s="92">
        <f t="shared" si="16"/>
        <v>591</v>
      </c>
      <c r="J54" s="92">
        <f t="shared" si="16"/>
        <v>515</v>
      </c>
      <c r="K54" s="92">
        <f t="shared" si="16"/>
        <v>61</v>
      </c>
      <c r="L54" s="92">
        <f t="shared" si="16"/>
        <v>3</v>
      </c>
      <c r="M54" s="92">
        <f t="shared" si="16"/>
        <v>550</v>
      </c>
      <c r="N54" s="92">
        <f t="shared" si="16"/>
        <v>485</v>
      </c>
      <c r="O54" s="92">
        <f t="shared" si="16"/>
        <v>35</v>
      </c>
      <c r="P54" s="92">
        <f t="shared" si="16"/>
        <v>16</v>
      </c>
    </row>
    <row r="55" spans="1:16" ht="17.100000000000001" customHeight="1">
      <c r="A55" s="13"/>
      <c r="B55" s="13"/>
      <c r="C55" s="13" t="s">
        <v>103</v>
      </c>
      <c r="D55" s="13"/>
      <c r="E55" s="91">
        <f t="shared" ref="E55:H56" si="17">SUM(I55,M55)</f>
        <v>594</v>
      </c>
      <c r="F55" s="92">
        <f t="shared" si="17"/>
        <v>514</v>
      </c>
      <c r="G55" s="92">
        <f t="shared" si="17"/>
        <v>55</v>
      </c>
      <c r="H55" s="92">
        <f t="shared" si="17"/>
        <v>12</v>
      </c>
      <c r="I55" s="92">
        <f>SUM(J55:L55)+8</f>
        <v>306</v>
      </c>
      <c r="J55" s="92">
        <v>259</v>
      </c>
      <c r="K55" s="92">
        <v>37</v>
      </c>
      <c r="L55" s="92">
        <v>2</v>
      </c>
      <c r="M55" s="92">
        <f>SUM(N55:P55)+5</f>
        <v>288</v>
      </c>
      <c r="N55" s="92">
        <v>255</v>
      </c>
      <c r="O55" s="92">
        <v>18</v>
      </c>
      <c r="P55" s="92">
        <v>10</v>
      </c>
    </row>
    <row r="56" spans="1:16" ht="17.100000000000001" customHeight="1">
      <c r="A56" s="13"/>
      <c r="B56" s="13"/>
      <c r="C56" s="13" t="s">
        <v>102</v>
      </c>
      <c r="D56" s="13"/>
      <c r="E56" s="91">
        <f t="shared" si="17"/>
        <v>547</v>
      </c>
      <c r="F56" s="92">
        <f t="shared" si="17"/>
        <v>486</v>
      </c>
      <c r="G56" s="92">
        <f t="shared" si="17"/>
        <v>41</v>
      </c>
      <c r="H56" s="92">
        <f t="shared" si="17"/>
        <v>7</v>
      </c>
      <c r="I56" s="92">
        <f>SUM(J56:L56)+4</f>
        <v>285</v>
      </c>
      <c r="J56" s="92">
        <v>256</v>
      </c>
      <c r="K56" s="92">
        <v>24</v>
      </c>
      <c r="L56" s="92">
        <v>1</v>
      </c>
      <c r="M56" s="92">
        <f>SUM(N56:P56)+9</f>
        <v>262</v>
      </c>
      <c r="N56" s="92">
        <v>230</v>
      </c>
      <c r="O56" s="92">
        <v>17</v>
      </c>
      <c r="P56" s="92">
        <v>6</v>
      </c>
    </row>
    <row r="57" spans="1:16" ht="17.100000000000001" customHeight="1">
      <c r="A57" s="13"/>
      <c r="B57" s="13"/>
      <c r="C57" s="13" t="s">
        <v>101</v>
      </c>
      <c r="D57" s="13"/>
      <c r="E57" s="91" t="s">
        <v>163</v>
      </c>
      <c r="F57" s="92" t="s">
        <v>163</v>
      </c>
      <c r="G57" s="92" t="s">
        <v>163</v>
      </c>
      <c r="H57" s="92" t="s">
        <v>163</v>
      </c>
      <c r="I57" s="92" t="s">
        <v>163</v>
      </c>
      <c r="J57" s="92" t="s">
        <v>163</v>
      </c>
      <c r="K57" s="92" t="s">
        <v>163</v>
      </c>
      <c r="L57" s="92" t="s">
        <v>163</v>
      </c>
      <c r="M57" s="92" t="s">
        <v>163</v>
      </c>
      <c r="N57" s="92" t="s">
        <v>163</v>
      </c>
      <c r="O57" s="92" t="s">
        <v>163</v>
      </c>
      <c r="P57" s="92" t="s">
        <v>163</v>
      </c>
    </row>
    <row r="58" spans="1:16" ht="17.100000000000001" customHeight="1">
      <c r="A58" s="13"/>
      <c r="B58" s="13" t="s">
        <v>145</v>
      </c>
      <c r="C58" s="13"/>
      <c r="D58" s="13"/>
      <c r="E58" s="91">
        <f>SUM(E59:E63)</f>
        <v>1090</v>
      </c>
      <c r="F58" s="92">
        <f t="shared" ref="F58:P58" si="18">SUM(F59:F63)</f>
        <v>901</v>
      </c>
      <c r="G58" s="92">
        <f t="shared" si="18"/>
        <v>123</v>
      </c>
      <c r="H58" s="92">
        <f t="shared" si="18"/>
        <v>41</v>
      </c>
      <c r="I58" s="92">
        <f t="shared" si="18"/>
        <v>589</v>
      </c>
      <c r="J58" s="92">
        <f t="shared" si="18"/>
        <v>474</v>
      </c>
      <c r="K58" s="92">
        <f t="shared" si="18"/>
        <v>100</v>
      </c>
      <c r="L58" s="92">
        <f t="shared" si="18"/>
        <v>6</v>
      </c>
      <c r="M58" s="92">
        <f t="shared" si="18"/>
        <v>501</v>
      </c>
      <c r="N58" s="92">
        <f t="shared" si="18"/>
        <v>427</v>
      </c>
      <c r="O58" s="92">
        <f t="shared" si="18"/>
        <v>23</v>
      </c>
      <c r="P58" s="92">
        <f t="shared" si="18"/>
        <v>35</v>
      </c>
    </row>
    <row r="59" spans="1:16" ht="17.100000000000001" customHeight="1">
      <c r="A59" s="13"/>
      <c r="B59" s="13"/>
      <c r="C59" s="13" t="s">
        <v>103</v>
      </c>
      <c r="D59" s="68"/>
      <c r="E59" s="91">
        <f>SUM(I59,M59)</f>
        <v>115</v>
      </c>
      <c r="F59" s="92">
        <f t="shared" ref="E59:H63" si="19">SUM(J59,N59)</f>
        <v>72</v>
      </c>
      <c r="G59" s="92">
        <f t="shared" si="19"/>
        <v>23</v>
      </c>
      <c r="H59" s="92">
        <f t="shared" si="19"/>
        <v>17</v>
      </c>
      <c r="I59" s="92">
        <f>SUM(J59:L59)</f>
        <v>60</v>
      </c>
      <c r="J59" s="92">
        <v>36</v>
      </c>
      <c r="K59" s="92">
        <v>20</v>
      </c>
      <c r="L59" s="92">
        <v>4</v>
      </c>
      <c r="M59" s="92">
        <f>SUM(N59:P59)+3</f>
        <v>55</v>
      </c>
      <c r="N59" s="92">
        <v>36</v>
      </c>
      <c r="O59" s="92">
        <v>3</v>
      </c>
      <c r="P59" s="92">
        <v>13</v>
      </c>
    </row>
    <row r="60" spans="1:16" ht="17.100000000000001" customHeight="1">
      <c r="A60" s="13"/>
      <c r="B60" s="13"/>
      <c r="C60" s="13" t="s">
        <v>102</v>
      </c>
      <c r="D60" s="13"/>
      <c r="E60" s="91">
        <f t="shared" si="19"/>
        <v>184</v>
      </c>
      <c r="F60" s="92">
        <f t="shared" si="19"/>
        <v>145</v>
      </c>
      <c r="G60" s="92">
        <f t="shared" si="19"/>
        <v>27</v>
      </c>
      <c r="H60" s="92">
        <f t="shared" si="19"/>
        <v>7</v>
      </c>
      <c r="I60" s="92">
        <f>SUM(J60:L60)+1</f>
        <v>101</v>
      </c>
      <c r="J60" s="92">
        <v>78</v>
      </c>
      <c r="K60" s="92">
        <v>20</v>
      </c>
      <c r="L60" s="92">
        <v>2</v>
      </c>
      <c r="M60" s="92">
        <f>SUM(N60:P60)+4</f>
        <v>83</v>
      </c>
      <c r="N60" s="92">
        <v>67</v>
      </c>
      <c r="O60" s="92">
        <v>7</v>
      </c>
      <c r="P60" s="92">
        <v>5</v>
      </c>
    </row>
    <row r="61" spans="1:16" ht="17.100000000000001" customHeight="1">
      <c r="A61" s="13"/>
      <c r="B61" s="13"/>
      <c r="C61" s="13" t="s">
        <v>101</v>
      </c>
      <c r="D61" s="13"/>
      <c r="E61" s="91">
        <f t="shared" si="19"/>
        <v>261</v>
      </c>
      <c r="F61" s="92">
        <f t="shared" si="19"/>
        <v>217</v>
      </c>
      <c r="G61" s="92">
        <f t="shared" si="19"/>
        <v>34</v>
      </c>
      <c r="H61" s="92">
        <f t="shared" si="19"/>
        <v>9</v>
      </c>
      <c r="I61" s="92">
        <f>SUM(J61:L61)</f>
        <v>143</v>
      </c>
      <c r="J61" s="92">
        <v>112</v>
      </c>
      <c r="K61" s="92">
        <v>31</v>
      </c>
      <c r="L61" s="92" t="s">
        <v>163</v>
      </c>
      <c r="M61" s="92">
        <f>SUM(N61:P61)+1</f>
        <v>118</v>
      </c>
      <c r="N61" s="92">
        <v>105</v>
      </c>
      <c r="O61" s="92">
        <v>3</v>
      </c>
      <c r="P61" s="92">
        <v>9</v>
      </c>
    </row>
    <row r="62" spans="1:16" ht="17.100000000000001" customHeight="1">
      <c r="A62" s="13"/>
      <c r="B62" s="13"/>
      <c r="C62" s="13" t="s">
        <v>100</v>
      </c>
      <c r="D62" s="13"/>
      <c r="E62" s="91">
        <f t="shared" si="19"/>
        <v>171</v>
      </c>
      <c r="F62" s="92">
        <f t="shared" si="19"/>
        <v>147</v>
      </c>
      <c r="G62" s="92">
        <f t="shared" si="19"/>
        <v>15</v>
      </c>
      <c r="H62" s="92">
        <f t="shared" si="19"/>
        <v>3</v>
      </c>
      <c r="I62" s="92">
        <f>SUM(J62:L62)+2</f>
        <v>96</v>
      </c>
      <c r="J62" s="92">
        <v>85</v>
      </c>
      <c r="K62" s="92">
        <v>9</v>
      </c>
      <c r="L62" s="92" t="s">
        <v>163</v>
      </c>
      <c r="M62" s="92">
        <f>SUM(N62:P62)+4</f>
        <v>75</v>
      </c>
      <c r="N62" s="92">
        <v>62</v>
      </c>
      <c r="O62" s="92">
        <v>6</v>
      </c>
      <c r="P62" s="92">
        <v>3</v>
      </c>
    </row>
    <row r="63" spans="1:16" ht="17.100000000000001" customHeight="1">
      <c r="A63" s="13"/>
      <c r="B63" s="13"/>
      <c r="C63" s="13" t="s">
        <v>99</v>
      </c>
      <c r="D63" s="13"/>
      <c r="E63" s="91">
        <f t="shared" si="19"/>
        <v>359</v>
      </c>
      <c r="F63" s="92">
        <f t="shared" si="19"/>
        <v>320</v>
      </c>
      <c r="G63" s="92">
        <f t="shared" si="19"/>
        <v>24</v>
      </c>
      <c r="H63" s="92">
        <f t="shared" si="19"/>
        <v>5</v>
      </c>
      <c r="I63" s="92">
        <f>SUM(J63:L63)+6</f>
        <v>189</v>
      </c>
      <c r="J63" s="92">
        <v>163</v>
      </c>
      <c r="K63" s="92">
        <v>20</v>
      </c>
      <c r="L63" s="92" t="s">
        <v>163</v>
      </c>
      <c r="M63" s="92">
        <f>SUM(N63:P63)+4</f>
        <v>170</v>
      </c>
      <c r="N63" s="92">
        <v>157</v>
      </c>
      <c r="O63" s="92">
        <v>4</v>
      </c>
      <c r="P63" s="92">
        <v>5</v>
      </c>
    </row>
    <row r="64" spans="1:16" ht="17.100000000000001" customHeight="1">
      <c r="A64" s="13"/>
      <c r="B64" s="13" t="s">
        <v>144</v>
      </c>
      <c r="C64" s="13"/>
      <c r="D64" s="13"/>
      <c r="E64" s="91">
        <f>SUM(E65:E67)</f>
        <v>696</v>
      </c>
      <c r="F64" s="92">
        <f t="shared" ref="F64:P64" si="20">SUM(F65:F67)</f>
        <v>631</v>
      </c>
      <c r="G64" s="92">
        <f t="shared" si="20"/>
        <v>51</v>
      </c>
      <c r="H64" s="92">
        <f t="shared" si="20"/>
        <v>10</v>
      </c>
      <c r="I64" s="92">
        <f t="shared" si="20"/>
        <v>345</v>
      </c>
      <c r="J64" s="92">
        <f t="shared" si="20"/>
        <v>310</v>
      </c>
      <c r="K64" s="92">
        <f t="shared" si="20"/>
        <v>33</v>
      </c>
      <c r="L64" s="92">
        <f t="shared" si="20"/>
        <v>0</v>
      </c>
      <c r="M64" s="92">
        <f t="shared" si="20"/>
        <v>351</v>
      </c>
      <c r="N64" s="92">
        <f t="shared" si="20"/>
        <v>321</v>
      </c>
      <c r="O64" s="92">
        <f t="shared" si="20"/>
        <v>18</v>
      </c>
      <c r="P64" s="92">
        <f t="shared" si="20"/>
        <v>10</v>
      </c>
    </row>
    <row r="65" spans="1:16" ht="17.100000000000001" customHeight="1">
      <c r="A65" s="13"/>
      <c r="B65" s="13"/>
      <c r="C65" s="13" t="s">
        <v>103</v>
      </c>
      <c r="D65" s="13"/>
      <c r="E65" s="91">
        <f t="shared" ref="E65:H67" si="21">SUM(I65,M65)</f>
        <v>364</v>
      </c>
      <c r="F65" s="92">
        <f t="shared" si="21"/>
        <v>322</v>
      </c>
      <c r="G65" s="92">
        <f t="shared" si="21"/>
        <v>33</v>
      </c>
      <c r="H65" s="92">
        <f t="shared" si="21"/>
        <v>8</v>
      </c>
      <c r="I65" s="92">
        <f>SUM(J65:L65)</f>
        <v>176</v>
      </c>
      <c r="J65" s="92">
        <v>154</v>
      </c>
      <c r="K65" s="92">
        <v>22</v>
      </c>
      <c r="L65" s="92" t="s">
        <v>163</v>
      </c>
      <c r="M65" s="92">
        <f>SUM(N65:P65)+1</f>
        <v>188</v>
      </c>
      <c r="N65" s="92">
        <v>168</v>
      </c>
      <c r="O65" s="92">
        <v>11</v>
      </c>
      <c r="P65" s="92">
        <v>8</v>
      </c>
    </row>
    <row r="66" spans="1:16" ht="17.100000000000001" customHeight="1">
      <c r="A66" s="13"/>
      <c r="B66" s="13"/>
      <c r="C66" s="13" t="s">
        <v>102</v>
      </c>
      <c r="D66" s="13"/>
      <c r="E66" s="91">
        <f t="shared" si="21"/>
        <v>264</v>
      </c>
      <c r="F66" s="92">
        <f t="shared" si="21"/>
        <v>245</v>
      </c>
      <c r="G66" s="92">
        <f t="shared" si="21"/>
        <v>16</v>
      </c>
      <c r="H66" s="92">
        <f t="shared" si="21"/>
        <v>2</v>
      </c>
      <c r="I66" s="92">
        <f>SUM(J66:L66)</f>
        <v>134</v>
      </c>
      <c r="J66" s="92">
        <v>125</v>
      </c>
      <c r="K66" s="92">
        <v>9</v>
      </c>
      <c r="L66" s="92" t="s">
        <v>163</v>
      </c>
      <c r="M66" s="92">
        <f>SUM(N66:P66)+1</f>
        <v>130</v>
      </c>
      <c r="N66" s="92">
        <v>120</v>
      </c>
      <c r="O66" s="92">
        <v>7</v>
      </c>
      <c r="P66" s="92">
        <v>2</v>
      </c>
    </row>
    <row r="67" spans="1:16" ht="17.100000000000001" customHeight="1">
      <c r="A67" s="13"/>
      <c r="B67" s="13"/>
      <c r="C67" s="13" t="s">
        <v>101</v>
      </c>
      <c r="D67" s="13"/>
      <c r="E67" s="91">
        <f t="shared" si="21"/>
        <v>68</v>
      </c>
      <c r="F67" s="92">
        <f t="shared" si="21"/>
        <v>64</v>
      </c>
      <c r="G67" s="92">
        <f t="shared" si="21"/>
        <v>2</v>
      </c>
      <c r="H67" s="92" t="s">
        <v>163</v>
      </c>
      <c r="I67" s="92">
        <f>SUM(J67:L67)+2</f>
        <v>35</v>
      </c>
      <c r="J67" s="92">
        <v>31</v>
      </c>
      <c r="K67" s="92">
        <v>2</v>
      </c>
      <c r="L67" s="92" t="s">
        <v>163</v>
      </c>
      <c r="M67" s="92">
        <f>SUM(N67:P67)</f>
        <v>33</v>
      </c>
      <c r="N67" s="92">
        <v>33</v>
      </c>
      <c r="O67" s="92" t="s">
        <v>163</v>
      </c>
      <c r="P67" s="92" t="s">
        <v>163</v>
      </c>
    </row>
    <row r="68" spans="1:16" ht="15.95" customHeight="1">
      <c r="A68" s="58" t="s">
        <v>375</v>
      </c>
    </row>
    <row r="69" spans="1:16" ht="15.95" customHeight="1">
      <c r="A69" s="58" t="s">
        <v>402</v>
      </c>
    </row>
    <row r="70" spans="1:16" ht="15.95" customHeight="1">
      <c r="A70" s="58" t="s">
        <v>441</v>
      </c>
    </row>
    <row r="71" spans="1:16" ht="15.95" customHeight="1">
      <c r="A71" s="58" t="s">
        <v>414</v>
      </c>
    </row>
    <row r="72" spans="1:16" ht="15.95" customHeight="1">
      <c r="A72" s="58" t="s">
        <v>365</v>
      </c>
    </row>
    <row r="73" spans="1:16" ht="15.95" customHeight="1"/>
    <row r="74" spans="1:16" ht="24" customHeight="1" thickBot="1">
      <c r="A74" s="1" t="s">
        <v>464</v>
      </c>
      <c r="B74" s="54"/>
      <c r="C74" s="54"/>
      <c r="D74" s="55"/>
    </row>
    <row r="75" spans="1:16" ht="15" customHeight="1" thickTop="1">
      <c r="A75" s="327" t="s">
        <v>362</v>
      </c>
      <c r="B75" s="327"/>
      <c r="C75" s="327"/>
      <c r="D75" s="328"/>
      <c r="E75" s="250" t="s">
        <v>319</v>
      </c>
      <c r="F75" s="272"/>
      <c r="G75" s="272"/>
      <c r="H75" s="272"/>
      <c r="I75" s="250" t="s">
        <v>342</v>
      </c>
      <c r="J75" s="272"/>
      <c r="K75" s="272"/>
      <c r="L75" s="275"/>
      <c r="M75" s="272" t="s">
        <v>344</v>
      </c>
      <c r="N75" s="272"/>
      <c r="O75" s="272"/>
      <c r="P75" s="272"/>
    </row>
    <row r="76" spans="1:16" ht="36" customHeight="1">
      <c r="A76" s="329"/>
      <c r="B76" s="329"/>
      <c r="C76" s="329"/>
      <c r="D76" s="330"/>
      <c r="E76" s="125" t="s">
        <v>308</v>
      </c>
      <c r="F76" s="19" t="s">
        <v>373</v>
      </c>
      <c r="G76" s="19" t="s">
        <v>374</v>
      </c>
      <c r="H76" s="135" t="s">
        <v>401</v>
      </c>
      <c r="I76" s="125" t="s">
        <v>308</v>
      </c>
      <c r="J76" s="19" t="s">
        <v>373</v>
      </c>
      <c r="K76" s="19" t="s">
        <v>374</v>
      </c>
      <c r="L76" s="135" t="s">
        <v>401</v>
      </c>
      <c r="M76" s="125" t="s">
        <v>308</v>
      </c>
      <c r="N76" s="19" t="s">
        <v>373</v>
      </c>
      <c r="O76" s="19" t="s">
        <v>374</v>
      </c>
      <c r="P76" s="135" t="s">
        <v>401</v>
      </c>
    </row>
    <row r="77" spans="1:16" ht="17.100000000000001" customHeight="1">
      <c r="A77" s="13"/>
      <c r="B77" s="13" t="s">
        <v>143</v>
      </c>
      <c r="C77" s="13"/>
      <c r="D77" s="13"/>
      <c r="E77" s="91">
        <f>SUM(E78:E82)</f>
        <v>1713</v>
      </c>
      <c r="F77" s="92">
        <f t="shared" ref="F77:P77" si="22">SUM(F78:F82)</f>
        <v>1470</v>
      </c>
      <c r="G77" s="92">
        <f t="shared" si="22"/>
        <v>160</v>
      </c>
      <c r="H77" s="92">
        <f t="shared" si="22"/>
        <v>47</v>
      </c>
      <c r="I77" s="92">
        <f t="shared" si="22"/>
        <v>860</v>
      </c>
      <c r="J77" s="92">
        <f t="shared" si="22"/>
        <v>722</v>
      </c>
      <c r="K77" s="92">
        <f t="shared" si="22"/>
        <v>107</v>
      </c>
      <c r="L77" s="92">
        <f t="shared" si="22"/>
        <v>7</v>
      </c>
      <c r="M77" s="92">
        <f t="shared" si="22"/>
        <v>853</v>
      </c>
      <c r="N77" s="92">
        <f t="shared" si="22"/>
        <v>748</v>
      </c>
      <c r="O77" s="92">
        <f t="shared" si="22"/>
        <v>53</v>
      </c>
      <c r="P77" s="92">
        <f t="shared" si="22"/>
        <v>40</v>
      </c>
    </row>
    <row r="78" spans="1:16" ht="17.100000000000001" customHeight="1">
      <c r="A78" s="13"/>
      <c r="B78" s="13"/>
      <c r="C78" s="13" t="s">
        <v>103</v>
      </c>
      <c r="D78" s="13"/>
      <c r="E78" s="91">
        <f t="shared" ref="E78:H82" si="23">SUM(I78,M78)</f>
        <v>187</v>
      </c>
      <c r="F78" s="92">
        <f t="shared" si="23"/>
        <v>164</v>
      </c>
      <c r="G78" s="92">
        <f t="shared" si="23"/>
        <v>15</v>
      </c>
      <c r="H78" s="92">
        <f t="shared" si="23"/>
        <v>5</v>
      </c>
      <c r="I78" s="92">
        <f>SUM(J78:L78)+2</f>
        <v>101</v>
      </c>
      <c r="J78" s="92">
        <v>87</v>
      </c>
      <c r="K78" s="92">
        <v>12</v>
      </c>
      <c r="L78" s="92" t="s">
        <v>163</v>
      </c>
      <c r="M78" s="92">
        <f>SUM(N78:P78)+1</f>
        <v>86</v>
      </c>
      <c r="N78" s="92">
        <v>77</v>
      </c>
      <c r="O78" s="92">
        <v>3</v>
      </c>
      <c r="P78" s="92">
        <v>5</v>
      </c>
    </row>
    <row r="79" spans="1:16" ht="17.100000000000001" customHeight="1">
      <c r="A79" s="13"/>
      <c r="B79" s="13"/>
      <c r="C79" s="13" t="s">
        <v>102</v>
      </c>
      <c r="D79" s="13"/>
      <c r="E79" s="91">
        <f t="shared" si="23"/>
        <v>232</v>
      </c>
      <c r="F79" s="92">
        <f t="shared" si="23"/>
        <v>197</v>
      </c>
      <c r="G79" s="92">
        <f t="shared" si="23"/>
        <v>23</v>
      </c>
      <c r="H79" s="92">
        <f t="shared" si="23"/>
        <v>6</v>
      </c>
      <c r="I79" s="92">
        <f>SUM(J79:L79)+5</f>
        <v>109</v>
      </c>
      <c r="J79" s="92">
        <v>89</v>
      </c>
      <c r="K79" s="92">
        <v>15</v>
      </c>
      <c r="L79" s="92" t="s">
        <v>163</v>
      </c>
      <c r="M79" s="92">
        <f>SUM(N79:P79)+1</f>
        <v>123</v>
      </c>
      <c r="N79" s="92">
        <v>108</v>
      </c>
      <c r="O79" s="92">
        <v>8</v>
      </c>
      <c r="P79" s="92">
        <v>6</v>
      </c>
    </row>
    <row r="80" spans="1:16" ht="17.100000000000001" customHeight="1">
      <c r="A80" s="13"/>
      <c r="B80" s="13"/>
      <c r="C80" s="13" t="s">
        <v>101</v>
      </c>
      <c r="D80" s="13"/>
      <c r="E80" s="91">
        <f t="shared" si="23"/>
        <v>422</v>
      </c>
      <c r="F80" s="92">
        <f t="shared" si="23"/>
        <v>351</v>
      </c>
      <c r="G80" s="92">
        <f t="shared" si="23"/>
        <v>51</v>
      </c>
      <c r="H80" s="92">
        <f t="shared" si="23"/>
        <v>13</v>
      </c>
      <c r="I80" s="92">
        <f>SUM(J80:L80)+3</f>
        <v>205</v>
      </c>
      <c r="J80" s="92">
        <v>166</v>
      </c>
      <c r="K80" s="92">
        <v>35</v>
      </c>
      <c r="L80" s="92">
        <v>1</v>
      </c>
      <c r="M80" s="92">
        <f>SUM(N80:P80)+4</f>
        <v>217</v>
      </c>
      <c r="N80" s="92">
        <v>185</v>
      </c>
      <c r="O80" s="92">
        <v>16</v>
      </c>
      <c r="P80" s="92">
        <v>12</v>
      </c>
    </row>
    <row r="81" spans="1:16" ht="17.100000000000001" customHeight="1">
      <c r="A81" s="13"/>
      <c r="B81" s="13"/>
      <c r="C81" s="13" t="s">
        <v>100</v>
      </c>
      <c r="D81" s="13"/>
      <c r="E81" s="91">
        <f t="shared" si="23"/>
        <v>392</v>
      </c>
      <c r="F81" s="92">
        <f t="shared" si="23"/>
        <v>330</v>
      </c>
      <c r="G81" s="92">
        <f t="shared" si="23"/>
        <v>42</v>
      </c>
      <c r="H81" s="92">
        <f t="shared" si="23"/>
        <v>15</v>
      </c>
      <c r="I81" s="92">
        <f>SUM(J81:L81)+3</f>
        <v>194</v>
      </c>
      <c r="J81" s="92">
        <v>159</v>
      </c>
      <c r="K81" s="92">
        <v>27</v>
      </c>
      <c r="L81" s="92">
        <v>5</v>
      </c>
      <c r="M81" s="92">
        <f>SUM(N81:P81)+2</f>
        <v>198</v>
      </c>
      <c r="N81" s="92">
        <v>171</v>
      </c>
      <c r="O81" s="92">
        <v>15</v>
      </c>
      <c r="P81" s="92">
        <v>10</v>
      </c>
    </row>
    <row r="82" spans="1:16" ht="17.100000000000001" customHeight="1">
      <c r="A82" s="13"/>
      <c r="B82" s="13"/>
      <c r="C82" s="13" t="s">
        <v>99</v>
      </c>
      <c r="D82" s="13"/>
      <c r="E82" s="91">
        <f t="shared" si="23"/>
        <v>480</v>
      </c>
      <c r="F82" s="92">
        <f t="shared" si="23"/>
        <v>428</v>
      </c>
      <c r="G82" s="92">
        <f t="shared" si="23"/>
        <v>29</v>
      </c>
      <c r="H82" s="92">
        <f t="shared" si="23"/>
        <v>8</v>
      </c>
      <c r="I82" s="92">
        <f>SUM(J82:L82)+11</f>
        <v>251</v>
      </c>
      <c r="J82" s="92">
        <v>221</v>
      </c>
      <c r="K82" s="92">
        <v>18</v>
      </c>
      <c r="L82" s="92">
        <v>1</v>
      </c>
      <c r="M82" s="92">
        <f>SUM(N82:P82)+4</f>
        <v>229</v>
      </c>
      <c r="N82" s="92">
        <v>207</v>
      </c>
      <c r="O82" s="92">
        <v>11</v>
      </c>
      <c r="P82" s="92">
        <v>7</v>
      </c>
    </row>
    <row r="83" spans="1:16" ht="17.100000000000001" customHeight="1">
      <c r="A83" s="13"/>
      <c r="B83" s="13" t="s">
        <v>142</v>
      </c>
      <c r="C83" s="13"/>
      <c r="D83" s="13"/>
      <c r="E83" s="91">
        <f>SUM(E84:E85)</f>
        <v>1184</v>
      </c>
      <c r="F83" s="92">
        <f t="shared" ref="F83:P83" si="24">SUM(F84:F85)</f>
        <v>1070</v>
      </c>
      <c r="G83" s="92">
        <f t="shared" si="24"/>
        <v>72</v>
      </c>
      <c r="H83" s="92">
        <f t="shared" si="24"/>
        <v>19</v>
      </c>
      <c r="I83" s="92">
        <f t="shared" si="24"/>
        <v>622</v>
      </c>
      <c r="J83" s="92">
        <f t="shared" si="24"/>
        <v>552</v>
      </c>
      <c r="K83" s="92">
        <f t="shared" si="24"/>
        <v>47</v>
      </c>
      <c r="L83" s="92">
        <f t="shared" si="24"/>
        <v>3</v>
      </c>
      <c r="M83" s="92">
        <f t="shared" si="24"/>
        <v>562</v>
      </c>
      <c r="N83" s="92">
        <f t="shared" si="24"/>
        <v>518</v>
      </c>
      <c r="O83" s="92">
        <f t="shared" si="24"/>
        <v>25</v>
      </c>
      <c r="P83" s="92">
        <f t="shared" si="24"/>
        <v>16</v>
      </c>
    </row>
    <row r="84" spans="1:16" ht="17.100000000000001" customHeight="1">
      <c r="A84" s="13"/>
      <c r="B84" s="13"/>
      <c r="C84" s="13" t="s">
        <v>103</v>
      </c>
      <c r="D84" s="13"/>
      <c r="E84" s="91">
        <f t="shared" ref="E84:H85" si="25">SUM(I84,M84)</f>
        <v>510</v>
      </c>
      <c r="F84" s="92">
        <f t="shared" si="25"/>
        <v>460</v>
      </c>
      <c r="G84" s="92">
        <f t="shared" si="25"/>
        <v>26</v>
      </c>
      <c r="H84" s="92">
        <f t="shared" si="25"/>
        <v>10</v>
      </c>
      <c r="I84" s="92">
        <f>SUM(J84:L84)+14</f>
        <v>276</v>
      </c>
      <c r="J84" s="92">
        <v>243</v>
      </c>
      <c r="K84" s="92">
        <v>17</v>
      </c>
      <c r="L84" s="92">
        <v>2</v>
      </c>
      <c r="M84" s="92">
        <f>SUM(N84:P84)</f>
        <v>234</v>
      </c>
      <c r="N84" s="92">
        <v>217</v>
      </c>
      <c r="O84" s="92">
        <v>9</v>
      </c>
      <c r="P84" s="92">
        <v>8</v>
      </c>
    </row>
    <row r="85" spans="1:16" ht="17.100000000000001" customHeight="1">
      <c r="A85" s="13"/>
      <c r="B85" s="13"/>
      <c r="C85" s="13" t="s">
        <v>102</v>
      </c>
      <c r="D85" s="13"/>
      <c r="E85" s="91">
        <f t="shared" si="25"/>
        <v>674</v>
      </c>
      <c r="F85" s="92">
        <f t="shared" si="25"/>
        <v>610</v>
      </c>
      <c r="G85" s="92">
        <f t="shared" si="25"/>
        <v>46</v>
      </c>
      <c r="H85" s="92">
        <f t="shared" si="25"/>
        <v>9</v>
      </c>
      <c r="I85" s="92">
        <f>SUM(J85:L85)+6</f>
        <v>346</v>
      </c>
      <c r="J85" s="92">
        <v>309</v>
      </c>
      <c r="K85" s="92">
        <v>30</v>
      </c>
      <c r="L85" s="92">
        <v>1</v>
      </c>
      <c r="M85" s="92">
        <f>SUM(N85:P85)+3</f>
        <v>328</v>
      </c>
      <c r="N85" s="92">
        <v>301</v>
      </c>
      <c r="O85" s="92">
        <v>16</v>
      </c>
      <c r="P85" s="92">
        <v>8</v>
      </c>
    </row>
    <row r="86" spans="1:16" ht="17.100000000000001" customHeight="1">
      <c r="A86" s="13"/>
      <c r="B86" s="13" t="s">
        <v>141</v>
      </c>
      <c r="C86" s="13"/>
      <c r="D86" s="13"/>
      <c r="E86" s="91">
        <f>SUM(E87:E91)</f>
        <v>1932</v>
      </c>
      <c r="F86" s="92">
        <f t="shared" ref="F86:P86" si="26">SUM(F87:F91)</f>
        <v>1734</v>
      </c>
      <c r="G86" s="92">
        <f t="shared" si="26"/>
        <v>135</v>
      </c>
      <c r="H86" s="92">
        <f t="shared" si="26"/>
        <v>29</v>
      </c>
      <c r="I86" s="92">
        <f t="shared" si="26"/>
        <v>1027</v>
      </c>
      <c r="J86" s="92">
        <f t="shared" si="26"/>
        <v>910</v>
      </c>
      <c r="K86" s="92">
        <f t="shared" si="26"/>
        <v>90</v>
      </c>
      <c r="L86" s="92">
        <f t="shared" si="26"/>
        <v>2</v>
      </c>
      <c r="M86" s="92">
        <f t="shared" si="26"/>
        <v>905</v>
      </c>
      <c r="N86" s="92">
        <f t="shared" si="26"/>
        <v>824</v>
      </c>
      <c r="O86" s="92">
        <f t="shared" si="26"/>
        <v>45</v>
      </c>
      <c r="P86" s="92">
        <f t="shared" si="26"/>
        <v>27</v>
      </c>
    </row>
    <row r="87" spans="1:16" ht="17.100000000000001" customHeight="1">
      <c r="A87" s="13"/>
      <c r="B87" s="13"/>
      <c r="C87" s="13" t="s">
        <v>103</v>
      </c>
      <c r="D87" s="13"/>
      <c r="E87" s="91">
        <f t="shared" ref="E87:H91" si="27">SUM(I87,M87)</f>
        <v>730</v>
      </c>
      <c r="F87" s="92">
        <f t="shared" si="27"/>
        <v>650</v>
      </c>
      <c r="G87" s="92">
        <f t="shared" si="27"/>
        <v>57</v>
      </c>
      <c r="H87" s="92">
        <f t="shared" si="27"/>
        <v>12</v>
      </c>
      <c r="I87" s="92">
        <f>SUM(J87:L87)+7</f>
        <v>363</v>
      </c>
      <c r="J87" s="92">
        <v>322</v>
      </c>
      <c r="K87" s="92">
        <v>33</v>
      </c>
      <c r="L87" s="92">
        <v>1</v>
      </c>
      <c r="M87" s="92">
        <f>SUM(N87:P87)+4</f>
        <v>367</v>
      </c>
      <c r="N87" s="92">
        <v>328</v>
      </c>
      <c r="O87" s="92">
        <v>24</v>
      </c>
      <c r="P87" s="92">
        <v>11</v>
      </c>
    </row>
    <row r="88" spans="1:16" ht="17.100000000000001" customHeight="1">
      <c r="A88" s="13"/>
      <c r="B88" s="13"/>
      <c r="C88" s="13" t="s">
        <v>102</v>
      </c>
      <c r="D88" s="13"/>
      <c r="E88" s="91">
        <f t="shared" si="27"/>
        <v>714</v>
      </c>
      <c r="F88" s="92">
        <f t="shared" si="27"/>
        <v>648</v>
      </c>
      <c r="G88" s="92">
        <f t="shared" si="27"/>
        <v>44</v>
      </c>
      <c r="H88" s="92">
        <f t="shared" si="27"/>
        <v>11</v>
      </c>
      <c r="I88" s="92">
        <f>SUM(J88:L88)+9</f>
        <v>388</v>
      </c>
      <c r="J88" s="92">
        <v>345</v>
      </c>
      <c r="K88" s="92">
        <v>33</v>
      </c>
      <c r="L88" s="92">
        <v>1</v>
      </c>
      <c r="M88" s="92">
        <f>SUM(N88:P88)+2</f>
        <v>326</v>
      </c>
      <c r="N88" s="92">
        <v>303</v>
      </c>
      <c r="O88" s="92">
        <v>11</v>
      </c>
      <c r="P88" s="92">
        <v>10</v>
      </c>
    </row>
    <row r="89" spans="1:16" ht="17.100000000000001" customHeight="1">
      <c r="A89" s="13"/>
      <c r="B89" s="13"/>
      <c r="C89" s="13" t="s">
        <v>101</v>
      </c>
      <c r="D89" s="13"/>
      <c r="E89" s="91">
        <f t="shared" si="27"/>
        <v>423</v>
      </c>
      <c r="F89" s="92">
        <f t="shared" si="27"/>
        <v>374</v>
      </c>
      <c r="G89" s="92">
        <f t="shared" si="27"/>
        <v>32</v>
      </c>
      <c r="H89" s="92">
        <f t="shared" si="27"/>
        <v>6</v>
      </c>
      <c r="I89" s="92">
        <f>SUM(J89:L89)+8</f>
        <v>238</v>
      </c>
      <c r="J89" s="92">
        <v>207</v>
      </c>
      <c r="K89" s="92">
        <v>23</v>
      </c>
      <c r="L89" s="92" t="s">
        <v>163</v>
      </c>
      <c r="M89" s="92">
        <f>SUM(N89:P89)+3</f>
        <v>185</v>
      </c>
      <c r="N89" s="92">
        <v>167</v>
      </c>
      <c r="O89" s="92">
        <v>9</v>
      </c>
      <c r="P89" s="92">
        <v>6</v>
      </c>
    </row>
    <row r="90" spans="1:16" ht="17.100000000000001" customHeight="1">
      <c r="A90" s="13"/>
      <c r="B90" s="13"/>
      <c r="C90" s="13" t="s">
        <v>100</v>
      </c>
      <c r="D90" s="13"/>
      <c r="E90" s="91">
        <f t="shared" si="27"/>
        <v>62</v>
      </c>
      <c r="F90" s="92">
        <f t="shared" si="27"/>
        <v>60</v>
      </c>
      <c r="G90" s="92">
        <f t="shared" si="27"/>
        <v>2</v>
      </c>
      <c r="H90" s="92">
        <f t="shared" si="27"/>
        <v>0</v>
      </c>
      <c r="I90" s="92">
        <f>SUM(J90:L90)</f>
        <v>35</v>
      </c>
      <c r="J90" s="92">
        <v>34</v>
      </c>
      <c r="K90" s="92">
        <v>1</v>
      </c>
      <c r="L90" s="92" t="s">
        <v>163</v>
      </c>
      <c r="M90" s="92">
        <f>SUM(N90:P90)</f>
        <v>27</v>
      </c>
      <c r="N90" s="92">
        <v>26</v>
      </c>
      <c r="O90" s="92">
        <v>1</v>
      </c>
      <c r="P90" s="92" t="s">
        <v>163</v>
      </c>
    </row>
    <row r="91" spans="1:16" ht="17.100000000000001" customHeight="1">
      <c r="A91" s="13"/>
      <c r="B91" s="13"/>
      <c r="C91" s="13" t="s">
        <v>99</v>
      </c>
      <c r="D91" s="13"/>
      <c r="E91" s="91">
        <f t="shared" si="27"/>
        <v>3</v>
      </c>
      <c r="F91" s="92">
        <f t="shared" si="27"/>
        <v>2</v>
      </c>
      <c r="G91" s="92" t="s">
        <v>163</v>
      </c>
      <c r="H91" s="92" t="s">
        <v>163</v>
      </c>
      <c r="I91" s="92">
        <f>SUM(J91:L91)+1</f>
        <v>3</v>
      </c>
      <c r="J91" s="92">
        <v>2</v>
      </c>
      <c r="K91" s="92" t="s">
        <v>163</v>
      </c>
      <c r="L91" s="92" t="s">
        <v>163</v>
      </c>
      <c r="M91" s="92">
        <f>SUM(N91:P91)</f>
        <v>0</v>
      </c>
      <c r="N91" s="92" t="s">
        <v>163</v>
      </c>
      <c r="O91" s="92" t="s">
        <v>163</v>
      </c>
      <c r="P91" s="92" t="s">
        <v>163</v>
      </c>
    </row>
    <row r="92" spans="1:16" ht="17.100000000000001" customHeight="1">
      <c r="A92" s="13"/>
      <c r="B92" s="13" t="s">
        <v>140</v>
      </c>
      <c r="C92" s="13"/>
      <c r="D92" s="13"/>
      <c r="E92" s="91">
        <f>SUM(E93:E94)</f>
        <v>1155</v>
      </c>
      <c r="F92" s="92">
        <f t="shared" ref="F92:P92" si="28">SUM(F93:F94)</f>
        <v>1018</v>
      </c>
      <c r="G92" s="92">
        <f t="shared" si="28"/>
        <v>101</v>
      </c>
      <c r="H92" s="92">
        <f t="shared" si="28"/>
        <v>15</v>
      </c>
      <c r="I92" s="92">
        <f t="shared" si="28"/>
        <v>612</v>
      </c>
      <c r="J92" s="92">
        <f t="shared" si="28"/>
        <v>523</v>
      </c>
      <c r="K92" s="92">
        <f t="shared" si="28"/>
        <v>73</v>
      </c>
      <c r="L92" s="92">
        <f t="shared" si="28"/>
        <v>3</v>
      </c>
      <c r="M92" s="92">
        <f t="shared" si="28"/>
        <v>543</v>
      </c>
      <c r="N92" s="92">
        <f t="shared" si="28"/>
        <v>495</v>
      </c>
      <c r="O92" s="92">
        <f t="shared" si="28"/>
        <v>28</v>
      </c>
      <c r="P92" s="92">
        <f t="shared" si="28"/>
        <v>12</v>
      </c>
    </row>
    <row r="93" spans="1:16" ht="17.100000000000001" customHeight="1">
      <c r="A93" s="13"/>
      <c r="B93" s="13"/>
      <c r="C93" s="13" t="s">
        <v>103</v>
      </c>
      <c r="D93" s="13"/>
      <c r="E93" s="91">
        <f t="shared" ref="E93:H97" si="29">SUM(I93,M93)</f>
        <v>537</v>
      </c>
      <c r="F93" s="92">
        <f t="shared" si="29"/>
        <v>458</v>
      </c>
      <c r="G93" s="92">
        <f t="shared" si="29"/>
        <v>53</v>
      </c>
      <c r="H93" s="92">
        <f t="shared" si="29"/>
        <v>10</v>
      </c>
      <c r="I93" s="92">
        <f>SUM(J93:L93)+8</f>
        <v>288</v>
      </c>
      <c r="J93" s="92">
        <v>239</v>
      </c>
      <c r="K93" s="92">
        <v>40</v>
      </c>
      <c r="L93" s="92">
        <v>1</v>
      </c>
      <c r="M93" s="92">
        <f>SUM(N93:P93)+8</f>
        <v>249</v>
      </c>
      <c r="N93" s="92">
        <v>219</v>
      </c>
      <c r="O93" s="92">
        <v>13</v>
      </c>
      <c r="P93" s="92">
        <v>9</v>
      </c>
    </row>
    <row r="94" spans="1:16" ht="17.100000000000001" customHeight="1">
      <c r="A94" s="13"/>
      <c r="B94" s="13"/>
      <c r="C94" s="13" t="s">
        <v>102</v>
      </c>
      <c r="D94" s="13"/>
      <c r="E94" s="91">
        <f t="shared" si="29"/>
        <v>618</v>
      </c>
      <c r="F94" s="92">
        <f t="shared" si="29"/>
        <v>560</v>
      </c>
      <c r="G94" s="92">
        <f t="shared" si="29"/>
        <v>48</v>
      </c>
      <c r="H94" s="92">
        <f t="shared" si="29"/>
        <v>5</v>
      </c>
      <c r="I94" s="92">
        <f>SUM(J94:L94)+5</f>
        <v>324</v>
      </c>
      <c r="J94" s="92">
        <v>284</v>
      </c>
      <c r="K94" s="92">
        <v>33</v>
      </c>
      <c r="L94" s="92">
        <v>2</v>
      </c>
      <c r="M94" s="92">
        <f>SUM(N94:P94)</f>
        <v>294</v>
      </c>
      <c r="N94" s="92">
        <v>276</v>
      </c>
      <c r="O94" s="92">
        <v>15</v>
      </c>
      <c r="P94" s="92">
        <v>3</v>
      </c>
    </row>
    <row r="95" spans="1:16" ht="17.100000000000001" customHeight="1">
      <c r="A95" s="13"/>
      <c r="B95" s="13" t="s">
        <v>139</v>
      </c>
      <c r="C95" s="13"/>
      <c r="D95" s="13"/>
      <c r="E95" s="91">
        <f>SUM(E96:E97)</f>
        <v>0</v>
      </c>
      <c r="F95" s="92" t="s">
        <v>163</v>
      </c>
      <c r="G95" s="92" t="s">
        <v>163</v>
      </c>
      <c r="H95" s="92" t="s">
        <v>163</v>
      </c>
      <c r="I95" s="92" t="s">
        <v>163</v>
      </c>
      <c r="J95" s="92" t="s">
        <v>163</v>
      </c>
      <c r="K95" s="92" t="s">
        <v>163</v>
      </c>
      <c r="L95" s="92" t="s">
        <v>163</v>
      </c>
      <c r="M95" s="92" t="s">
        <v>163</v>
      </c>
      <c r="N95" s="92" t="s">
        <v>163</v>
      </c>
      <c r="O95" s="92" t="s">
        <v>163</v>
      </c>
      <c r="P95" s="92" t="s">
        <v>163</v>
      </c>
    </row>
    <row r="96" spans="1:16" ht="17.100000000000001" customHeight="1">
      <c r="A96" s="13"/>
      <c r="B96" s="13"/>
      <c r="C96" s="13" t="s">
        <v>103</v>
      </c>
      <c r="D96" s="13"/>
      <c r="E96" s="91">
        <f t="shared" si="29"/>
        <v>0</v>
      </c>
      <c r="F96" s="92" t="s">
        <v>163</v>
      </c>
      <c r="G96" s="92" t="s">
        <v>163</v>
      </c>
      <c r="H96" s="92" t="s">
        <v>163</v>
      </c>
      <c r="I96" s="92" t="s">
        <v>163</v>
      </c>
      <c r="J96" s="92" t="s">
        <v>163</v>
      </c>
      <c r="K96" s="92" t="s">
        <v>163</v>
      </c>
      <c r="L96" s="92" t="s">
        <v>163</v>
      </c>
      <c r="M96" s="92" t="s">
        <v>163</v>
      </c>
      <c r="N96" s="92" t="s">
        <v>163</v>
      </c>
      <c r="O96" s="92" t="s">
        <v>163</v>
      </c>
      <c r="P96" s="92" t="s">
        <v>163</v>
      </c>
    </row>
    <row r="97" spans="1:16" ht="17.100000000000001" customHeight="1">
      <c r="A97" s="13"/>
      <c r="B97" s="13"/>
      <c r="C97" s="13" t="s">
        <v>102</v>
      </c>
      <c r="D97" s="13"/>
      <c r="E97" s="91">
        <f t="shared" si="29"/>
        <v>0</v>
      </c>
      <c r="F97" s="92" t="s">
        <v>163</v>
      </c>
      <c r="G97" s="92" t="s">
        <v>163</v>
      </c>
      <c r="H97" s="92" t="s">
        <v>163</v>
      </c>
      <c r="I97" s="92" t="s">
        <v>163</v>
      </c>
      <c r="J97" s="92" t="s">
        <v>163</v>
      </c>
      <c r="K97" s="92" t="s">
        <v>163</v>
      </c>
      <c r="L97" s="92" t="s">
        <v>163</v>
      </c>
      <c r="M97" s="92" t="s">
        <v>163</v>
      </c>
      <c r="N97" s="92" t="s">
        <v>163</v>
      </c>
      <c r="O97" s="92" t="s">
        <v>163</v>
      </c>
      <c r="P97" s="92" t="s">
        <v>163</v>
      </c>
    </row>
    <row r="98" spans="1:16" ht="17.100000000000001" customHeight="1">
      <c r="A98" s="13"/>
      <c r="B98" s="13" t="s">
        <v>138</v>
      </c>
      <c r="C98" s="13"/>
      <c r="D98" s="13"/>
      <c r="E98" s="91">
        <f>SUM(E99:E103)</f>
        <v>1750</v>
      </c>
      <c r="F98" s="92">
        <f t="shared" ref="F98:P98" si="30">SUM(F99:F103)</f>
        <v>1500</v>
      </c>
      <c r="G98" s="92">
        <f t="shared" si="30"/>
        <v>189</v>
      </c>
      <c r="H98" s="92">
        <f t="shared" si="30"/>
        <v>49</v>
      </c>
      <c r="I98" s="92">
        <f t="shared" si="30"/>
        <v>836</v>
      </c>
      <c r="J98" s="92">
        <f t="shared" si="30"/>
        <v>708</v>
      </c>
      <c r="K98" s="92">
        <f t="shared" si="30"/>
        <v>111</v>
      </c>
      <c r="L98" s="92">
        <f t="shared" si="30"/>
        <v>9</v>
      </c>
      <c r="M98" s="92">
        <f t="shared" si="30"/>
        <v>914</v>
      </c>
      <c r="N98" s="92">
        <f t="shared" si="30"/>
        <v>792</v>
      </c>
      <c r="O98" s="92">
        <f t="shared" si="30"/>
        <v>78</v>
      </c>
      <c r="P98" s="92">
        <f t="shared" si="30"/>
        <v>40</v>
      </c>
    </row>
    <row r="99" spans="1:16" ht="17.100000000000001" customHeight="1">
      <c r="A99" s="13"/>
      <c r="B99" s="13"/>
      <c r="C99" s="13" t="s">
        <v>103</v>
      </c>
      <c r="D99" s="13"/>
      <c r="E99" s="91">
        <f t="shared" ref="E99:H103" si="31">SUM(I99,M99)</f>
        <v>85</v>
      </c>
      <c r="F99" s="92">
        <f t="shared" si="31"/>
        <v>63</v>
      </c>
      <c r="G99" s="92">
        <f t="shared" si="31"/>
        <v>16</v>
      </c>
      <c r="H99" s="92">
        <f t="shared" si="31"/>
        <v>4</v>
      </c>
      <c r="I99" s="92">
        <f>SUM(J99:L99)+2</f>
        <v>39</v>
      </c>
      <c r="J99" s="92">
        <v>28</v>
      </c>
      <c r="K99" s="92">
        <v>9</v>
      </c>
      <c r="L99" s="92" t="s">
        <v>163</v>
      </c>
      <c r="M99" s="92">
        <f>SUM(N99:P99)</f>
        <v>46</v>
      </c>
      <c r="N99" s="92">
        <v>35</v>
      </c>
      <c r="O99" s="92">
        <v>7</v>
      </c>
      <c r="P99" s="92">
        <v>4</v>
      </c>
    </row>
    <row r="100" spans="1:16" ht="17.100000000000001" customHeight="1">
      <c r="A100" s="13"/>
      <c r="B100" s="13"/>
      <c r="C100" s="13" t="s">
        <v>102</v>
      </c>
      <c r="D100" s="13"/>
      <c r="E100" s="91">
        <f t="shared" si="31"/>
        <v>360</v>
      </c>
      <c r="F100" s="92">
        <f t="shared" si="31"/>
        <v>306</v>
      </c>
      <c r="G100" s="92">
        <f t="shared" si="31"/>
        <v>40</v>
      </c>
      <c r="H100" s="92">
        <f t="shared" si="31"/>
        <v>13</v>
      </c>
      <c r="I100" s="92">
        <f>SUM(J100:L100)</f>
        <v>167</v>
      </c>
      <c r="J100" s="92">
        <v>141</v>
      </c>
      <c r="K100" s="92">
        <v>25</v>
      </c>
      <c r="L100" s="92">
        <v>1</v>
      </c>
      <c r="M100" s="92">
        <f>SUM(N100:P100)+1</f>
        <v>193</v>
      </c>
      <c r="N100" s="92">
        <v>165</v>
      </c>
      <c r="O100" s="92">
        <v>15</v>
      </c>
      <c r="P100" s="92">
        <v>12</v>
      </c>
    </row>
    <row r="101" spans="1:16" ht="17.100000000000001" customHeight="1">
      <c r="A101" s="13"/>
      <c r="B101" s="13"/>
      <c r="C101" s="13" t="s">
        <v>101</v>
      </c>
      <c r="D101" s="13"/>
      <c r="E101" s="91">
        <f t="shared" si="31"/>
        <v>629</v>
      </c>
      <c r="F101" s="92">
        <f t="shared" si="31"/>
        <v>536</v>
      </c>
      <c r="G101" s="92">
        <f t="shared" si="31"/>
        <v>69</v>
      </c>
      <c r="H101" s="92">
        <f t="shared" si="31"/>
        <v>18</v>
      </c>
      <c r="I101" s="92">
        <f>SUM(J101:L101)+4</f>
        <v>304</v>
      </c>
      <c r="J101" s="92">
        <v>258</v>
      </c>
      <c r="K101" s="92">
        <v>38</v>
      </c>
      <c r="L101" s="92">
        <v>4</v>
      </c>
      <c r="M101" s="92">
        <f>SUM(N101:P101)+2</f>
        <v>325</v>
      </c>
      <c r="N101" s="92">
        <v>278</v>
      </c>
      <c r="O101" s="92">
        <v>31</v>
      </c>
      <c r="P101" s="92">
        <v>14</v>
      </c>
    </row>
    <row r="102" spans="1:16" ht="17.100000000000001" customHeight="1">
      <c r="A102" s="13"/>
      <c r="B102" s="13"/>
      <c r="C102" s="13" t="s">
        <v>100</v>
      </c>
      <c r="D102" s="13"/>
      <c r="E102" s="91">
        <f t="shared" si="31"/>
        <v>552</v>
      </c>
      <c r="F102" s="92">
        <f t="shared" si="31"/>
        <v>488</v>
      </c>
      <c r="G102" s="92">
        <f t="shared" si="31"/>
        <v>51</v>
      </c>
      <c r="H102" s="92">
        <f t="shared" si="31"/>
        <v>10</v>
      </c>
      <c r="I102" s="92">
        <f>SUM(J102:L102)+2</f>
        <v>268</v>
      </c>
      <c r="J102" s="92">
        <v>230</v>
      </c>
      <c r="K102" s="92">
        <v>33</v>
      </c>
      <c r="L102" s="92">
        <v>3</v>
      </c>
      <c r="M102" s="92">
        <f>SUM(N102:P102)+1</f>
        <v>284</v>
      </c>
      <c r="N102" s="92">
        <v>258</v>
      </c>
      <c r="O102" s="92">
        <v>18</v>
      </c>
      <c r="P102" s="92">
        <v>7</v>
      </c>
    </row>
    <row r="103" spans="1:16" ht="17.100000000000001" customHeight="1">
      <c r="A103" s="13"/>
      <c r="B103" s="13"/>
      <c r="C103" s="13" t="s">
        <v>99</v>
      </c>
      <c r="D103" s="13"/>
      <c r="E103" s="91">
        <f t="shared" si="31"/>
        <v>124</v>
      </c>
      <c r="F103" s="92">
        <f t="shared" si="31"/>
        <v>107</v>
      </c>
      <c r="G103" s="92">
        <f t="shared" si="31"/>
        <v>13</v>
      </c>
      <c r="H103" s="92">
        <f t="shared" si="31"/>
        <v>4</v>
      </c>
      <c r="I103" s="92">
        <f>SUM(J103:L103)</f>
        <v>58</v>
      </c>
      <c r="J103" s="92">
        <v>51</v>
      </c>
      <c r="K103" s="92">
        <v>6</v>
      </c>
      <c r="L103" s="92">
        <v>1</v>
      </c>
      <c r="M103" s="92">
        <f>SUM(N103:P103)</f>
        <v>66</v>
      </c>
      <c r="N103" s="92">
        <v>56</v>
      </c>
      <c r="O103" s="92">
        <v>7</v>
      </c>
      <c r="P103" s="92">
        <v>3</v>
      </c>
    </row>
    <row r="104" spans="1:16" ht="17.100000000000001" customHeight="1">
      <c r="A104" s="13"/>
      <c r="B104" s="13" t="s">
        <v>137</v>
      </c>
      <c r="C104" s="13"/>
      <c r="D104" s="13"/>
      <c r="E104" s="91" t="s">
        <v>163</v>
      </c>
      <c r="F104" s="92" t="s">
        <v>163</v>
      </c>
      <c r="G104" s="92" t="s">
        <v>163</v>
      </c>
      <c r="H104" s="92" t="s">
        <v>163</v>
      </c>
      <c r="I104" s="92" t="s">
        <v>163</v>
      </c>
      <c r="J104" s="92" t="s">
        <v>163</v>
      </c>
      <c r="K104" s="92" t="s">
        <v>163</v>
      </c>
      <c r="L104" s="92" t="s">
        <v>163</v>
      </c>
      <c r="M104" s="92" t="s">
        <v>163</v>
      </c>
      <c r="N104" s="92" t="s">
        <v>163</v>
      </c>
      <c r="O104" s="92" t="s">
        <v>163</v>
      </c>
      <c r="P104" s="92" t="s">
        <v>163</v>
      </c>
    </row>
    <row r="105" spans="1:16" ht="17.100000000000001" customHeight="1">
      <c r="A105" s="13"/>
      <c r="B105" s="13" t="s">
        <v>136</v>
      </c>
      <c r="C105" s="13"/>
      <c r="D105" s="13"/>
      <c r="E105" s="91">
        <f t="shared" ref="E105:H107" si="32">SUM(I105,M105)</f>
        <v>291</v>
      </c>
      <c r="F105" s="92">
        <f t="shared" si="32"/>
        <v>227</v>
      </c>
      <c r="G105" s="92">
        <f t="shared" si="32"/>
        <v>44</v>
      </c>
      <c r="H105" s="92">
        <f t="shared" si="32"/>
        <v>10</v>
      </c>
      <c r="I105" s="92">
        <f>SUM(J105:L105)+7</f>
        <v>148</v>
      </c>
      <c r="J105" s="137">
        <v>112</v>
      </c>
      <c r="K105" s="137">
        <v>27</v>
      </c>
      <c r="L105" s="137">
        <v>2</v>
      </c>
      <c r="M105" s="92">
        <f>SUM(N105:P105)+3</f>
        <v>143</v>
      </c>
      <c r="N105" s="92">
        <v>115</v>
      </c>
      <c r="O105" s="92">
        <v>17</v>
      </c>
      <c r="P105" s="92">
        <v>8</v>
      </c>
    </row>
    <row r="106" spans="1:16" ht="17.100000000000001" customHeight="1">
      <c r="A106" s="13"/>
      <c r="B106" s="13" t="s">
        <v>135</v>
      </c>
      <c r="C106" s="13"/>
      <c r="D106" s="13"/>
      <c r="E106" s="91">
        <f t="shared" si="32"/>
        <v>274</v>
      </c>
      <c r="F106" s="92">
        <f t="shared" si="32"/>
        <v>240</v>
      </c>
      <c r="G106" s="92">
        <f t="shared" si="32"/>
        <v>25</v>
      </c>
      <c r="H106" s="92">
        <f t="shared" si="32"/>
        <v>4</v>
      </c>
      <c r="I106" s="92">
        <f>SUM(J106:L106)+3</f>
        <v>137</v>
      </c>
      <c r="J106" s="137">
        <v>118</v>
      </c>
      <c r="K106" s="137">
        <v>14</v>
      </c>
      <c r="L106" s="137">
        <v>2</v>
      </c>
      <c r="M106" s="92">
        <f>SUM(N106:P106)+2</f>
        <v>137</v>
      </c>
      <c r="N106" s="92">
        <v>122</v>
      </c>
      <c r="O106" s="92">
        <v>11</v>
      </c>
      <c r="P106" s="92">
        <v>2</v>
      </c>
    </row>
    <row r="107" spans="1:16" ht="17.100000000000001" customHeight="1">
      <c r="A107" s="13"/>
      <c r="B107" s="13" t="s">
        <v>134</v>
      </c>
      <c r="C107" s="13"/>
      <c r="D107" s="13"/>
      <c r="E107" s="91">
        <f t="shared" si="32"/>
        <v>204</v>
      </c>
      <c r="F107" s="92">
        <f t="shared" si="32"/>
        <v>181</v>
      </c>
      <c r="G107" s="92">
        <f t="shared" si="32"/>
        <v>16</v>
      </c>
      <c r="H107" s="92">
        <f t="shared" si="32"/>
        <v>3</v>
      </c>
      <c r="I107" s="92">
        <f>SUM(J107:L107)+3</f>
        <v>102</v>
      </c>
      <c r="J107" s="137">
        <v>90</v>
      </c>
      <c r="K107" s="137">
        <v>9</v>
      </c>
      <c r="L107" s="137" t="s">
        <v>163</v>
      </c>
      <c r="M107" s="92">
        <f>SUM(N107:P107)+1</f>
        <v>102</v>
      </c>
      <c r="N107" s="92">
        <v>91</v>
      </c>
      <c r="O107" s="92">
        <v>7</v>
      </c>
      <c r="P107" s="92">
        <v>3</v>
      </c>
    </row>
    <row r="108" spans="1:16" ht="17.100000000000001" customHeight="1">
      <c r="A108" s="13"/>
      <c r="B108" s="13" t="s">
        <v>133</v>
      </c>
      <c r="C108" s="13"/>
      <c r="D108" s="68" t="s">
        <v>366</v>
      </c>
      <c r="E108" s="91" t="s">
        <v>370</v>
      </c>
      <c r="F108" s="92" t="s">
        <v>370</v>
      </c>
      <c r="G108" s="92" t="s">
        <v>370</v>
      </c>
      <c r="H108" s="92" t="s">
        <v>370</v>
      </c>
      <c r="I108" s="92" t="s">
        <v>370</v>
      </c>
      <c r="J108" s="137" t="s">
        <v>370</v>
      </c>
      <c r="K108" s="137" t="s">
        <v>370</v>
      </c>
      <c r="L108" s="137" t="s">
        <v>370</v>
      </c>
      <c r="M108" s="92" t="s">
        <v>370</v>
      </c>
      <c r="N108" s="92" t="s">
        <v>370</v>
      </c>
      <c r="O108" s="92" t="s">
        <v>370</v>
      </c>
      <c r="P108" s="92" t="s">
        <v>370</v>
      </c>
    </row>
    <row r="109" spans="1:16" ht="17.100000000000001" customHeight="1">
      <c r="A109" s="13"/>
      <c r="B109" s="13" t="s">
        <v>132</v>
      </c>
      <c r="C109" s="13"/>
      <c r="D109" s="68" t="s">
        <v>366</v>
      </c>
      <c r="E109" s="91">
        <f>SUM(I109,M109)</f>
        <v>21</v>
      </c>
      <c r="F109" s="92">
        <f>SUM(J109,N109)</f>
        <v>16</v>
      </c>
      <c r="G109" s="92">
        <f>SUM(K109,O109)</f>
        <v>3</v>
      </c>
      <c r="H109" s="92">
        <f>SUM(L109,P109)</f>
        <v>2</v>
      </c>
      <c r="I109" s="92">
        <f>SUM(J109:L109)</f>
        <v>11</v>
      </c>
      <c r="J109" s="137">
        <v>8</v>
      </c>
      <c r="K109" s="137">
        <v>3</v>
      </c>
      <c r="L109" s="137" t="s">
        <v>163</v>
      </c>
      <c r="M109" s="92">
        <f>SUM(N109:P109)</f>
        <v>10</v>
      </c>
      <c r="N109" s="92">
        <v>8</v>
      </c>
      <c r="O109" s="92" t="s">
        <v>163</v>
      </c>
      <c r="P109" s="92">
        <v>2</v>
      </c>
    </row>
    <row r="110" spans="1:16" ht="17.100000000000001" customHeight="1">
      <c r="A110" s="13"/>
      <c r="B110" s="13" t="s">
        <v>131</v>
      </c>
      <c r="C110" s="13"/>
      <c r="D110" s="13"/>
      <c r="E110" s="91">
        <f>SUM(E111:E115)</f>
        <v>1922</v>
      </c>
      <c r="F110" s="92">
        <f t="shared" ref="F110:P110" si="33">SUM(F111:F115)</f>
        <v>1704</v>
      </c>
      <c r="G110" s="92">
        <f t="shared" si="33"/>
        <v>157</v>
      </c>
      <c r="H110" s="92">
        <f t="shared" si="33"/>
        <v>42</v>
      </c>
      <c r="I110" s="92">
        <f t="shared" si="33"/>
        <v>972</v>
      </c>
      <c r="J110" s="92">
        <f t="shared" si="33"/>
        <v>845</v>
      </c>
      <c r="K110" s="92">
        <f t="shared" si="33"/>
        <v>109</v>
      </c>
      <c r="L110" s="92">
        <f t="shared" si="33"/>
        <v>8</v>
      </c>
      <c r="M110" s="92">
        <f t="shared" si="33"/>
        <v>950</v>
      </c>
      <c r="N110" s="92">
        <f t="shared" si="33"/>
        <v>859</v>
      </c>
      <c r="O110" s="92">
        <f t="shared" si="33"/>
        <v>48</v>
      </c>
      <c r="P110" s="92">
        <f t="shared" si="33"/>
        <v>34</v>
      </c>
    </row>
    <row r="111" spans="1:16" ht="17.100000000000001" customHeight="1">
      <c r="A111" s="13"/>
      <c r="B111" s="13"/>
      <c r="C111" s="13" t="s">
        <v>103</v>
      </c>
      <c r="D111" s="13"/>
      <c r="E111" s="91">
        <f t="shared" ref="E111:H115" si="34">SUM(I111,M111)</f>
        <v>348</v>
      </c>
      <c r="F111" s="92">
        <f t="shared" si="34"/>
        <v>309</v>
      </c>
      <c r="G111" s="92">
        <f t="shared" si="34"/>
        <v>26</v>
      </c>
      <c r="H111" s="92">
        <f t="shared" si="34"/>
        <v>9</v>
      </c>
      <c r="I111" s="92">
        <f>SUM(J111:L111)+1</f>
        <v>155</v>
      </c>
      <c r="J111" s="92">
        <v>134</v>
      </c>
      <c r="K111" s="92">
        <v>18</v>
      </c>
      <c r="L111" s="92">
        <v>2</v>
      </c>
      <c r="M111" s="92">
        <f>SUM(N111:P111)+3</f>
        <v>193</v>
      </c>
      <c r="N111" s="92">
        <v>175</v>
      </c>
      <c r="O111" s="92">
        <v>8</v>
      </c>
      <c r="P111" s="92">
        <v>7</v>
      </c>
    </row>
    <row r="112" spans="1:16" ht="17.100000000000001" customHeight="1">
      <c r="A112" s="13"/>
      <c r="B112" s="13"/>
      <c r="C112" s="13" t="s">
        <v>102</v>
      </c>
      <c r="D112" s="13"/>
      <c r="E112" s="91">
        <f t="shared" si="34"/>
        <v>368</v>
      </c>
      <c r="F112" s="92">
        <f t="shared" si="34"/>
        <v>321</v>
      </c>
      <c r="G112" s="92">
        <f t="shared" si="34"/>
        <v>35</v>
      </c>
      <c r="H112" s="92">
        <f t="shared" si="34"/>
        <v>10</v>
      </c>
      <c r="I112" s="92">
        <f>SUM(J112:L112)+1</f>
        <v>182</v>
      </c>
      <c r="J112" s="92">
        <v>157</v>
      </c>
      <c r="K112" s="92">
        <v>24</v>
      </c>
      <c r="L112" s="92" t="s">
        <v>163</v>
      </c>
      <c r="M112" s="92">
        <f>SUM(N112:P112)+1</f>
        <v>186</v>
      </c>
      <c r="N112" s="92">
        <v>164</v>
      </c>
      <c r="O112" s="92">
        <v>11</v>
      </c>
      <c r="P112" s="92">
        <v>10</v>
      </c>
    </row>
    <row r="113" spans="1:16" ht="17.100000000000001" customHeight="1">
      <c r="A113" s="13"/>
      <c r="B113" s="13"/>
      <c r="C113" s="13" t="s">
        <v>101</v>
      </c>
      <c r="D113" s="13"/>
      <c r="E113" s="91">
        <f t="shared" si="34"/>
        <v>341</v>
      </c>
      <c r="F113" s="92">
        <f t="shared" si="34"/>
        <v>311</v>
      </c>
      <c r="G113" s="92">
        <f t="shared" si="34"/>
        <v>23</v>
      </c>
      <c r="H113" s="92">
        <f t="shared" si="34"/>
        <v>5</v>
      </c>
      <c r="I113" s="92">
        <f>SUM(J113:L113)+2</f>
        <v>191</v>
      </c>
      <c r="J113" s="92">
        <v>171</v>
      </c>
      <c r="K113" s="92">
        <v>18</v>
      </c>
      <c r="L113" s="92" t="s">
        <v>163</v>
      </c>
      <c r="M113" s="92">
        <f>SUM(N113:P113)</f>
        <v>150</v>
      </c>
      <c r="N113" s="92">
        <v>140</v>
      </c>
      <c r="O113" s="92">
        <v>5</v>
      </c>
      <c r="P113" s="92">
        <v>5</v>
      </c>
    </row>
    <row r="114" spans="1:16" ht="17.100000000000001" customHeight="1">
      <c r="A114" s="13"/>
      <c r="B114" s="13"/>
      <c r="C114" s="13" t="s">
        <v>100</v>
      </c>
      <c r="D114" s="13"/>
      <c r="E114" s="91">
        <f t="shared" si="34"/>
        <v>495</v>
      </c>
      <c r="F114" s="92">
        <f t="shared" si="34"/>
        <v>439</v>
      </c>
      <c r="G114" s="92">
        <f t="shared" si="34"/>
        <v>41</v>
      </c>
      <c r="H114" s="92">
        <f t="shared" si="34"/>
        <v>9</v>
      </c>
      <c r="I114" s="92">
        <f>SUM(J114:L114)+4</f>
        <v>253</v>
      </c>
      <c r="J114" s="92">
        <v>219</v>
      </c>
      <c r="K114" s="92">
        <v>26</v>
      </c>
      <c r="L114" s="92">
        <v>4</v>
      </c>
      <c r="M114" s="92">
        <f>SUM(N114:P114)+2</f>
        <v>242</v>
      </c>
      <c r="N114" s="92">
        <v>220</v>
      </c>
      <c r="O114" s="92">
        <v>15</v>
      </c>
      <c r="P114" s="92">
        <v>5</v>
      </c>
    </row>
    <row r="115" spans="1:16" ht="17.100000000000001" customHeight="1">
      <c r="A115" s="13"/>
      <c r="B115" s="13"/>
      <c r="C115" s="13" t="s">
        <v>99</v>
      </c>
      <c r="D115" s="13"/>
      <c r="E115" s="91">
        <f t="shared" si="34"/>
        <v>370</v>
      </c>
      <c r="F115" s="92">
        <f t="shared" si="34"/>
        <v>324</v>
      </c>
      <c r="G115" s="92">
        <f t="shared" si="34"/>
        <v>32</v>
      </c>
      <c r="H115" s="92">
        <f t="shared" si="34"/>
        <v>9</v>
      </c>
      <c r="I115" s="92">
        <f>SUM(J115:L115)+2</f>
        <v>191</v>
      </c>
      <c r="J115" s="92">
        <v>164</v>
      </c>
      <c r="K115" s="92">
        <v>23</v>
      </c>
      <c r="L115" s="92">
        <v>2</v>
      </c>
      <c r="M115" s="92">
        <f>SUM(N115:P115)+3</f>
        <v>179</v>
      </c>
      <c r="N115" s="92">
        <v>160</v>
      </c>
      <c r="O115" s="92">
        <v>9</v>
      </c>
      <c r="P115" s="92">
        <v>7</v>
      </c>
    </row>
    <row r="116" spans="1:16" ht="17.100000000000001" customHeight="1">
      <c r="A116" s="13"/>
      <c r="B116" s="13" t="s">
        <v>130</v>
      </c>
      <c r="C116" s="13"/>
      <c r="D116" s="13"/>
      <c r="E116" s="91">
        <f>SUM(E117:E118)</f>
        <v>842</v>
      </c>
      <c r="F116" s="92">
        <f t="shared" ref="F116:P116" si="35">SUM(F117:F118)</f>
        <v>751</v>
      </c>
      <c r="G116" s="92">
        <f t="shared" si="35"/>
        <v>59</v>
      </c>
      <c r="H116" s="92">
        <f t="shared" si="35"/>
        <v>16</v>
      </c>
      <c r="I116" s="92">
        <f t="shared" si="35"/>
        <v>457</v>
      </c>
      <c r="J116" s="92">
        <f t="shared" si="35"/>
        <v>401</v>
      </c>
      <c r="K116" s="92">
        <f t="shared" si="35"/>
        <v>42</v>
      </c>
      <c r="L116" s="92">
        <f t="shared" si="35"/>
        <v>3</v>
      </c>
      <c r="M116" s="92">
        <f t="shared" si="35"/>
        <v>385</v>
      </c>
      <c r="N116" s="92">
        <f t="shared" si="35"/>
        <v>350</v>
      </c>
      <c r="O116" s="92">
        <f t="shared" si="35"/>
        <v>17</v>
      </c>
      <c r="P116" s="92">
        <f t="shared" si="35"/>
        <v>13</v>
      </c>
    </row>
    <row r="117" spans="1:16" ht="17.100000000000001" customHeight="1">
      <c r="A117" s="13"/>
      <c r="B117" s="13"/>
      <c r="C117" s="13" t="s">
        <v>103</v>
      </c>
      <c r="D117" s="13"/>
      <c r="E117" s="91">
        <f t="shared" ref="E117:H120" si="36">SUM(I117,M117)</f>
        <v>573</v>
      </c>
      <c r="F117" s="92">
        <f t="shared" si="36"/>
        <v>518</v>
      </c>
      <c r="G117" s="92">
        <f t="shared" si="36"/>
        <v>36</v>
      </c>
      <c r="H117" s="92">
        <f t="shared" si="36"/>
        <v>13</v>
      </c>
      <c r="I117" s="92">
        <f>SUM(J117:L117)+4</f>
        <v>303</v>
      </c>
      <c r="J117" s="92">
        <v>272</v>
      </c>
      <c r="K117" s="92">
        <v>26</v>
      </c>
      <c r="L117" s="92">
        <v>1</v>
      </c>
      <c r="M117" s="92">
        <f>SUM(N117:P117)+2</f>
        <v>270</v>
      </c>
      <c r="N117" s="92">
        <v>246</v>
      </c>
      <c r="O117" s="92">
        <v>10</v>
      </c>
      <c r="P117" s="92">
        <v>12</v>
      </c>
    </row>
    <row r="118" spans="1:16" ht="17.100000000000001" customHeight="1">
      <c r="A118" s="13"/>
      <c r="B118" s="13"/>
      <c r="C118" s="13" t="s">
        <v>102</v>
      </c>
      <c r="D118" s="13"/>
      <c r="E118" s="91">
        <f t="shared" si="36"/>
        <v>269</v>
      </c>
      <c r="F118" s="92">
        <f t="shared" si="36"/>
        <v>233</v>
      </c>
      <c r="G118" s="92">
        <f t="shared" si="36"/>
        <v>23</v>
      </c>
      <c r="H118" s="92">
        <f t="shared" si="36"/>
        <v>3</v>
      </c>
      <c r="I118" s="92">
        <f>SUM(J118:L118)+7</f>
        <v>154</v>
      </c>
      <c r="J118" s="92">
        <v>129</v>
      </c>
      <c r="K118" s="92">
        <v>16</v>
      </c>
      <c r="L118" s="92">
        <v>2</v>
      </c>
      <c r="M118" s="92">
        <f>SUM(N118:P118)+3</f>
        <v>115</v>
      </c>
      <c r="N118" s="92">
        <v>104</v>
      </c>
      <c r="O118" s="92">
        <v>7</v>
      </c>
      <c r="P118" s="92">
        <v>1</v>
      </c>
    </row>
    <row r="119" spans="1:16" ht="17.100000000000001" customHeight="1">
      <c r="A119" s="13"/>
      <c r="B119" s="13" t="s">
        <v>129</v>
      </c>
      <c r="C119" s="13"/>
      <c r="D119" s="13"/>
      <c r="E119" s="91">
        <f>SUM(E120:E121)</f>
        <v>279</v>
      </c>
      <c r="F119" s="92">
        <f t="shared" ref="F119:P119" si="37">SUM(F120:F121)</f>
        <v>246</v>
      </c>
      <c r="G119" s="92">
        <f t="shared" si="37"/>
        <v>24</v>
      </c>
      <c r="H119" s="92">
        <f t="shared" si="37"/>
        <v>9</v>
      </c>
      <c r="I119" s="92">
        <f t="shared" si="37"/>
        <v>138</v>
      </c>
      <c r="J119" s="92">
        <f t="shared" si="37"/>
        <v>118</v>
      </c>
      <c r="K119" s="92">
        <f t="shared" si="37"/>
        <v>19</v>
      </c>
      <c r="L119" s="92">
        <f t="shared" si="37"/>
        <v>1</v>
      </c>
      <c r="M119" s="92">
        <f t="shared" si="37"/>
        <v>141</v>
      </c>
      <c r="N119" s="92">
        <f t="shared" si="37"/>
        <v>128</v>
      </c>
      <c r="O119" s="92">
        <f t="shared" si="37"/>
        <v>5</v>
      </c>
      <c r="P119" s="92">
        <f t="shared" si="37"/>
        <v>8</v>
      </c>
    </row>
    <row r="120" spans="1:16" ht="17.100000000000001" customHeight="1">
      <c r="A120" s="13"/>
      <c r="B120" s="13"/>
      <c r="C120" s="13" t="s">
        <v>103</v>
      </c>
      <c r="D120" s="13"/>
      <c r="E120" s="91">
        <f t="shared" ref="E120:H123" si="38">SUM(I120,M120)</f>
        <v>165</v>
      </c>
      <c r="F120" s="92">
        <f t="shared" si="38"/>
        <v>144</v>
      </c>
      <c r="G120" s="92">
        <f t="shared" si="38"/>
        <v>16</v>
      </c>
      <c r="H120" s="92">
        <f t="shared" si="36"/>
        <v>5</v>
      </c>
      <c r="I120" s="92">
        <f>SUM(J120:L120)</f>
        <v>78</v>
      </c>
      <c r="J120" s="92">
        <v>65</v>
      </c>
      <c r="K120" s="92">
        <v>13</v>
      </c>
      <c r="L120" s="92" t="s">
        <v>163</v>
      </c>
      <c r="M120" s="92">
        <f>SUM(N120:P120)</f>
        <v>87</v>
      </c>
      <c r="N120" s="92">
        <v>79</v>
      </c>
      <c r="O120" s="92">
        <v>3</v>
      </c>
      <c r="P120" s="92">
        <v>5</v>
      </c>
    </row>
    <row r="121" spans="1:16" ht="17.100000000000001" customHeight="1">
      <c r="A121" s="13"/>
      <c r="B121" s="13"/>
      <c r="C121" s="13" t="s">
        <v>102</v>
      </c>
      <c r="D121" s="13"/>
      <c r="E121" s="91">
        <f t="shared" si="38"/>
        <v>114</v>
      </c>
      <c r="F121" s="92">
        <f t="shared" si="38"/>
        <v>102</v>
      </c>
      <c r="G121" s="92">
        <f t="shared" si="38"/>
        <v>8</v>
      </c>
      <c r="H121" s="92">
        <f t="shared" si="38"/>
        <v>4</v>
      </c>
      <c r="I121" s="92">
        <f>SUM(J121:L121)</f>
        <v>60</v>
      </c>
      <c r="J121" s="92">
        <v>53</v>
      </c>
      <c r="K121" s="92">
        <v>6</v>
      </c>
      <c r="L121" s="92">
        <v>1</v>
      </c>
      <c r="M121" s="92">
        <f>SUM(N121:P121)</f>
        <v>54</v>
      </c>
      <c r="N121" s="92">
        <v>49</v>
      </c>
      <c r="O121" s="92">
        <v>2</v>
      </c>
      <c r="P121" s="92">
        <v>3</v>
      </c>
    </row>
    <row r="122" spans="1:16" ht="17.100000000000001" customHeight="1">
      <c r="A122" s="13"/>
      <c r="B122" s="13" t="s">
        <v>128</v>
      </c>
      <c r="C122" s="13"/>
      <c r="D122" s="13"/>
      <c r="E122" s="91">
        <f t="shared" si="38"/>
        <v>418</v>
      </c>
      <c r="F122" s="92">
        <f t="shared" si="38"/>
        <v>380</v>
      </c>
      <c r="G122" s="92">
        <f t="shared" si="38"/>
        <v>26</v>
      </c>
      <c r="H122" s="92">
        <f t="shared" si="38"/>
        <v>9</v>
      </c>
      <c r="I122" s="92">
        <f>SUM(J122:L122)+2</f>
        <v>214</v>
      </c>
      <c r="J122" s="92">
        <v>194</v>
      </c>
      <c r="K122" s="92">
        <v>18</v>
      </c>
      <c r="L122" s="92" t="s">
        <v>163</v>
      </c>
      <c r="M122" s="92">
        <f>SUM(N122:P122)+1</f>
        <v>204</v>
      </c>
      <c r="N122" s="92">
        <v>186</v>
      </c>
      <c r="O122" s="92">
        <v>8</v>
      </c>
      <c r="P122" s="92">
        <v>9</v>
      </c>
    </row>
    <row r="123" spans="1:16" ht="17.100000000000001" customHeight="1">
      <c r="A123" s="13"/>
      <c r="B123" s="13" t="s">
        <v>127</v>
      </c>
      <c r="C123" s="13"/>
      <c r="D123" s="13"/>
      <c r="E123" s="91">
        <f t="shared" si="38"/>
        <v>0</v>
      </c>
      <c r="F123" s="92" t="s">
        <v>163</v>
      </c>
      <c r="G123" s="92" t="s">
        <v>163</v>
      </c>
      <c r="H123" s="92" t="s">
        <v>163</v>
      </c>
      <c r="I123" s="92" t="s">
        <v>163</v>
      </c>
      <c r="J123" s="92" t="s">
        <v>163</v>
      </c>
      <c r="K123" s="92" t="s">
        <v>163</v>
      </c>
      <c r="L123" s="92" t="s">
        <v>163</v>
      </c>
      <c r="M123" s="92" t="s">
        <v>163</v>
      </c>
      <c r="N123" s="92" t="s">
        <v>163</v>
      </c>
      <c r="O123" s="92" t="s">
        <v>163</v>
      </c>
      <c r="P123" s="92" t="s">
        <v>163</v>
      </c>
    </row>
    <row r="124" spans="1:16" ht="17.100000000000001" customHeight="1">
      <c r="A124" s="13"/>
      <c r="B124" s="13" t="s">
        <v>126</v>
      </c>
      <c r="C124" s="13"/>
      <c r="D124" s="13"/>
      <c r="E124" s="91">
        <f>SUM(I124,M124)</f>
        <v>127</v>
      </c>
      <c r="F124" s="92">
        <f>SUM(J124,N124)</f>
        <v>109</v>
      </c>
      <c r="G124" s="92">
        <f>SUM(K124,O124)</f>
        <v>14</v>
      </c>
      <c r="H124" s="92">
        <f>SUM(L124,P124)</f>
        <v>1</v>
      </c>
      <c r="I124" s="92">
        <f>SUM(J124:L124)+1</f>
        <v>64</v>
      </c>
      <c r="J124" s="92">
        <v>54</v>
      </c>
      <c r="K124" s="92">
        <v>9</v>
      </c>
      <c r="L124" s="92" t="s">
        <v>163</v>
      </c>
      <c r="M124" s="92">
        <f>SUM(N124:P124)+2</f>
        <v>63</v>
      </c>
      <c r="N124" s="92">
        <v>55</v>
      </c>
      <c r="O124" s="92">
        <v>5</v>
      </c>
      <c r="P124" s="92">
        <v>1</v>
      </c>
    </row>
    <row r="125" spans="1:16" ht="17.100000000000001" customHeight="1">
      <c r="A125" s="13"/>
      <c r="B125" s="13" t="s">
        <v>125</v>
      </c>
      <c r="C125" s="13"/>
      <c r="D125" s="13"/>
      <c r="E125" s="91">
        <f t="shared" ref="E125:P125" si="39">SUM(E126:E127)</f>
        <v>380</v>
      </c>
      <c r="F125" s="92">
        <f t="shared" si="39"/>
        <v>342</v>
      </c>
      <c r="G125" s="92">
        <f t="shared" si="39"/>
        <v>27</v>
      </c>
      <c r="H125" s="92">
        <f t="shared" si="39"/>
        <v>5</v>
      </c>
      <c r="I125" s="92">
        <f t="shared" si="39"/>
        <v>193</v>
      </c>
      <c r="J125" s="92">
        <f t="shared" si="39"/>
        <v>168</v>
      </c>
      <c r="K125" s="92">
        <f t="shared" si="39"/>
        <v>20</v>
      </c>
      <c r="L125" s="92">
        <f t="shared" si="39"/>
        <v>1</v>
      </c>
      <c r="M125" s="92">
        <f t="shared" si="39"/>
        <v>187</v>
      </c>
      <c r="N125" s="92">
        <f t="shared" si="39"/>
        <v>174</v>
      </c>
      <c r="O125" s="92">
        <f t="shared" si="39"/>
        <v>7</v>
      </c>
      <c r="P125" s="92">
        <f t="shared" si="39"/>
        <v>4</v>
      </c>
    </row>
    <row r="126" spans="1:16" ht="17.100000000000001" customHeight="1">
      <c r="A126" s="13"/>
      <c r="B126" s="13"/>
      <c r="C126" s="13" t="s">
        <v>103</v>
      </c>
      <c r="D126" s="13"/>
      <c r="E126" s="91">
        <f t="shared" ref="E126:H127" si="40">SUM(I126,M126)</f>
        <v>212</v>
      </c>
      <c r="F126" s="92">
        <f t="shared" si="40"/>
        <v>194</v>
      </c>
      <c r="G126" s="92">
        <f t="shared" si="40"/>
        <v>13</v>
      </c>
      <c r="H126" s="92">
        <f t="shared" si="40"/>
        <v>2</v>
      </c>
      <c r="I126" s="92">
        <f>SUM(J126:L126)+3</f>
        <v>106</v>
      </c>
      <c r="J126" s="92">
        <v>93</v>
      </c>
      <c r="K126" s="92">
        <v>9</v>
      </c>
      <c r="L126" s="92">
        <v>1</v>
      </c>
      <c r="M126" s="92">
        <f>SUM(N126:P126)</f>
        <v>106</v>
      </c>
      <c r="N126" s="92">
        <v>101</v>
      </c>
      <c r="O126" s="92">
        <v>4</v>
      </c>
      <c r="P126" s="92">
        <v>1</v>
      </c>
    </row>
    <row r="127" spans="1:16" ht="17.100000000000001" customHeight="1">
      <c r="A127" s="13"/>
      <c r="B127" s="13"/>
      <c r="C127" s="13" t="s">
        <v>102</v>
      </c>
      <c r="D127" s="13"/>
      <c r="E127" s="91">
        <f t="shared" si="40"/>
        <v>168</v>
      </c>
      <c r="F127" s="92">
        <f t="shared" si="40"/>
        <v>148</v>
      </c>
      <c r="G127" s="92">
        <f t="shared" si="40"/>
        <v>14</v>
      </c>
      <c r="H127" s="92">
        <f t="shared" si="40"/>
        <v>3</v>
      </c>
      <c r="I127" s="92">
        <f>SUM(J127:L127)+1</f>
        <v>87</v>
      </c>
      <c r="J127" s="92">
        <v>75</v>
      </c>
      <c r="K127" s="92">
        <v>11</v>
      </c>
      <c r="L127" s="92" t="s">
        <v>163</v>
      </c>
      <c r="M127" s="92">
        <f>SUM(N127:P127)+2</f>
        <v>81</v>
      </c>
      <c r="N127" s="92">
        <v>73</v>
      </c>
      <c r="O127" s="92">
        <v>3</v>
      </c>
      <c r="P127" s="92">
        <v>3</v>
      </c>
    </row>
    <row r="128" spans="1:16" ht="17.100000000000001" customHeight="1">
      <c r="A128" s="13"/>
      <c r="B128" s="13" t="s">
        <v>124</v>
      </c>
      <c r="C128" s="13"/>
      <c r="D128" s="13"/>
      <c r="E128" s="91">
        <f>SUM(E129:E133)</f>
        <v>1655</v>
      </c>
      <c r="F128" s="92">
        <f t="shared" ref="F128:P128" si="41">SUM(F129:F133)</f>
        <v>1476</v>
      </c>
      <c r="G128" s="92">
        <f t="shared" si="41"/>
        <v>117</v>
      </c>
      <c r="H128" s="92">
        <f t="shared" si="41"/>
        <v>34</v>
      </c>
      <c r="I128" s="92">
        <f t="shared" si="41"/>
        <v>848</v>
      </c>
      <c r="J128" s="92">
        <f t="shared" si="41"/>
        <v>752</v>
      </c>
      <c r="K128" s="92">
        <f t="shared" si="41"/>
        <v>73</v>
      </c>
      <c r="L128" s="92">
        <f t="shared" si="41"/>
        <v>7</v>
      </c>
      <c r="M128" s="92">
        <f t="shared" si="41"/>
        <v>807</v>
      </c>
      <c r="N128" s="92">
        <f t="shared" si="41"/>
        <v>724</v>
      </c>
      <c r="O128" s="92">
        <f t="shared" si="41"/>
        <v>44</v>
      </c>
      <c r="P128" s="92">
        <f t="shared" si="41"/>
        <v>27</v>
      </c>
    </row>
    <row r="129" spans="1:16" ht="17.100000000000001" customHeight="1">
      <c r="A129" s="13"/>
      <c r="B129" s="13"/>
      <c r="C129" s="13" t="s">
        <v>103</v>
      </c>
      <c r="D129" s="13"/>
      <c r="E129" s="91">
        <f t="shared" ref="E129:H133" si="42">SUM(I129,M129)</f>
        <v>391</v>
      </c>
      <c r="F129" s="92">
        <f t="shared" si="42"/>
        <v>355</v>
      </c>
      <c r="G129" s="92">
        <f t="shared" si="42"/>
        <v>24</v>
      </c>
      <c r="H129" s="92">
        <f t="shared" si="42"/>
        <v>4</v>
      </c>
      <c r="I129" s="92">
        <f>SUM(J129:L129)+4</f>
        <v>199</v>
      </c>
      <c r="J129" s="92">
        <v>181</v>
      </c>
      <c r="K129" s="92">
        <v>13</v>
      </c>
      <c r="L129" s="92">
        <v>1</v>
      </c>
      <c r="M129" s="92">
        <f>SUM(N129:P129)+4</f>
        <v>192</v>
      </c>
      <c r="N129" s="92">
        <v>174</v>
      </c>
      <c r="O129" s="92">
        <v>11</v>
      </c>
      <c r="P129" s="92">
        <v>3</v>
      </c>
    </row>
    <row r="130" spans="1:16" ht="17.100000000000001" customHeight="1">
      <c r="A130" s="13"/>
      <c r="B130" s="13"/>
      <c r="C130" s="13" t="s">
        <v>102</v>
      </c>
      <c r="D130" s="13"/>
      <c r="E130" s="91">
        <f t="shared" si="42"/>
        <v>177</v>
      </c>
      <c r="F130" s="92">
        <f t="shared" si="42"/>
        <v>151</v>
      </c>
      <c r="G130" s="92">
        <f t="shared" si="42"/>
        <v>19</v>
      </c>
      <c r="H130" s="92">
        <f t="shared" si="42"/>
        <v>6</v>
      </c>
      <c r="I130" s="92">
        <f>SUM(J130:L130)+1</f>
        <v>95</v>
      </c>
      <c r="J130" s="92">
        <v>79</v>
      </c>
      <c r="K130" s="92">
        <v>15</v>
      </c>
      <c r="L130" s="92" t="s">
        <v>163</v>
      </c>
      <c r="M130" s="92">
        <f>SUM(N130:P130)</f>
        <v>82</v>
      </c>
      <c r="N130" s="92">
        <v>72</v>
      </c>
      <c r="O130" s="92">
        <v>4</v>
      </c>
      <c r="P130" s="92">
        <v>6</v>
      </c>
    </row>
    <row r="131" spans="1:16" ht="17.100000000000001" customHeight="1">
      <c r="A131" s="13"/>
      <c r="B131" s="13"/>
      <c r="C131" s="13" t="s">
        <v>101</v>
      </c>
      <c r="D131" s="13"/>
      <c r="E131" s="91">
        <f t="shared" si="42"/>
        <v>442</v>
      </c>
      <c r="F131" s="92">
        <f t="shared" si="42"/>
        <v>389</v>
      </c>
      <c r="G131" s="92">
        <f t="shared" si="42"/>
        <v>39</v>
      </c>
      <c r="H131" s="92">
        <f t="shared" si="42"/>
        <v>14</v>
      </c>
      <c r="I131" s="92">
        <f>SUM(J131:L131)</f>
        <v>221</v>
      </c>
      <c r="J131" s="92">
        <v>196</v>
      </c>
      <c r="K131" s="92">
        <v>20</v>
      </c>
      <c r="L131" s="92">
        <v>5</v>
      </c>
      <c r="M131" s="92">
        <f>SUM(N131:P131)</f>
        <v>221</v>
      </c>
      <c r="N131" s="92">
        <v>193</v>
      </c>
      <c r="O131" s="92">
        <v>19</v>
      </c>
      <c r="P131" s="92">
        <v>9</v>
      </c>
    </row>
    <row r="132" spans="1:16" ht="17.100000000000001" customHeight="1">
      <c r="A132" s="13"/>
      <c r="B132" s="13"/>
      <c r="C132" s="13" t="s">
        <v>100</v>
      </c>
      <c r="D132" s="13"/>
      <c r="E132" s="91">
        <f t="shared" si="42"/>
        <v>516</v>
      </c>
      <c r="F132" s="92">
        <f t="shared" si="42"/>
        <v>465</v>
      </c>
      <c r="G132" s="92">
        <f t="shared" si="42"/>
        <v>29</v>
      </c>
      <c r="H132" s="92">
        <f t="shared" si="42"/>
        <v>10</v>
      </c>
      <c r="I132" s="92">
        <f>SUM(J132:L132)+8</f>
        <v>266</v>
      </c>
      <c r="J132" s="92">
        <v>236</v>
      </c>
      <c r="K132" s="92">
        <v>21</v>
      </c>
      <c r="L132" s="92">
        <v>1</v>
      </c>
      <c r="M132" s="92">
        <f>SUM(N132:P132)+4</f>
        <v>250</v>
      </c>
      <c r="N132" s="92">
        <v>229</v>
      </c>
      <c r="O132" s="92">
        <v>8</v>
      </c>
      <c r="P132" s="92">
        <v>9</v>
      </c>
    </row>
    <row r="133" spans="1:16" ht="17.100000000000001" customHeight="1">
      <c r="A133" s="13"/>
      <c r="B133" s="13"/>
      <c r="C133" s="13" t="s">
        <v>99</v>
      </c>
      <c r="D133" s="13"/>
      <c r="E133" s="91">
        <f t="shared" si="42"/>
        <v>129</v>
      </c>
      <c r="F133" s="92">
        <f t="shared" si="42"/>
        <v>116</v>
      </c>
      <c r="G133" s="92">
        <f t="shared" si="42"/>
        <v>6</v>
      </c>
      <c r="H133" s="92">
        <f t="shared" si="42"/>
        <v>0</v>
      </c>
      <c r="I133" s="92">
        <f>SUM(J133:L133)+3</f>
        <v>67</v>
      </c>
      <c r="J133" s="92">
        <v>60</v>
      </c>
      <c r="K133" s="92">
        <v>4</v>
      </c>
      <c r="L133" s="92" t="s">
        <v>163</v>
      </c>
      <c r="M133" s="92">
        <f>SUM(N133:P133)+4</f>
        <v>62</v>
      </c>
      <c r="N133" s="92">
        <v>56</v>
      </c>
      <c r="O133" s="92">
        <v>2</v>
      </c>
      <c r="P133" s="92" t="s">
        <v>163</v>
      </c>
    </row>
    <row r="134" spans="1:16" ht="17.100000000000001" customHeight="1">
      <c r="A134" s="13"/>
      <c r="B134" s="13" t="s">
        <v>123</v>
      </c>
      <c r="C134" s="13"/>
      <c r="D134" s="13"/>
      <c r="E134" s="91">
        <f>SUM(E135:E138)</f>
        <v>778</v>
      </c>
      <c r="F134" s="92">
        <f t="shared" ref="F134:P134" si="43">SUM(F135:F138)</f>
        <v>655</v>
      </c>
      <c r="G134" s="92">
        <f t="shared" si="43"/>
        <v>102</v>
      </c>
      <c r="H134" s="92">
        <f t="shared" si="43"/>
        <v>9</v>
      </c>
      <c r="I134" s="92">
        <f t="shared" si="43"/>
        <v>442</v>
      </c>
      <c r="J134" s="92">
        <f t="shared" si="43"/>
        <v>356</v>
      </c>
      <c r="K134" s="92">
        <f t="shared" si="43"/>
        <v>75</v>
      </c>
      <c r="L134" s="92">
        <f t="shared" si="43"/>
        <v>3</v>
      </c>
      <c r="M134" s="92">
        <f t="shared" si="43"/>
        <v>336</v>
      </c>
      <c r="N134" s="92">
        <f t="shared" si="43"/>
        <v>299</v>
      </c>
      <c r="O134" s="92">
        <f t="shared" si="43"/>
        <v>27</v>
      </c>
      <c r="P134" s="92">
        <f t="shared" si="43"/>
        <v>6</v>
      </c>
    </row>
    <row r="135" spans="1:16" ht="17.100000000000001" customHeight="1">
      <c r="A135" s="13"/>
      <c r="B135" s="13"/>
      <c r="C135" s="13" t="s">
        <v>103</v>
      </c>
      <c r="D135" s="13"/>
      <c r="E135" s="91">
        <f t="shared" ref="E135:H138" si="44">SUM(I135,M135)</f>
        <v>502</v>
      </c>
      <c r="F135" s="92">
        <f t="shared" si="44"/>
        <v>460</v>
      </c>
      <c r="G135" s="92">
        <f t="shared" si="44"/>
        <v>27</v>
      </c>
      <c r="H135" s="92">
        <f t="shared" si="44"/>
        <v>7</v>
      </c>
      <c r="I135" s="92">
        <f>SUM(J135:L135)+5</f>
        <v>267</v>
      </c>
      <c r="J135" s="92">
        <v>241</v>
      </c>
      <c r="K135" s="92">
        <v>18</v>
      </c>
      <c r="L135" s="92">
        <v>3</v>
      </c>
      <c r="M135" s="92">
        <f>SUM(N135:P135)+3</f>
        <v>235</v>
      </c>
      <c r="N135" s="92">
        <v>219</v>
      </c>
      <c r="O135" s="92">
        <v>9</v>
      </c>
      <c r="P135" s="92">
        <v>4</v>
      </c>
    </row>
    <row r="136" spans="1:16" ht="17.100000000000001" customHeight="1">
      <c r="A136" s="13"/>
      <c r="B136" s="13"/>
      <c r="C136" s="13" t="s">
        <v>102</v>
      </c>
      <c r="D136" s="13"/>
      <c r="E136" s="91">
        <f t="shared" si="44"/>
        <v>226</v>
      </c>
      <c r="F136" s="92">
        <f t="shared" si="44"/>
        <v>150</v>
      </c>
      <c r="G136" s="92">
        <f t="shared" si="44"/>
        <v>71</v>
      </c>
      <c r="H136" s="92">
        <f t="shared" si="44"/>
        <v>2</v>
      </c>
      <c r="I136" s="92">
        <f>SUM(J136:L136)+2</f>
        <v>146</v>
      </c>
      <c r="J136" s="92">
        <v>90</v>
      </c>
      <c r="K136" s="92">
        <v>54</v>
      </c>
      <c r="L136" s="92" t="s">
        <v>163</v>
      </c>
      <c r="M136" s="92">
        <f>SUM(N136:P136)+1</f>
        <v>80</v>
      </c>
      <c r="N136" s="92">
        <v>60</v>
      </c>
      <c r="O136" s="92">
        <v>17</v>
      </c>
      <c r="P136" s="92">
        <v>2</v>
      </c>
    </row>
    <row r="137" spans="1:16" ht="17.100000000000001" customHeight="1">
      <c r="A137" s="13"/>
      <c r="B137" s="13"/>
      <c r="C137" s="13" t="s">
        <v>101</v>
      </c>
      <c r="D137" s="13"/>
      <c r="E137" s="91">
        <f t="shared" si="44"/>
        <v>50</v>
      </c>
      <c r="F137" s="92">
        <f t="shared" si="44"/>
        <v>45</v>
      </c>
      <c r="G137" s="92">
        <f t="shared" si="44"/>
        <v>4</v>
      </c>
      <c r="H137" s="92">
        <f t="shared" si="44"/>
        <v>0</v>
      </c>
      <c r="I137" s="92">
        <f>SUM(J137:L137)+1</f>
        <v>29</v>
      </c>
      <c r="J137" s="92">
        <v>25</v>
      </c>
      <c r="K137" s="92">
        <v>3</v>
      </c>
      <c r="L137" s="92" t="s">
        <v>163</v>
      </c>
      <c r="M137" s="92">
        <f>SUM(N137:P137)</f>
        <v>21</v>
      </c>
      <c r="N137" s="92">
        <v>20</v>
      </c>
      <c r="O137" s="92">
        <v>1</v>
      </c>
      <c r="P137" s="92" t="s">
        <v>163</v>
      </c>
    </row>
    <row r="138" spans="1:16" ht="17.100000000000001" customHeight="1">
      <c r="A138" s="13"/>
      <c r="B138" s="13"/>
      <c r="C138" s="13" t="s">
        <v>100</v>
      </c>
      <c r="D138" s="13"/>
      <c r="E138" s="91">
        <f t="shared" si="44"/>
        <v>0</v>
      </c>
      <c r="F138" s="92" t="s">
        <v>163</v>
      </c>
      <c r="G138" s="92" t="s">
        <v>163</v>
      </c>
      <c r="H138" s="92" t="s">
        <v>163</v>
      </c>
      <c r="I138" s="92" t="s">
        <v>163</v>
      </c>
      <c r="J138" s="92" t="s">
        <v>163</v>
      </c>
      <c r="K138" s="92" t="s">
        <v>163</v>
      </c>
      <c r="L138" s="92" t="s">
        <v>163</v>
      </c>
      <c r="M138" s="92" t="s">
        <v>163</v>
      </c>
      <c r="N138" s="92" t="s">
        <v>163</v>
      </c>
      <c r="O138" s="92" t="s">
        <v>163</v>
      </c>
      <c r="P138" s="92" t="s">
        <v>163</v>
      </c>
    </row>
    <row r="139" spans="1:16" ht="17.100000000000001" customHeight="1">
      <c r="A139" s="13"/>
      <c r="B139" s="13" t="s">
        <v>122</v>
      </c>
      <c r="C139" s="13"/>
      <c r="D139" s="13"/>
      <c r="E139" s="91">
        <f>SUM(E140:E141)</f>
        <v>476</v>
      </c>
      <c r="F139" s="92">
        <f t="shared" ref="F139:P139" si="45">SUM(F140:F141)</f>
        <v>419</v>
      </c>
      <c r="G139" s="92">
        <f t="shared" si="45"/>
        <v>31</v>
      </c>
      <c r="H139" s="92">
        <f t="shared" si="45"/>
        <v>12</v>
      </c>
      <c r="I139" s="92">
        <f t="shared" si="45"/>
        <v>222</v>
      </c>
      <c r="J139" s="92">
        <f t="shared" si="45"/>
        <v>188</v>
      </c>
      <c r="K139" s="92">
        <f t="shared" si="45"/>
        <v>22</v>
      </c>
      <c r="L139" s="92">
        <f t="shared" si="45"/>
        <v>1</v>
      </c>
      <c r="M139" s="92">
        <f t="shared" si="45"/>
        <v>254</v>
      </c>
      <c r="N139" s="92">
        <f t="shared" si="45"/>
        <v>231</v>
      </c>
      <c r="O139" s="92">
        <f t="shared" si="45"/>
        <v>9</v>
      </c>
      <c r="P139" s="92">
        <f t="shared" si="45"/>
        <v>11</v>
      </c>
    </row>
    <row r="140" spans="1:16" ht="17.100000000000001" customHeight="1">
      <c r="A140" s="13"/>
      <c r="B140" s="13"/>
      <c r="C140" s="13" t="s">
        <v>103</v>
      </c>
      <c r="D140" s="13"/>
      <c r="E140" s="91">
        <f t="shared" ref="E140:H141" si="46">SUM(I140,M140)</f>
        <v>446</v>
      </c>
      <c r="F140" s="92">
        <f t="shared" si="46"/>
        <v>392</v>
      </c>
      <c r="G140" s="92">
        <f t="shared" si="46"/>
        <v>29</v>
      </c>
      <c r="H140" s="92">
        <f t="shared" si="46"/>
        <v>12</v>
      </c>
      <c r="I140" s="92">
        <f>SUM(J140:L140)+10</f>
        <v>206</v>
      </c>
      <c r="J140" s="92">
        <v>175</v>
      </c>
      <c r="K140" s="92">
        <v>20</v>
      </c>
      <c r="L140" s="92">
        <v>1</v>
      </c>
      <c r="M140" s="92">
        <f>SUM(N140:P140)+3</f>
        <v>240</v>
      </c>
      <c r="N140" s="92">
        <v>217</v>
      </c>
      <c r="O140" s="92">
        <v>9</v>
      </c>
      <c r="P140" s="92">
        <v>11</v>
      </c>
    </row>
    <row r="141" spans="1:16" ht="17.100000000000001" customHeight="1">
      <c r="A141" s="13"/>
      <c r="B141" s="13"/>
      <c r="C141" s="13" t="s">
        <v>102</v>
      </c>
      <c r="D141" s="13"/>
      <c r="E141" s="91">
        <f t="shared" si="46"/>
        <v>30</v>
      </c>
      <c r="F141" s="92">
        <f t="shared" si="46"/>
        <v>27</v>
      </c>
      <c r="G141" s="92">
        <f t="shared" si="46"/>
        <v>2</v>
      </c>
      <c r="H141" s="92">
        <f t="shared" si="46"/>
        <v>0</v>
      </c>
      <c r="I141" s="92">
        <f>SUM(J141:L141)+1</f>
        <v>16</v>
      </c>
      <c r="J141" s="92">
        <v>13</v>
      </c>
      <c r="K141" s="92">
        <v>2</v>
      </c>
      <c r="L141" s="92" t="s">
        <v>163</v>
      </c>
      <c r="M141" s="92">
        <f>SUM(N141:P141)</f>
        <v>14</v>
      </c>
      <c r="N141" s="92">
        <v>14</v>
      </c>
      <c r="O141" s="92" t="s">
        <v>163</v>
      </c>
      <c r="P141" s="92" t="s">
        <v>163</v>
      </c>
    </row>
    <row r="142" spans="1:16" ht="17.100000000000001" customHeight="1">
      <c r="A142" s="13"/>
      <c r="B142" s="13"/>
      <c r="C142" s="13"/>
      <c r="D142" s="13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61"/>
    </row>
    <row r="143" spans="1:16" ht="24" customHeight="1" thickBot="1">
      <c r="A143" s="1" t="s">
        <v>464</v>
      </c>
      <c r="B143" s="54"/>
      <c r="C143" s="54"/>
      <c r="D143" s="55"/>
    </row>
    <row r="144" spans="1:16" ht="15" customHeight="1" thickTop="1">
      <c r="A144" s="327" t="s">
        <v>362</v>
      </c>
      <c r="B144" s="327"/>
      <c r="C144" s="327"/>
      <c r="D144" s="328"/>
      <c r="E144" s="250" t="s">
        <v>319</v>
      </c>
      <c r="F144" s="272"/>
      <c r="G144" s="272"/>
      <c r="H144" s="272"/>
      <c r="I144" s="250" t="s">
        <v>342</v>
      </c>
      <c r="J144" s="272"/>
      <c r="K144" s="272"/>
      <c r="L144" s="275"/>
      <c r="M144" s="272" t="s">
        <v>344</v>
      </c>
      <c r="N144" s="272"/>
      <c r="O144" s="272"/>
      <c r="P144" s="272"/>
    </row>
    <row r="145" spans="1:16" ht="36" customHeight="1">
      <c r="A145" s="329"/>
      <c r="B145" s="329"/>
      <c r="C145" s="329"/>
      <c r="D145" s="330"/>
      <c r="E145" s="125" t="s">
        <v>308</v>
      </c>
      <c r="F145" s="19" t="s">
        <v>373</v>
      </c>
      <c r="G145" s="19" t="s">
        <v>374</v>
      </c>
      <c r="H145" s="135" t="s">
        <v>401</v>
      </c>
      <c r="I145" s="125" t="s">
        <v>308</v>
      </c>
      <c r="J145" s="19" t="s">
        <v>373</v>
      </c>
      <c r="K145" s="19" t="s">
        <v>374</v>
      </c>
      <c r="L145" s="135" t="s">
        <v>401</v>
      </c>
      <c r="M145" s="125" t="s">
        <v>308</v>
      </c>
      <c r="N145" s="19" t="s">
        <v>373</v>
      </c>
      <c r="O145" s="19" t="s">
        <v>374</v>
      </c>
      <c r="P145" s="135" t="s">
        <v>401</v>
      </c>
    </row>
    <row r="146" spans="1:16" ht="17.100000000000001" customHeight="1">
      <c r="A146" s="13"/>
      <c r="B146" s="13" t="s">
        <v>121</v>
      </c>
      <c r="C146" s="13"/>
      <c r="D146" s="13"/>
      <c r="E146" s="91">
        <f>SUM(E147:E150)</f>
        <v>545</v>
      </c>
      <c r="F146" s="92">
        <f t="shared" ref="F146:P146" si="47">SUM(F147:F150)</f>
        <v>486</v>
      </c>
      <c r="G146" s="92">
        <f t="shared" si="47"/>
        <v>36</v>
      </c>
      <c r="H146" s="92">
        <f t="shared" si="47"/>
        <v>10</v>
      </c>
      <c r="I146" s="92">
        <f t="shared" si="47"/>
        <v>284</v>
      </c>
      <c r="J146" s="92">
        <f t="shared" si="47"/>
        <v>249</v>
      </c>
      <c r="K146" s="92">
        <f t="shared" si="47"/>
        <v>26</v>
      </c>
      <c r="L146" s="92">
        <f t="shared" si="47"/>
        <v>1</v>
      </c>
      <c r="M146" s="92">
        <f t="shared" si="47"/>
        <v>261</v>
      </c>
      <c r="N146" s="92">
        <f t="shared" si="47"/>
        <v>237</v>
      </c>
      <c r="O146" s="92">
        <f t="shared" si="47"/>
        <v>10</v>
      </c>
      <c r="P146" s="92">
        <f t="shared" si="47"/>
        <v>9</v>
      </c>
    </row>
    <row r="147" spans="1:16" ht="17.100000000000001" customHeight="1">
      <c r="A147" s="13"/>
      <c r="B147" s="13"/>
      <c r="C147" s="13" t="s">
        <v>103</v>
      </c>
      <c r="D147" s="13"/>
      <c r="E147" s="91">
        <f t="shared" ref="E147:H155" si="48">SUM(I147,M147)</f>
        <v>227</v>
      </c>
      <c r="F147" s="92">
        <f t="shared" si="48"/>
        <v>202</v>
      </c>
      <c r="G147" s="92">
        <f t="shared" si="48"/>
        <v>19</v>
      </c>
      <c r="H147" s="92">
        <f t="shared" si="48"/>
        <v>2</v>
      </c>
      <c r="I147" s="92">
        <f>SUM(J147:L147)+4</f>
        <v>123</v>
      </c>
      <c r="J147" s="92">
        <v>105</v>
      </c>
      <c r="K147" s="92">
        <v>13</v>
      </c>
      <c r="L147" s="92">
        <v>1</v>
      </c>
      <c r="M147" s="92">
        <f>SUM(N147:P147)</f>
        <v>104</v>
      </c>
      <c r="N147" s="92">
        <v>97</v>
      </c>
      <c r="O147" s="92">
        <v>6</v>
      </c>
      <c r="P147" s="92">
        <v>1</v>
      </c>
    </row>
    <row r="148" spans="1:16" ht="17.100000000000001" customHeight="1">
      <c r="A148" s="13"/>
      <c r="B148" s="13"/>
      <c r="C148" s="13" t="s">
        <v>102</v>
      </c>
      <c r="D148" s="13"/>
      <c r="E148" s="91">
        <f t="shared" si="48"/>
        <v>304</v>
      </c>
      <c r="F148" s="92">
        <f t="shared" si="48"/>
        <v>276</v>
      </c>
      <c r="G148" s="92">
        <f t="shared" si="48"/>
        <v>13</v>
      </c>
      <c r="H148" s="92">
        <f t="shared" si="48"/>
        <v>6</v>
      </c>
      <c r="I148" s="92">
        <f>SUM(J148:L148)+4</f>
        <v>153</v>
      </c>
      <c r="J148" s="92">
        <v>140</v>
      </c>
      <c r="K148" s="92">
        <v>9</v>
      </c>
      <c r="L148" s="92" t="s">
        <v>163</v>
      </c>
      <c r="M148" s="92">
        <f>SUM(N148:P148)+5</f>
        <v>151</v>
      </c>
      <c r="N148" s="92">
        <v>136</v>
      </c>
      <c r="O148" s="92">
        <v>4</v>
      </c>
      <c r="P148" s="92">
        <v>6</v>
      </c>
    </row>
    <row r="149" spans="1:16" ht="17.100000000000001" customHeight="1">
      <c r="A149" s="13"/>
      <c r="B149" s="13"/>
      <c r="C149" s="13" t="s">
        <v>101</v>
      </c>
      <c r="D149" s="13"/>
      <c r="E149" s="91">
        <f t="shared" si="48"/>
        <v>11</v>
      </c>
      <c r="F149" s="92">
        <f t="shared" si="48"/>
        <v>5</v>
      </c>
      <c r="G149" s="92">
        <f t="shared" si="48"/>
        <v>4</v>
      </c>
      <c r="H149" s="92">
        <f t="shared" si="48"/>
        <v>2</v>
      </c>
      <c r="I149" s="92">
        <f>SUM(J149:L149)</f>
        <v>6</v>
      </c>
      <c r="J149" s="92">
        <v>2</v>
      </c>
      <c r="K149" s="92">
        <v>4</v>
      </c>
      <c r="L149" s="92" t="s">
        <v>163</v>
      </c>
      <c r="M149" s="92">
        <f>SUM(N149:P149)</f>
        <v>5</v>
      </c>
      <c r="N149" s="92">
        <v>3</v>
      </c>
      <c r="O149" s="92" t="s">
        <v>163</v>
      </c>
      <c r="P149" s="92">
        <v>2</v>
      </c>
    </row>
    <row r="150" spans="1:16" ht="17.100000000000001" customHeight="1">
      <c r="A150" s="13"/>
      <c r="B150" s="13"/>
      <c r="C150" s="13" t="s">
        <v>100</v>
      </c>
      <c r="D150" s="13"/>
      <c r="E150" s="91">
        <f t="shared" si="48"/>
        <v>3</v>
      </c>
      <c r="F150" s="92">
        <f t="shared" si="48"/>
        <v>3</v>
      </c>
      <c r="G150" s="92" t="s">
        <v>163</v>
      </c>
      <c r="H150" s="92" t="s">
        <v>163</v>
      </c>
      <c r="I150" s="92">
        <f>SUM(J150:L150)</f>
        <v>2</v>
      </c>
      <c r="J150" s="92">
        <v>2</v>
      </c>
      <c r="K150" s="92" t="s">
        <v>163</v>
      </c>
      <c r="L150" s="92" t="s">
        <v>163</v>
      </c>
      <c r="M150" s="92">
        <f>SUM(N150:P150)</f>
        <v>1</v>
      </c>
      <c r="N150" s="92">
        <v>1</v>
      </c>
      <c r="O150" s="92" t="s">
        <v>163</v>
      </c>
      <c r="P150" s="92" t="s">
        <v>163</v>
      </c>
    </row>
    <row r="151" spans="1:16" ht="17.100000000000001" customHeight="1">
      <c r="A151" s="13"/>
      <c r="B151" s="13" t="s">
        <v>120</v>
      </c>
      <c r="C151" s="13"/>
      <c r="D151" s="13"/>
      <c r="E151" s="91">
        <f t="shared" si="48"/>
        <v>495</v>
      </c>
      <c r="F151" s="92">
        <f t="shared" si="48"/>
        <v>440</v>
      </c>
      <c r="G151" s="92">
        <f t="shared" si="48"/>
        <v>45</v>
      </c>
      <c r="H151" s="92">
        <f t="shared" si="48"/>
        <v>6</v>
      </c>
      <c r="I151" s="92">
        <f>SUM(J151:L151)+2</f>
        <v>260</v>
      </c>
      <c r="J151" s="92">
        <v>231</v>
      </c>
      <c r="K151" s="92">
        <v>27</v>
      </c>
      <c r="L151" s="92" t="s">
        <v>163</v>
      </c>
      <c r="M151" s="92">
        <f>SUM(N151:P151)+2</f>
        <v>235</v>
      </c>
      <c r="N151" s="92">
        <v>209</v>
      </c>
      <c r="O151" s="92">
        <v>18</v>
      </c>
      <c r="P151" s="92">
        <v>6</v>
      </c>
    </row>
    <row r="152" spans="1:16" ht="17.100000000000001" customHeight="1">
      <c r="A152" s="13"/>
      <c r="B152" s="13" t="s">
        <v>119</v>
      </c>
      <c r="C152" s="13"/>
      <c r="D152" s="13"/>
      <c r="E152" s="91">
        <f t="shared" si="48"/>
        <v>457</v>
      </c>
      <c r="F152" s="92">
        <f t="shared" si="48"/>
        <v>429</v>
      </c>
      <c r="G152" s="92">
        <f t="shared" si="48"/>
        <v>18</v>
      </c>
      <c r="H152" s="92">
        <f t="shared" si="48"/>
        <v>5</v>
      </c>
      <c r="I152" s="92">
        <f>SUM(J152:L152)+3</f>
        <v>218</v>
      </c>
      <c r="J152" s="92">
        <v>199</v>
      </c>
      <c r="K152" s="92">
        <v>16</v>
      </c>
      <c r="L152" s="92" t="s">
        <v>163</v>
      </c>
      <c r="M152" s="92">
        <f>SUM(N152:P152)+2</f>
        <v>239</v>
      </c>
      <c r="N152" s="92">
        <v>230</v>
      </c>
      <c r="O152" s="92">
        <v>2</v>
      </c>
      <c r="P152" s="92">
        <v>5</v>
      </c>
    </row>
    <row r="153" spans="1:16" ht="17.100000000000001" customHeight="1">
      <c r="A153" s="13"/>
      <c r="B153" s="13" t="s">
        <v>118</v>
      </c>
      <c r="C153" s="13"/>
      <c r="D153" s="13"/>
      <c r="E153" s="91">
        <f t="shared" si="48"/>
        <v>986</v>
      </c>
      <c r="F153" s="92">
        <f t="shared" si="48"/>
        <v>898</v>
      </c>
      <c r="G153" s="92">
        <f t="shared" si="48"/>
        <v>57</v>
      </c>
      <c r="H153" s="92">
        <f t="shared" si="48"/>
        <v>9</v>
      </c>
      <c r="I153" s="92">
        <f>SUM(J153:L153)+16</f>
        <v>517</v>
      </c>
      <c r="J153" s="92">
        <v>459</v>
      </c>
      <c r="K153" s="92">
        <v>38</v>
      </c>
      <c r="L153" s="92">
        <v>4</v>
      </c>
      <c r="M153" s="92">
        <f>SUM(N153:P153)+6</f>
        <v>469</v>
      </c>
      <c r="N153" s="92">
        <v>439</v>
      </c>
      <c r="O153" s="92">
        <v>19</v>
      </c>
      <c r="P153" s="92">
        <v>5</v>
      </c>
    </row>
    <row r="154" spans="1:16" ht="17.100000000000001" customHeight="1">
      <c r="A154" s="13"/>
      <c r="B154" s="13" t="s">
        <v>117</v>
      </c>
      <c r="C154" s="13"/>
      <c r="D154" s="13"/>
      <c r="E154" s="91">
        <f t="shared" si="48"/>
        <v>388</v>
      </c>
      <c r="F154" s="92">
        <f t="shared" si="48"/>
        <v>355</v>
      </c>
      <c r="G154" s="92">
        <f t="shared" si="48"/>
        <v>19</v>
      </c>
      <c r="H154" s="92">
        <f t="shared" si="48"/>
        <v>5</v>
      </c>
      <c r="I154" s="92">
        <f>SUM(J154:L154)+4</f>
        <v>187</v>
      </c>
      <c r="J154" s="92">
        <v>173</v>
      </c>
      <c r="K154" s="92">
        <v>10</v>
      </c>
      <c r="L154" s="92" t="s">
        <v>163</v>
      </c>
      <c r="M154" s="92">
        <f>SUM(N154:P154)+5</f>
        <v>201</v>
      </c>
      <c r="N154" s="92">
        <v>182</v>
      </c>
      <c r="O154" s="92">
        <v>9</v>
      </c>
      <c r="P154" s="92">
        <v>5</v>
      </c>
    </row>
    <row r="155" spans="1:16" ht="17.100000000000001" customHeight="1">
      <c r="A155" s="13"/>
      <c r="B155" s="13" t="s">
        <v>116</v>
      </c>
      <c r="C155" s="13"/>
      <c r="D155" s="13"/>
      <c r="E155" s="91">
        <f t="shared" si="48"/>
        <v>53</v>
      </c>
      <c r="F155" s="92">
        <f t="shared" si="48"/>
        <v>46</v>
      </c>
      <c r="G155" s="92">
        <f t="shared" si="48"/>
        <v>6</v>
      </c>
      <c r="H155" s="92">
        <f t="shared" si="48"/>
        <v>0</v>
      </c>
      <c r="I155" s="92">
        <f>SUM(J155:L155)</f>
        <v>26</v>
      </c>
      <c r="J155" s="92">
        <v>20</v>
      </c>
      <c r="K155" s="92">
        <v>6</v>
      </c>
      <c r="L155" s="92" t="s">
        <v>163</v>
      </c>
      <c r="M155" s="92">
        <f>SUM(N155:P155)+1</f>
        <v>27</v>
      </c>
      <c r="N155" s="92">
        <v>26</v>
      </c>
      <c r="O155" s="92" t="s">
        <v>163</v>
      </c>
      <c r="P155" s="92" t="s">
        <v>163</v>
      </c>
    </row>
    <row r="156" spans="1:16" ht="17.100000000000001" customHeight="1">
      <c r="A156" s="13"/>
      <c r="B156" s="13" t="s">
        <v>115</v>
      </c>
      <c r="C156" s="13"/>
      <c r="D156" s="13"/>
      <c r="E156" s="91">
        <f>SUM(E157:E161)</f>
        <v>3812</v>
      </c>
      <c r="F156" s="92">
        <f t="shared" ref="F156:P156" si="49">SUM(F157:F161)</f>
        <v>3516</v>
      </c>
      <c r="G156" s="92">
        <f t="shared" si="49"/>
        <v>216</v>
      </c>
      <c r="H156" s="92">
        <f t="shared" si="49"/>
        <v>36</v>
      </c>
      <c r="I156" s="92">
        <f t="shared" si="49"/>
        <v>2027</v>
      </c>
      <c r="J156" s="92">
        <f t="shared" si="49"/>
        <v>1834</v>
      </c>
      <c r="K156" s="92">
        <f t="shared" si="49"/>
        <v>164</v>
      </c>
      <c r="L156" s="92">
        <f t="shared" si="49"/>
        <v>5</v>
      </c>
      <c r="M156" s="92">
        <f t="shared" si="49"/>
        <v>1785</v>
      </c>
      <c r="N156" s="92">
        <f t="shared" si="49"/>
        <v>1682</v>
      </c>
      <c r="O156" s="92">
        <f t="shared" si="49"/>
        <v>52</v>
      </c>
      <c r="P156" s="92">
        <f t="shared" si="49"/>
        <v>31</v>
      </c>
    </row>
    <row r="157" spans="1:16" ht="17.100000000000001" customHeight="1">
      <c r="A157" s="13"/>
      <c r="B157" s="13"/>
      <c r="C157" s="13" t="s">
        <v>103</v>
      </c>
      <c r="D157" s="13"/>
      <c r="E157" s="91">
        <f t="shared" ref="E157:H161" si="50">SUM(I157,M157)</f>
        <v>837</v>
      </c>
      <c r="F157" s="92">
        <f t="shared" si="50"/>
        <v>768</v>
      </c>
      <c r="G157" s="92">
        <f t="shared" si="50"/>
        <v>48</v>
      </c>
      <c r="H157" s="92">
        <f t="shared" si="50"/>
        <v>11</v>
      </c>
      <c r="I157" s="92">
        <f>SUM(J157:L157)+5</f>
        <v>435</v>
      </c>
      <c r="J157" s="92">
        <v>395</v>
      </c>
      <c r="K157" s="92">
        <v>33</v>
      </c>
      <c r="L157" s="92">
        <v>2</v>
      </c>
      <c r="M157" s="92">
        <f>SUM(N157:P157)+5</f>
        <v>402</v>
      </c>
      <c r="N157" s="92">
        <v>373</v>
      </c>
      <c r="O157" s="92">
        <v>15</v>
      </c>
      <c r="P157" s="92">
        <v>9</v>
      </c>
    </row>
    <row r="158" spans="1:16" ht="17.100000000000001" customHeight="1">
      <c r="A158" s="13"/>
      <c r="B158" s="13"/>
      <c r="C158" s="13" t="s">
        <v>102</v>
      </c>
      <c r="D158" s="13"/>
      <c r="E158" s="91">
        <f t="shared" si="50"/>
        <v>1042</v>
      </c>
      <c r="F158" s="92">
        <f t="shared" si="50"/>
        <v>954</v>
      </c>
      <c r="G158" s="92">
        <f t="shared" si="50"/>
        <v>58</v>
      </c>
      <c r="H158" s="92">
        <f t="shared" si="50"/>
        <v>15</v>
      </c>
      <c r="I158" s="92">
        <f>SUM(J158:L158)+8</f>
        <v>560</v>
      </c>
      <c r="J158" s="92">
        <v>501</v>
      </c>
      <c r="K158" s="92">
        <v>49</v>
      </c>
      <c r="L158" s="92">
        <v>2</v>
      </c>
      <c r="M158" s="92">
        <f>SUM(N158:P158)+7</f>
        <v>482</v>
      </c>
      <c r="N158" s="92">
        <v>453</v>
      </c>
      <c r="O158" s="92">
        <v>9</v>
      </c>
      <c r="P158" s="92">
        <v>13</v>
      </c>
    </row>
    <row r="159" spans="1:16" ht="17.100000000000001" customHeight="1">
      <c r="A159" s="13"/>
      <c r="B159" s="13"/>
      <c r="C159" s="13" t="s">
        <v>101</v>
      </c>
      <c r="D159" s="13"/>
      <c r="E159" s="91">
        <f t="shared" si="50"/>
        <v>698</v>
      </c>
      <c r="F159" s="92">
        <f t="shared" si="50"/>
        <v>655</v>
      </c>
      <c r="G159" s="92">
        <f t="shared" si="50"/>
        <v>34</v>
      </c>
      <c r="H159" s="92">
        <f t="shared" si="50"/>
        <v>3</v>
      </c>
      <c r="I159" s="92">
        <f>SUM(J159:L159)+4</f>
        <v>367</v>
      </c>
      <c r="J159" s="92">
        <v>336</v>
      </c>
      <c r="K159" s="92">
        <v>27</v>
      </c>
      <c r="L159" s="92" t="s">
        <v>163</v>
      </c>
      <c r="M159" s="92">
        <f>SUM(N159:P159)+2</f>
        <v>331</v>
      </c>
      <c r="N159" s="92">
        <v>319</v>
      </c>
      <c r="O159" s="92">
        <v>7</v>
      </c>
      <c r="P159" s="92">
        <v>3</v>
      </c>
    </row>
    <row r="160" spans="1:16" ht="17.100000000000001" customHeight="1">
      <c r="A160" s="13"/>
      <c r="B160" s="13"/>
      <c r="C160" s="13" t="s">
        <v>100</v>
      </c>
      <c r="D160" s="13"/>
      <c r="E160" s="91">
        <f t="shared" si="50"/>
        <v>282</v>
      </c>
      <c r="F160" s="92">
        <f t="shared" si="50"/>
        <v>253</v>
      </c>
      <c r="G160" s="92">
        <f t="shared" si="50"/>
        <v>23</v>
      </c>
      <c r="H160" s="92">
        <f t="shared" si="50"/>
        <v>3</v>
      </c>
      <c r="I160" s="92">
        <f>SUM(J160:L160)+2</f>
        <v>140</v>
      </c>
      <c r="J160" s="92">
        <v>123</v>
      </c>
      <c r="K160" s="92">
        <v>15</v>
      </c>
      <c r="L160" s="92" t="s">
        <v>163</v>
      </c>
      <c r="M160" s="92">
        <f>SUM(N160:P160)+1</f>
        <v>142</v>
      </c>
      <c r="N160" s="92">
        <v>130</v>
      </c>
      <c r="O160" s="92">
        <v>8</v>
      </c>
      <c r="P160" s="92">
        <v>3</v>
      </c>
    </row>
    <row r="161" spans="1:16" ht="17.100000000000001" customHeight="1">
      <c r="A161" s="13"/>
      <c r="B161" s="13"/>
      <c r="C161" s="13" t="s">
        <v>99</v>
      </c>
      <c r="D161" s="13"/>
      <c r="E161" s="91">
        <f t="shared" si="50"/>
        <v>953</v>
      </c>
      <c r="F161" s="92">
        <f t="shared" si="50"/>
        <v>886</v>
      </c>
      <c r="G161" s="92">
        <f t="shared" si="50"/>
        <v>53</v>
      </c>
      <c r="H161" s="92">
        <f t="shared" si="50"/>
        <v>4</v>
      </c>
      <c r="I161" s="92">
        <f>SUM(J161:L161)+5</f>
        <v>525</v>
      </c>
      <c r="J161" s="92">
        <v>479</v>
      </c>
      <c r="K161" s="92">
        <v>40</v>
      </c>
      <c r="L161" s="92">
        <v>1</v>
      </c>
      <c r="M161" s="92">
        <f>SUM(N161:P161)+5</f>
        <v>428</v>
      </c>
      <c r="N161" s="92">
        <v>407</v>
      </c>
      <c r="O161" s="92">
        <v>13</v>
      </c>
      <c r="P161" s="92">
        <v>3</v>
      </c>
    </row>
    <row r="162" spans="1:16" ht="17.100000000000001" customHeight="1">
      <c r="A162" s="13"/>
      <c r="B162" s="13" t="s">
        <v>114</v>
      </c>
      <c r="C162" s="13"/>
      <c r="D162" s="13"/>
      <c r="E162" s="91">
        <f>SUM(E163:E166)</f>
        <v>1549</v>
      </c>
      <c r="F162" s="92">
        <f t="shared" ref="F162:P162" si="51">SUM(F163:F166)</f>
        <v>1451</v>
      </c>
      <c r="G162" s="92">
        <f t="shared" si="51"/>
        <v>71</v>
      </c>
      <c r="H162" s="92">
        <f t="shared" si="51"/>
        <v>9</v>
      </c>
      <c r="I162" s="92">
        <f t="shared" si="51"/>
        <v>840</v>
      </c>
      <c r="J162" s="92">
        <f t="shared" si="51"/>
        <v>777</v>
      </c>
      <c r="K162" s="92">
        <f t="shared" si="51"/>
        <v>53</v>
      </c>
      <c r="L162" s="92">
        <f t="shared" si="51"/>
        <v>2</v>
      </c>
      <c r="M162" s="92">
        <f t="shared" si="51"/>
        <v>709</v>
      </c>
      <c r="N162" s="92">
        <f t="shared" si="51"/>
        <v>674</v>
      </c>
      <c r="O162" s="92">
        <f t="shared" si="51"/>
        <v>18</v>
      </c>
      <c r="P162" s="92">
        <f t="shared" si="51"/>
        <v>7</v>
      </c>
    </row>
    <row r="163" spans="1:16" ht="17.100000000000001" customHeight="1">
      <c r="A163" s="13"/>
      <c r="B163" s="13"/>
      <c r="C163" s="13" t="s">
        <v>103</v>
      </c>
      <c r="D163" s="13"/>
      <c r="E163" s="91">
        <f t="shared" ref="E163:H166" si="52">SUM(I163,M163)</f>
        <v>409</v>
      </c>
      <c r="F163" s="92">
        <f t="shared" si="52"/>
        <v>368</v>
      </c>
      <c r="G163" s="92">
        <f t="shared" si="52"/>
        <v>30</v>
      </c>
      <c r="H163" s="92">
        <f t="shared" si="52"/>
        <v>2</v>
      </c>
      <c r="I163" s="92">
        <f>SUM(J163:L163)+4</f>
        <v>231</v>
      </c>
      <c r="J163" s="92">
        <v>204</v>
      </c>
      <c r="K163" s="92">
        <v>23</v>
      </c>
      <c r="L163" s="92" t="s">
        <v>163</v>
      </c>
      <c r="M163" s="92">
        <f>SUM(N163:P163)+5</f>
        <v>178</v>
      </c>
      <c r="N163" s="92">
        <v>164</v>
      </c>
      <c r="O163" s="92">
        <v>7</v>
      </c>
      <c r="P163" s="92">
        <v>2</v>
      </c>
    </row>
    <row r="164" spans="1:16" ht="17.100000000000001" customHeight="1">
      <c r="A164" s="13"/>
      <c r="B164" s="13"/>
      <c r="C164" s="13" t="s">
        <v>102</v>
      </c>
      <c r="D164" s="13"/>
      <c r="E164" s="91">
        <f t="shared" si="52"/>
        <v>784</v>
      </c>
      <c r="F164" s="92">
        <f t="shared" si="52"/>
        <v>739</v>
      </c>
      <c r="G164" s="92">
        <f t="shared" si="52"/>
        <v>32</v>
      </c>
      <c r="H164" s="92">
        <f t="shared" si="52"/>
        <v>7</v>
      </c>
      <c r="I164" s="92">
        <f>SUM(J164:L164)+2</f>
        <v>424</v>
      </c>
      <c r="J164" s="92">
        <v>394</v>
      </c>
      <c r="K164" s="92">
        <v>26</v>
      </c>
      <c r="L164" s="92">
        <v>2</v>
      </c>
      <c r="M164" s="92">
        <f>SUM(N164:P164)+4</f>
        <v>360</v>
      </c>
      <c r="N164" s="92">
        <v>345</v>
      </c>
      <c r="O164" s="92">
        <v>6</v>
      </c>
      <c r="P164" s="92">
        <v>5</v>
      </c>
    </row>
    <row r="165" spans="1:16" ht="17.100000000000001" customHeight="1">
      <c r="A165" s="13"/>
      <c r="B165" s="13"/>
      <c r="C165" s="13" t="s">
        <v>101</v>
      </c>
      <c r="D165" s="13"/>
      <c r="E165" s="91">
        <f t="shared" si="52"/>
        <v>356</v>
      </c>
      <c r="F165" s="92">
        <f t="shared" si="52"/>
        <v>344</v>
      </c>
      <c r="G165" s="92">
        <f t="shared" si="52"/>
        <v>9</v>
      </c>
      <c r="H165" s="92">
        <f t="shared" si="52"/>
        <v>0</v>
      </c>
      <c r="I165" s="92">
        <f>SUM(J165:L165)+2</f>
        <v>185</v>
      </c>
      <c r="J165" s="92">
        <v>179</v>
      </c>
      <c r="K165" s="92">
        <v>4</v>
      </c>
      <c r="L165" s="92" t="s">
        <v>163</v>
      </c>
      <c r="M165" s="92">
        <f>SUM(N165:P165)+1</f>
        <v>171</v>
      </c>
      <c r="N165" s="92">
        <v>165</v>
      </c>
      <c r="O165" s="92">
        <v>5</v>
      </c>
      <c r="P165" s="92" t="s">
        <v>163</v>
      </c>
    </row>
    <row r="166" spans="1:16" ht="17.100000000000001" customHeight="1">
      <c r="A166" s="13"/>
      <c r="B166" s="13"/>
      <c r="C166" s="13" t="s">
        <v>100</v>
      </c>
      <c r="D166" s="13"/>
      <c r="E166" s="91">
        <f t="shared" si="52"/>
        <v>0</v>
      </c>
      <c r="F166" s="92" t="s">
        <v>163</v>
      </c>
      <c r="G166" s="92" t="s">
        <v>163</v>
      </c>
      <c r="H166" s="92" t="s">
        <v>163</v>
      </c>
      <c r="I166" s="92" t="s">
        <v>163</v>
      </c>
      <c r="J166" s="92" t="s">
        <v>163</v>
      </c>
      <c r="K166" s="92" t="s">
        <v>163</v>
      </c>
      <c r="L166" s="92" t="s">
        <v>163</v>
      </c>
      <c r="M166" s="92" t="s">
        <v>163</v>
      </c>
      <c r="N166" s="92" t="s">
        <v>163</v>
      </c>
      <c r="O166" s="92" t="s">
        <v>163</v>
      </c>
      <c r="P166" s="92" t="s">
        <v>163</v>
      </c>
    </row>
    <row r="167" spans="1:16" ht="17.100000000000001" customHeight="1">
      <c r="A167" s="13"/>
      <c r="B167" s="13" t="s">
        <v>113</v>
      </c>
      <c r="C167" s="13"/>
      <c r="D167" s="13"/>
      <c r="E167" s="91">
        <f>SUM(E168:E171)</f>
        <v>664</v>
      </c>
      <c r="F167" s="92">
        <f t="shared" ref="F167:P167" si="53">SUM(F168:F171)</f>
        <v>603</v>
      </c>
      <c r="G167" s="92">
        <f t="shared" si="53"/>
        <v>40</v>
      </c>
      <c r="H167" s="92">
        <f t="shared" si="53"/>
        <v>12</v>
      </c>
      <c r="I167" s="92">
        <f t="shared" si="53"/>
        <v>360</v>
      </c>
      <c r="J167" s="92">
        <f t="shared" si="53"/>
        <v>323</v>
      </c>
      <c r="K167" s="92">
        <f t="shared" si="53"/>
        <v>29</v>
      </c>
      <c r="L167" s="92">
        <f t="shared" si="53"/>
        <v>3</v>
      </c>
      <c r="M167" s="92">
        <f t="shared" si="53"/>
        <v>304</v>
      </c>
      <c r="N167" s="92">
        <f t="shared" si="53"/>
        <v>280</v>
      </c>
      <c r="O167" s="92">
        <f t="shared" si="53"/>
        <v>11</v>
      </c>
      <c r="P167" s="92">
        <f t="shared" si="53"/>
        <v>9</v>
      </c>
    </row>
    <row r="168" spans="1:16" ht="17.100000000000001" customHeight="1">
      <c r="A168" s="13"/>
      <c r="B168" s="13"/>
      <c r="C168" s="13" t="s">
        <v>103</v>
      </c>
      <c r="D168" s="13"/>
      <c r="E168" s="91">
        <f t="shared" ref="E168:H175" si="54">SUM(I168,M168)</f>
        <v>26</v>
      </c>
      <c r="F168" s="92">
        <f t="shared" si="54"/>
        <v>24</v>
      </c>
      <c r="G168" s="92">
        <f t="shared" si="54"/>
        <v>2</v>
      </c>
      <c r="H168" s="92">
        <f t="shared" si="54"/>
        <v>0</v>
      </c>
      <c r="I168" s="92">
        <f>SUM(J168:L168)</f>
        <v>19</v>
      </c>
      <c r="J168" s="92">
        <v>17</v>
      </c>
      <c r="K168" s="92">
        <v>2</v>
      </c>
      <c r="L168" s="92" t="s">
        <v>163</v>
      </c>
      <c r="M168" s="92">
        <f>SUM(N168:P168)</f>
        <v>7</v>
      </c>
      <c r="N168" s="92">
        <v>7</v>
      </c>
      <c r="O168" s="92" t="s">
        <v>163</v>
      </c>
      <c r="P168" s="92" t="s">
        <v>163</v>
      </c>
    </row>
    <row r="169" spans="1:16" ht="17.100000000000001" customHeight="1">
      <c r="A169" s="13"/>
      <c r="B169" s="13"/>
      <c r="C169" s="13" t="s">
        <v>102</v>
      </c>
      <c r="D169" s="13"/>
      <c r="E169" s="91">
        <f t="shared" si="54"/>
        <v>222</v>
      </c>
      <c r="F169" s="92">
        <f t="shared" si="54"/>
        <v>199</v>
      </c>
      <c r="G169" s="92">
        <f t="shared" si="54"/>
        <v>15</v>
      </c>
      <c r="H169" s="92">
        <f t="shared" si="54"/>
        <v>4</v>
      </c>
      <c r="I169" s="92">
        <f>SUM(J169:L169)+2</f>
        <v>115</v>
      </c>
      <c r="J169" s="92">
        <v>103</v>
      </c>
      <c r="K169" s="92">
        <v>10</v>
      </c>
      <c r="L169" s="92" t="s">
        <v>163</v>
      </c>
      <c r="M169" s="92">
        <f>SUM(N169:P169)+2</f>
        <v>107</v>
      </c>
      <c r="N169" s="92">
        <v>96</v>
      </c>
      <c r="O169" s="92">
        <v>5</v>
      </c>
      <c r="P169" s="92">
        <v>4</v>
      </c>
    </row>
    <row r="170" spans="1:16" ht="17.100000000000001" customHeight="1">
      <c r="A170" s="13"/>
      <c r="B170" s="13"/>
      <c r="C170" s="13" t="s">
        <v>101</v>
      </c>
      <c r="D170" s="13"/>
      <c r="E170" s="91">
        <f t="shared" si="54"/>
        <v>329</v>
      </c>
      <c r="F170" s="92">
        <f t="shared" si="54"/>
        <v>303</v>
      </c>
      <c r="G170" s="92">
        <f t="shared" si="54"/>
        <v>17</v>
      </c>
      <c r="H170" s="92">
        <f t="shared" si="54"/>
        <v>5</v>
      </c>
      <c r="I170" s="92">
        <f>SUM(J170:L170)+3</f>
        <v>178</v>
      </c>
      <c r="J170" s="92">
        <v>161</v>
      </c>
      <c r="K170" s="92">
        <v>12</v>
      </c>
      <c r="L170" s="92">
        <v>2</v>
      </c>
      <c r="M170" s="92">
        <f>SUM(N170:P170)+1</f>
        <v>151</v>
      </c>
      <c r="N170" s="92">
        <v>142</v>
      </c>
      <c r="O170" s="92">
        <v>5</v>
      </c>
      <c r="P170" s="92">
        <v>3</v>
      </c>
    </row>
    <row r="171" spans="1:16" ht="17.100000000000001" customHeight="1">
      <c r="A171" s="13"/>
      <c r="B171" s="13"/>
      <c r="C171" s="13" t="s">
        <v>100</v>
      </c>
      <c r="D171" s="13"/>
      <c r="E171" s="91">
        <f t="shared" si="54"/>
        <v>87</v>
      </c>
      <c r="F171" s="92">
        <f t="shared" si="54"/>
        <v>77</v>
      </c>
      <c r="G171" s="92">
        <f t="shared" si="54"/>
        <v>6</v>
      </c>
      <c r="H171" s="92">
        <f t="shared" si="54"/>
        <v>3</v>
      </c>
      <c r="I171" s="92">
        <f>SUM(J171:L171)</f>
        <v>48</v>
      </c>
      <c r="J171" s="92">
        <v>42</v>
      </c>
      <c r="K171" s="92">
        <v>5</v>
      </c>
      <c r="L171" s="92">
        <v>1</v>
      </c>
      <c r="M171" s="92">
        <f>SUM(N171:P171)+1</f>
        <v>39</v>
      </c>
      <c r="N171" s="92">
        <v>35</v>
      </c>
      <c r="O171" s="92">
        <v>1</v>
      </c>
      <c r="P171" s="92">
        <v>2</v>
      </c>
    </row>
    <row r="172" spans="1:16" ht="17.100000000000001" customHeight="1">
      <c r="A172" s="13"/>
      <c r="B172" s="13" t="s">
        <v>112</v>
      </c>
      <c r="C172" s="13"/>
      <c r="D172" s="13"/>
      <c r="E172" s="91">
        <f>SUM(E173:E175)</f>
        <v>256</v>
      </c>
      <c r="F172" s="92">
        <f t="shared" ref="F172:P172" si="55">SUM(F173:F175)</f>
        <v>232</v>
      </c>
      <c r="G172" s="92">
        <f t="shared" si="55"/>
        <v>19</v>
      </c>
      <c r="H172" s="92">
        <f t="shared" si="55"/>
        <v>5</v>
      </c>
      <c r="I172" s="92">
        <f t="shared" si="55"/>
        <v>133</v>
      </c>
      <c r="J172" s="92">
        <f t="shared" si="55"/>
        <v>117</v>
      </c>
      <c r="K172" s="92">
        <f t="shared" si="55"/>
        <v>16</v>
      </c>
      <c r="L172" s="92">
        <f t="shared" si="55"/>
        <v>0</v>
      </c>
      <c r="M172" s="92">
        <f t="shared" si="55"/>
        <v>123</v>
      </c>
      <c r="N172" s="92">
        <f t="shared" si="55"/>
        <v>115</v>
      </c>
      <c r="O172" s="92">
        <f t="shared" si="55"/>
        <v>3</v>
      </c>
      <c r="P172" s="92">
        <f t="shared" si="55"/>
        <v>5</v>
      </c>
    </row>
    <row r="173" spans="1:16" ht="17.100000000000001" customHeight="1">
      <c r="A173" s="13"/>
      <c r="B173" s="13"/>
      <c r="C173" s="13" t="s">
        <v>103</v>
      </c>
      <c r="D173" s="13"/>
      <c r="E173" s="91">
        <f t="shared" si="54"/>
        <v>212</v>
      </c>
      <c r="F173" s="92">
        <f t="shared" si="54"/>
        <v>193</v>
      </c>
      <c r="G173" s="92">
        <f t="shared" si="54"/>
        <v>15</v>
      </c>
      <c r="H173" s="92">
        <f t="shared" si="54"/>
        <v>4</v>
      </c>
      <c r="I173" s="92">
        <f>SUM(J173:L173)</f>
        <v>105</v>
      </c>
      <c r="J173" s="92">
        <v>92</v>
      </c>
      <c r="K173" s="92">
        <v>13</v>
      </c>
      <c r="L173" s="92" t="s">
        <v>163</v>
      </c>
      <c r="M173" s="92">
        <f>SUM(N173:P173)</f>
        <v>107</v>
      </c>
      <c r="N173" s="92">
        <v>101</v>
      </c>
      <c r="O173" s="92">
        <v>2</v>
      </c>
      <c r="P173" s="92">
        <v>4</v>
      </c>
    </row>
    <row r="174" spans="1:16" ht="17.100000000000001" customHeight="1">
      <c r="A174" s="13"/>
      <c r="B174" s="13"/>
      <c r="C174" s="13" t="s">
        <v>102</v>
      </c>
      <c r="D174" s="13"/>
      <c r="E174" s="91">
        <f t="shared" si="54"/>
        <v>44</v>
      </c>
      <c r="F174" s="92">
        <f t="shared" si="54"/>
        <v>39</v>
      </c>
      <c r="G174" s="92">
        <f t="shared" si="54"/>
        <v>4</v>
      </c>
      <c r="H174" s="92">
        <f t="shared" si="54"/>
        <v>1</v>
      </c>
      <c r="I174" s="92">
        <f>SUM(J174:L174)</f>
        <v>28</v>
      </c>
      <c r="J174" s="92">
        <v>25</v>
      </c>
      <c r="K174" s="92">
        <v>3</v>
      </c>
      <c r="L174" s="92" t="s">
        <v>163</v>
      </c>
      <c r="M174" s="92">
        <f>SUM(N174:P174)</f>
        <v>16</v>
      </c>
      <c r="N174" s="92">
        <v>14</v>
      </c>
      <c r="O174" s="92">
        <v>1</v>
      </c>
      <c r="P174" s="92">
        <v>1</v>
      </c>
    </row>
    <row r="175" spans="1:16" ht="17.100000000000001" customHeight="1">
      <c r="A175" s="13"/>
      <c r="B175" s="13"/>
      <c r="C175" s="13" t="s">
        <v>101</v>
      </c>
      <c r="D175" s="13"/>
      <c r="E175" s="91">
        <f t="shared" si="54"/>
        <v>0</v>
      </c>
      <c r="F175" s="92" t="s">
        <v>163</v>
      </c>
      <c r="G175" s="92" t="s">
        <v>163</v>
      </c>
      <c r="H175" s="92" t="s">
        <v>163</v>
      </c>
      <c r="I175" s="92" t="s">
        <v>163</v>
      </c>
      <c r="J175" s="92" t="s">
        <v>163</v>
      </c>
      <c r="K175" s="92" t="s">
        <v>163</v>
      </c>
      <c r="L175" s="92" t="s">
        <v>163</v>
      </c>
      <c r="M175" s="92" t="s">
        <v>163</v>
      </c>
      <c r="N175" s="92" t="s">
        <v>163</v>
      </c>
      <c r="O175" s="92" t="s">
        <v>163</v>
      </c>
      <c r="P175" s="92" t="s">
        <v>163</v>
      </c>
    </row>
    <row r="176" spans="1:16" ht="17.100000000000001" customHeight="1">
      <c r="A176" s="13"/>
      <c r="B176" s="13" t="s">
        <v>111</v>
      </c>
      <c r="C176" s="13"/>
      <c r="D176" s="13"/>
      <c r="E176" s="91">
        <f>SUM(E177:E181)</f>
        <v>3115</v>
      </c>
      <c r="F176" s="92">
        <f t="shared" ref="F176:P176" si="56">SUM(F177:F181)</f>
        <v>2867</v>
      </c>
      <c r="G176" s="92">
        <f t="shared" si="56"/>
        <v>164</v>
      </c>
      <c r="H176" s="92">
        <f t="shared" si="56"/>
        <v>41</v>
      </c>
      <c r="I176" s="92">
        <f t="shared" si="56"/>
        <v>1605</v>
      </c>
      <c r="J176" s="92">
        <f t="shared" si="56"/>
        <v>1471</v>
      </c>
      <c r="K176" s="92">
        <f t="shared" si="56"/>
        <v>102</v>
      </c>
      <c r="L176" s="92">
        <f t="shared" si="56"/>
        <v>7</v>
      </c>
      <c r="M176" s="92">
        <f t="shared" si="56"/>
        <v>1510</v>
      </c>
      <c r="N176" s="92">
        <f t="shared" si="56"/>
        <v>1396</v>
      </c>
      <c r="O176" s="92">
        <f t="shared" si="56"/>
        <v>62</v>
      </c>
      <c r="P176" s="92">
        <f t="shared" si="56"/>
        <v>34</v>
      </c>
    </row>
    <row r="177" spans="1:16" ht="17.100000000000001" customHeight="1">
      <c r="A177" s="13"/>
      <c r="B177" s="13"/>
      <c r="C177" s="13" t="s">
        <v>103</v>
      </c>
      <c r="D177" s="13"/>
      <c r="E177" s="91">
        <f t="shared" ref="E177:H187" si="57">SUM(I177,M177)</f>
        <v>946</v>
      </c>
      <c r="F177" s="92">
        <f t="shared" si="57"/>
        <v>883</v>
      </c>
      <c r="G177" s="92">
        <f t="shared" si="57"/>
        <v>40</v>
      </c>
      <c r="H177" s="92">
        <f t="shared" si="57"/>
        <v>9</v>
      </c>
      <c r="I177" s="92">
        <f>SUM(J177:L177)+7</f>
        <v>461</v>
      </c>
      <c r="J177" s="92">
        <v>429</v>
      </c>
      <c r="K177" s="92">
        <v>24</v>
      </c>
      <c r="L177" s="92">
        <v>1</v>
      </c>
      <c r="M177" s="92">
        <f>SUM(N177:P177)+7</f>
        <v>485</v>
      </c>
      <c r="N177" s="92">
        <v>454</v>
      </c>
      <c r="O177" s="92">
        <v>16</v>
      </c>
      <c r="P177" s="92">
        <v>8</v>
      </c>
    </row>
    <row r="178" spans="1:16" ht="17.100000000000001" customHeight="1">
      <c r="A178" s="13"/>
      <c r="B178" s="13"/>
      <c r="C178" s="13" t="s">
        <v>102</v>
      </c>
      <c r="D178" s="13"/>
      <c r="E178" s="91">
        <f t="shared" si="57"/>
        <v>499</v>
      </c>
      <c r="F178" s="92">
        <f t="shared" si="57"/>
        <v>450</v>
      </c>
      <c r="G178" s="92">
        <f t="shared" si="57"/>
        <v>32</v>
      </c>
      <c r="H178" s="92">
        <f t="shared" si="57"/>
        <v>15</v>
      </c>
      <c r="I178" s="92">
        <f>SUM(J178:L178)+1</f>
        <v>245</v>
      </c>
      <c r="J178" s="92">
        <v>223</v>
      </c>
      <c r="K178" s="92">
        <v>18</v>
      </c>
      <c r="L178" s="92">
        <v>3</v>
      </c>
      <c r="M178" s="92">
        <f>SUM(N178:P178)+1</f>
        <v>254</v>
      </c>
      <c r="N178" s="92">
        <v>227</v>
      </c>
      <c r="O178" s="92">
        <v>14</v>
      </c>
      <c r="P178" s="92">
        <v>12</v>
      </c>
    </row>
    <row r="179" spans="1:16" ht="17.100000000000001" customHeight="1">
      <c r="A179" s="13"/>
      <c r="B179" s="13"/>
      <c r="C179" s="13" t="s">
        <v>101</v>
      </c>
      <c r="D179" s="13"/>
      <c r="E179" s="91">
        <f t="shared" si="57"/>
        <v>730</v>
      </c>
      <c r="F179" s="92">
        <f t="shared" si="57"/>
        <v>669</v>
      </c>
      <c r="G179" s="92">
        <f t="shared" si="57"/>
        <v>48</v>
      </c>
      <c r="H179" s="92">
        <f t="shared" si="57"/>
        <v>5</v>
      </c>
      <c r="I179" s="92">
        <f>SUM(J179:L179)+4</f>
        <v>387</v>
      </c>
      <c r="J179" s="92">
        <v>352</v>
      </c>
      <c r="K179" s="92">
        <v>30</v>
      </c>
      <c r="L179" s="92">
        <v>1</v>
      </c>
      <c r="M179" s="92">
        <f>SUM(N179:P179)+4</f>
        <v>343</v>
      </c>
      <c r="N179" s="92">
        <v>317</v>
      </c>
      <c r="O179" s="92">
        <v>18</v>
      </c>
      <c r="P179" s="92">
        <v>4</v>
      </c>
    </row>
    <row r="180" spans="1:16" ht="17.100000000000001" customHeight="1">
      <c r="A180" s="13"/>
      <c r="B180" s="13"/>
      <c r="C180" s="13" t="s">
        <v>100</v>
      </c>
      <c r="D180" s="13"/>
      <c r="E180" s="91">
        <f t="shared" si="57"/>
        <v>444</v>
      </c>
      <c r="F180" s="92">
        <f t="shared" si="57"/>
        <v>413</v>
      </c>
      <c r="G180" s="92">
        <f t="shared" si="57"/>
        <v>18</v>
      </c>
      <c r="H180" s="92">
        <f t="shared" si="57"/>
        <v>5</v>
      </c>
      <c r="I180" s="92">
        <f>SUM(J180:L180)+7</f>
        <v>245</v>
      </c>
      <c r="J180" s="92">
        <v>224</v>
      </c>
      <c r="K180" s="92">
        <v>14</v>
      </c>
      <c r="L180" s="92" t="s">
        <v>163</v>
      </c>
      <c r="M180" s="92">
        <f>SUM(N180:P180)+1</f>
        <v>199</v>
      </c>
      <c r="N180" s="92">
        <v>189</v>
      </c>
      <c r="O180" s="92">
        <v>4</v>
      </c>
      <c r="P180" s="92">
        <v>5</v>
      </c>
    </row>
    <row r="181" spans="1:16" ht="17.100000000000001" customHeight="1">
      <c r="A181" s="13"/>
      <c r="B181" s="13"/>
      <c r="C181" s="13" t="s">
        <v>99</v>
      </c>
      <c r="D181" s="13"/>
      <c r="E181" s="91">
        <f t="shared" si="57"/>
        <v>496</v>
      </c>
      <c r="F181" s="92">
        <f t="shared" si="57"/>
        <v>452</v>
      </c>
      <c r="G181" s="92">
        <f t="shared" si="57"/>
        <v>26</v>
      </c>
      <c r="H181" s="92">
        <f t="shared" si="57"/>
        <v>7</v>
      </c>
      <c r="I181" s="92">
        <f>SUM(J181:L181)+6</f>
        <v>267</v>
      </c>
      <c r="J181" s="92">
        <v>243</v>
      </c>
      <c r="K181" s="92">
        <v>16</v>
      </c>
      <c r="L181" s="92">
        <v>2</v>
      </c>
      <c r="M181" s="92">
        <f>SUM(N181:P181)+5</f>
        <v>229</v>
      </c>
      <c r="N181" s="92">
        <v>209</v>
      </c>
      <c r="O181" s="92">
        <v>10</v>
      </c>
      <c r="P181" s="92">
        <v>5</v>
      </c>
    </row>
    <row r="182" spans="1:16" ht="17.100000000000001" customHeight="1">
      <c r="A182" s="13"/>
      <c r="B182" s="13" t="s">
        <v>110</v>
      </c>
      <c r="C182" s="13"/>
      <c r="D182" s="13"/>
      <c r="E182" s="91">
        <f>SUM(I182,M182)</f>
        <v>409</v>
      </c>
      <c r="F182" s="92">
        <f t="shared" si="57"/>
        <v>389</v>
      </c>
      <c r="G182" s="92">
        <f t="shared" si="57"/>
        <v>16</v>
      </c>
      <c r="H182" s="92" t="s">
        <v>163</v>
      </c>
      <c r="I182" s="92">
        <f>SUM(J182:L182)+3</f>
        <v>212</v>
      </c>
      <c r="J182" s="92">
        <v>201</v>
      </c>
      <c r="K182" s="92">
        <v>8</v>
      </c>
      <c r="L182" s="92" t="s">
        <v>163</v>
      </c>
      <c r="M182" s="92">
        <f>SUM(N182:P182)+1</f>
        <v>197</v>
      </c>
      <c r="N182" s="92">
        <v>188</v>
      </c>
      <c r="O182" s="92">
        <v>8</v>
      </c>
      <c r="P182" s="92" t="s">
        <v>163</v>
      </c>
    </row>
    <row r="183" spans="1:16" ht="17.100000000000001" customHeight="1">
      <c r="A183" s="13"/>
      <c r="B183" s="13" t="s">
        <v>109</v>
      </c>
      <c r="C183" s="13"/>
      <c r="D183" s="13"/>
      <c r="E183" s="91">
        <f>SUM(I183,M183)</f>
        <v>316</v>
      </c>
      <c r="F183" s="92">
        <f t="shared" si="57"/>
        <v>258</v>
      </c>
      <c r="G183" s="92">
        <f t="shared" si="57"/>
        <v>49</v>
      </c>
      <c r="H183" s="92">
        <f t="shared" si="57"/>
        <v>7</v>
      </c>
      <c r="I183" s="92">
        <f>SUM(J183:L183)+1</f>
        <v>187</v>
      </c>
      <c r="J183" s="92">
        <v>145</v>
      </c>
      <c r="K183" s="92">
        <v>41</v>
      </c>
      <c r="L183" s="92" t="s">
        <v>163</v>
      </c>
      <c r="M183" s="92">
        <f>SUM(N183:P183)+1</f>
        <v>129</v>
      </c>
      <c r="N183" s="92">
        <v>113</v>
      </c>
      <c r="O183" s="92">
        <v>8</v>
      </c>
      <c r="P183" s="92">
        <v>7</v>
      </c>
    </row>
    <row r="184" spans="1:16" ht="17.100000000000001" customHeight="1">
      <c r="A184" s="13"/>
      <c r="B184" s="13" t="s">
        <v>108</v>
      </c>
      <c r="C184" s="13"/>
      <c r="D184" s="13"/>
      <c r="E184" s="91">
        <f t="shared" si="57"/>
        <v>82</v>
      </c>
      <c r="F184" s="92">
        <f t="shared" si="57"/>
        <v>65</v>
      </c>
      <c r="G184" s="92">
        <f t="shared" si="57"/>
        <v>12</v>
      </c>
      <c r="H184" s="92">
        <f t="shared" si="57"/>
        <v>4</v>
      </c>
      <c r="I184" s="92">
        <f>SUM(J184:L184)+1</f>
        <v>45</v>
      </c>
      <c r="J184" s="92">
        <v>37</v>
      </c>
      <c r="K184" s="92">
        <v>7</v>
      </c>
      <c r="L184" s="92" t="s">
        <v>163</v>
      </c>
      <c r="M184" s="92">
        <f>SUM(N184:P184)</f>
        <v>37</v>
      </c>
      <c r="N184" s="92">
        <v>28</v>
      </c>
      <c r="O184" s="92">
        <v>5</v>
      </c>
      <c r="P184" s="92">
        <v>4</v>
      </c>
    </row>
    <row r="185" spans="1:16" ht="17.100000000000001" customHeight="1">
      <c r="A185" s="13"/>
      <c r="B185" s="13" t="s">
        <v>107</v>
      </c>
      <c r="C185" s="13"/>
      <c r="D185" s="13"/>
      <c r="E185" s="91">
        <f t="shared" si="57"/>
        <v>793</v>
      </c>
      <c r="F185" s="92">
        <f t="shared" si="57"/>
        <v>716</v>
      </c>
      <c r="G185" s="92">
        <f t="shared" si="57"/>
        <v>54</v>
      </c>
      <c r="H185" s="92">
        <f t="shared" si="57"/>
        <v>9</v>
      </c>
      <c r="I185" s="92">
        <f>SUM(J185:L185)+7</f>
        <v>448</v>
      </c>
      <c r="J185" s="92">
        <v>400</v>
      </c>
      <c r="K185" s="92">
        <v>40</v>
      </c>
      <c r="L185" s="92">
        <v>1</v>
      </c>
      <c r="M185" s="92">
        <f>SUM(N185:P185)+7</f>
        <v>345</v>
      </c>
      <c r="N185" s="92">
        <v>316</v>
      </c>
      <c r="O185" s="92">
        <v>14</v>
      </c>
      <c r="P185" s="92">
        <v>8</v>
      </c>
    </row>
    <row r="186" spans="1:16" ht="17.100000000000001" customHeight="1">
      <c r="A186" s="13"/>
      <c r="B186" s="13" t="s">
        <v>106</v>
      </c>
      <c r="C186" s="13"/>
      <c r="D186" s="13"/>
      <c r="E186" s="91">
        <f t="shared" si="57"/>
        <v>274</v>
      </c>
      <c r="F186" s="92">
        <f t="shared" si="57"/>
        <v>251</v>
      </c>
      <c r="G186" s="92">
        <f t="shared" si="57"/>
        <v>14</v>
      </c>
      <c r="H186" s="92">
        <f t="shared" si="57"/>
        <v>5</v>
      </c>
      <c r="I186" s="92">
        <f>SUM(J186:L186)+3</f>
        <v>142</v>
      </c>
      <c r="J186" s="92">
        <v>127</v>
      </c>
      <c r="K186" s="92">
        <v>11</v>
      </c>
      <c r="L186" s="92">
        <v>1</v>
      </c>
      <c r="M186" s="92">
        <f>SUM(N186:P186)+1</f>
        <v>132</v>
      </c>
      <c r="N186" s="92">
        <v>124</v>
      </c>
      <c r="O186" s="92">
        <v>3</v>
      </c>
      <c r="P186" s="92">
        <v>4</v>
      </c>
    </row>
    <row r="187" spans="1:16" ht="17.100000000000001" customHeight="1">
      <c r="A187" s="13"/>
      <c r="B187" s="13" t="s">
        <v>105</v>
      </c>
      <c r="C187" s="13"/>
      <c r="D187" s="13"/>
      <c r="E187" s="91">
        <f t="shared" si="57"/>
        <v>677</v>
      </c>
      <c r="F187" s="92">
        <f t="shared" si="57"/>
        <v>619</v>
      </c>
      <c r="G187" s="92">
        <f t="shared" si="57"/>
        <v>38</v>
      </c>
      <c r="H187" s="92">
        <f t="shared" si="57"/>
        <v>9</v>
      </c>
      <c r="I187" s="92">
        <f>SUM(J187:L187)+7</f>
        <v>389</v>
      </c>
      <c r="J187" s="92">
        <v>346</v>
      </c>
      <c r="K187" s="92">
        <v>33</v>
      </c>
      <c r="L187" s="92">
        <v>3</v>
      </c>
      <c r="M187" s="92">
        <f>SUM(N187:P187)+4</f>
        <v>288</v>
      </c>
      <c r="N187" s="92">
        <v>273</v>
      </c>
      <c r="O187" s="92">
        <v>5</v>
      </c>
      <c r="P187" s="92">
        <v>6</v>
      </c>
    </row>
    <row r="188" spans="1:16" ht="17.100000000000001" customHeight="1">
      <c r="A188" s="13"/>
      <c r="B188" s="13" t="s">
        <v>104</v>
      </c>
      <c r="C188" s="13"/>
      <c r="D188" s="13"/>
      <c r="E188" s="91">
        <f>SUM(E189:E193)</f>
        <v>2383</v>
      </c>
      <c r="F188" s="92">
        <f t="shared" ref="F188:P188" si="58">SUM(F189:F193)</f>
        <v>2105</v>
      </c>
      <c r="G188" s="92">
        <f t="shared" si="58"/>
        <v>191</v>
      </c>
      <c r="H188" s="92">
        <f t="shared" si="58"/>
        <v>41</v>
      </c>
      <c r="I188" s="92">
        <f t="shared" si="58"/>
        <v>1241</v>
      </c>
      <c r="J188" s="92">
        <f t="shared" si="58"/>
        <v>1085</v>
      </c>
      <c r="K188" s="92">
        <f t="shared" si="58"/>
        <v>134</v>
      </c>
      <c r="L188" s="92">
        <f t="shared" si="58"/>
        <v>6</v>
      </c>
      <c r="M188" s="92">
        <f>SUM(M189:M193)</f>
        <v>1142</v>
      </c>
      <c r="N188" s="92">
        <f t="shared" si="58"/>
        <v>1020</v>
      </c>
      <c r="O188" s="92">
        <f t="shared" si="58"/>
        <v>57</v>
      </c>
      <c r="P188" s="92">
        <f t="shared" si="58"/>
        <v>35</v>
      </c>
    </row>
    <row r="189" spans="1:16" ht="17.100000000000001" customHeight="1">
      <c r="A189" s="13"/>
      <c r="B189" s="13"/>
      <c r="C189" s="13" t="s">
        <v>103</v>
      </c>
      <c r="D189" s="13"/>
      <c r="E189" s="91">
        <f t="shared" ref="E189:H194" si="59">SUM(I189,M189)</f>
        <v>846</v>
      </c>
      <c r="F189" s="92">
        <f t="shared" si="59"/>
        <v>749</v>
      </c>
      <c r="G189" s="92">
        <f t="shared" si="59"/>
        <v>77</v>
      </c>
      <c r="H189" s="92">
        <f t="shared" si="59"/>
        <v>9</v>
      </c>
      <c r="I189" s="92">
        <f>SUM(J189:L189)+9</f>
        <v>453</v>
      </c>
      <c r="J189" s="92">
        <v>387</v>
      </c>
      <c r="K189" s="92">
        <v>57</v>
      </c>
      <c r="L189" s="92" t="s">
        <v>163</v>
      </c>
      <c r="M189" s="92">
        <f>SUM(N189:P189)+2</f>
        <v>393</v>
      </c>
      <c r="N189" s="92">
        <v>362</v>
      </c>
      <c r="O189" s="92">
        <v>20</v>
      </c>
      <c r="P189" s="92">
        <v>9</v>
      </c>
    </row>
    <row r="190" spans="1:16" ht="17.100000000000001" customHeight="1">
      <c r="A190" s="13"/>
      <c r="B190" s="13"/>
      <c r="C190" s="13" t="s">
        <v>102</v>
      </c>
      <c r="D190" s="13"/>
      <c r="E190" s="91">
        <f t="shared" si="59"/>
        <v>928</v>
      </c>
      <c r="F190" s="92">
        <f t="shared" si="59"/>
        <v>808</v>
      </c>
      <c r="G190" s="92">
        <f t="shared" si="59"/>
        <v>83</v>
      </c>
      <c r="H190" s="92">
        <f t="shared" si="59"/>
        <v>25</v>
      </c>
      <c r="I190" s="92">
        <f>SUM(J190:L190)+5</f>
        <v>464</v>
      </c>
      <c r="J190" s="92">
        <v>399</v>
      </c>
      <c r="K190" s="92">
        <v>55</v>
      </c>
      <c r="L190" s="92">
        <v>5</v>
      </c>
      <c r="M190" s="92">
        <f>SUM(N190:P190)+7</f>
        <v>464</v>
      </c>
      <c r="N190" s="92">
        <v>409</v>
      </c>
      <c r="O190" s="92">
        <v>28</v>
      </c>
      <c r="P190" s="92">
        <v>20</v>
      </c>
    </row>
    <row r="191" spans="1:16" ht="17.100000000000001" customHeight="1">
      <c r="A191" s="13"/>
      <c r="B191" s="13"/>
      <c r="C191" s="13" t="s">
        <v>101</v>
      </c>
      <c r="D191" s="13"/>
      <c r="E191" s="91">
        <f t="shared" si="59"/>
        <v>609</v>
      </c>
      <c r="F191" s="92">
        <f t="shared" si="59"/>
        <v>548</v>
      </c>
      <c r="G191" s="92">
        <f t="shared" si="59"/>
        <v>31</v>
      </c>
      <c r="H191" s="92">
        <f t="shared" si="59"/>
        <v>7</v>
      </c>
      <c r="I191" s="92">
        <f>SUM(J191:L191)+2</f>
        <v>324</v>
      </c>
      <c r="J191" s="92">
        <v>299</v>
      </c>
      <c r="K191" s="92">
        <v>22</v>
      </c>
      <c r="L191" s="92">
        <v>1</v>
      </c>
      <c r="M191" s="92">
        <f>SUM(N191:P191)+21</f>
        <v>285</v>
      </c>
      <c r="N191" s="92">
        <v>249</v>
      </c>
      <c r="O191" s="92">
        <v>9</v>
      </c>
      <c r="P191" s="92">
        <v>6</v>
      </c>
    </row>
    <row r="192" spans="1:16" ht="17.100000000000001" customHeight="1">
      <c r="A192" s="13"/>
      <c r="B192" s="13"/>
      <c r="C192" s="13" t="s">
        <v>100</v>
      </c>
      <c r="D192" s="13"/>
      <c r="E192" s="91">
        <f t="shared" si="59"/>
        <v>0</v>
      </c>
      <c r="F192" s="92" t="s">
        <v>163</v>
      </c>
      <c r="G192" s="92" t="s">
        <v>163</v>
      </c>
      <c r="H192" s="92" t="s">
        <v>163</v>
      </c>
      <c r="I192" s="92">
        <f>SUM(J192:L192)</f>
        <v>0</v>
      </c>
      <c r="J192" s="92" t="s">
        <v>163</v>
      </c>
      <c r="K192" s="92" t="s">
        <v>163</v>
      </c>
      <c r="L192" s="92" t="s">
        <v>163</v>
      </c>
      <c r="M192" s="92" t="s">
        <v>163</v>
      </c>
      <c r="N192" s="92" t="s">
        <v>163</v>
      </c>
      <c r="O192" s="92" t="s">
        <v>163</v>
      </c>
      <c r="P192" s="92" t="s">
        <v>163</v>
      </c>
    </row>
    <row r="193" spans="1:16" ht="17.100000000000001" customHeight="1">
      <c r="A193" s="13"/>
      <c r="B193" s="13"/>
      <c r="C193" s="13" t="s">
        <v>99</v>
      </c>
      <c r="D193" s="13"/>
      <c r="E193" s="91">
        <f t="shared" si="59"/>
        <v>0</v>
      </c>
      <c r="F193" s="92" t="s">
        <v>163</v>
      </c>
      <c r="G193" s="92" t="s">
        <v>163</v>
      </c>
      <c r="H193" s="92" t="s">
        <v>163</v>
      </c>
      <c r="I193" s="92">
        <f>SUM(J193:L193)</f>
        <v>0</v>
      </c>
      <c r="J193" s="92" t="s">
        <v>163</v>
      </c>
      <c r="K193" s="92" t="s">
        <v>163</v>
      </c>
      <c r="L193" s="92" t="s">
        <v>163</v>
      </c>
      <c r="M193" s="92" t="s">
        <v>163</v>
      </c>
      <c r="N193" s="92" t="s">
        <v>163</v>
      </c>
      <c r="O193" s="92" t="s">
        <v>163</v>
      </c>
      <c r="P193" s="92" t="s">
        <v>163</v>
      </c>
    </row>
    <row r="194" spans="1:16" ht="17.100000000000001" customHeight="1">
      <c r="A194" s="13"/>
      <c r="B194" s="13" t="s">
        <v>98</v>
      </c>
      <c r="C194" s="13"/>
      <c r="D194" s="38"/>
      <c r="E194" s="91">
        <f t="shared" ref="E194" si="60">SUM(I194,M194)</f>
        <v>4</v>
      </c>
      <c r="F194" s="92">
        <f t="shared" si="59"/>
        <v>4</v>
      </c>
      <c r="G194" s="92" t="s">
        <v>163</v>
      </c>
      <c r="H194" s="92" t="s">
        <v>163</v>
      </c>
      <c r="I194" s="92">
        <f>SUM(J194:L194)</f>
        <v>4</v>
      </c>
      <c r="J194" s="92">
        <v>4</v>
      </c>
      <c r="K194" s="92" t="s">
        <v>163</v>
      </c>
      <c r="L194" s="92" t="s">
        <v>163</v>
      </c>
      <c r="M194" s="92" t="s">
        <v>163</v>
      </c>
      <c r="N194" s="92" t="s">
        <v>163</v>
      </c>
      <c r="O194" s="92" t="s">
        <v>163</v>
      </c>
      <c r="P194" s="92" t="s">
        <v>163</v>
      </c>
    </row>
    <row r="195" spans="1:16" ht="15.95" customHeight="1">
      <c r="A195" s="13" t="s">
        <v>97</v>
      </c>
      <c r="B195" s="13"/>
      <c r="C195" s="13"/>
      <c r="D195" s="13"/>
      <c r="E195" s="91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1:16" ht="15.95" customHeight="1">
      <c r="A196" s="13">
        <v>1</v>
      </c>
      <c r="B196" s="331" t="s">
        <v>96</v>
      </c>
      <c r="C196" s="331"/>
      <c r="D196" s="128"/>
      <c r="E196" s="91">
        <f t="shared" ref="E196:P196" si="61">SUM(E77)</f>
        <v>1713</v>
      </c>
      <c r="F196" s="92">
        <f t="shared" si="61"/>
        <v>1470</v>
      </c>
      <c r="G196" s="92">
        <f t="shared" si="61"/>
        <v>160</v>
      </c>
      <c r="H196" s="92">
        <f t="shared" si="61"/>
        <v>47</v>
      </c>
      <c r="I196" s="92">
        <f t="shared" si="61"/>
        <v>860</v>
      </c>
      <c r="J196" s="92">
        <f t="shared" si="61"/>
        <v>722</v>
      </c>
      <c r="K196" s="92">
        <f t="shared" si="61"/>
        <v>107</v>
      </c>
      <c r="L196" s="92">
        <f t="shared" si="61"/>
        <v>7</v>
      </c>
      <c r="M196" s="92">
        <f t="shared" si="61"/>
        <v>853</v>
      </c>
      <c r="N196" s="92">
        <f t="shared" si="61"/>
        <v>748</v>
      </c>
      <c r="O196" s="92">
        <f t="shared" si="61"/>
        <v>53</v>
      </c>
      <c r="P196" s="92">
        <f t="shared" si="61"/>
        <v>40</v>
      </c>
    </row>
    <row r="197" spans="1:16" ht="15.95" customHeight="1">
      <c r="A197" s="13">
        <v>2</v>
      </c>
      <c r="B197" s="331" t="s">
        <v>367</v>
      </c>
      <c r="C197" s="331"/>
      <c r="D197" s="68" t="s">
        <v>444</v>
      </c>
      <c r="E197" s="91">
        <f>SUM(E39,E64,E105,E106,E109,E107,E108,E194)</f>
        <v>1771</v>
      </c>
      <c r="F197" s="92">
        <f>SUM(F39,F64,F105,F106,F109,F107,F108,F194)</f>
        <v>1526</v>
      </c>
      <c r="G197" s="92">
        <f t="shared" ref="G197:P197" si="62">SUM(G39,G64,G105,G106,G109,G107,G108,G194)</f>
        <v>185</v>
      </c>
      <c r="H197" s="92">
        <f t="shared" si="62"/>
        <v>32</v>
      </c>
      <c r="I197" s="92">
        <f t="shared" si="62"/>
        <v>888</v>
      </c>
      <c r="J197" s="92">
        <f t="shared" si="62"/>
        <v>745</v>
      </c>
      <c r="K197" s="92">
        <f t="shared" si="62"/>
        <v>120</v>
      </c>
      <c r="L197" s="92">
        <f t="shared" si="62"/>
        <v>4</v>
      </c>
      <c r="M197" s="92">
        <f t="shared" si="62"/>
        <v>883</v>
      </c>
      <c r="N197" s="92">
        <f t="shared" si="62"/>
        <v>781</v>
      </c>
      <c r="O197" s="92">
        <f t="shared" si="62"/>
        <v>65</v>
      </c>
      <c r="P197" s="92">
        <f t="shared" si="62"/>
        <v>28</v>
      </c>
    </row>
    <row r="198" spans="1:16" ht="15.95" customHeight="1">
      <c r="A198" s="13">
        <v>3</v>
      </c>
      <c r="B198" s="331" t="s">
        <v>95</v>
      </c>
      <c r="C198" s="331"/>
      <c r="D198" s="128"/>
      <c r="E198" s="91">
        <f t="shared" ref="E198:J198" si="63">SUM(E98)</f>
        <v>1750</v>
      </c>
      <c r="F198" s="92">
        <f t="shared" si="63"/>
        <v>1500</v>
      </c>
      <c r="G198" s="92">
        <f t="shared" si="63"/>
        <v>189</v>
      </c>
      <c r="H198" s="92">
        <f t="shared" si="63"/>
        <v>49</v>
      </c>
      <c r="I198" s="92">
        <f t="shared" si="63"/>
        <v>836</v>
      </c>
      <c r="J198" s="92">
        <f t="shared" si="63"/>
        <v>708</v>
      </c>
      <c r="K198" s="92">
        <f t="shared" ref="K198:P198" si="64">SUM(K98)</f>
        <v>111</v>
      </c>
      <c r="L198" s="92">
        <f t="shared" si="64"/>
        <v>9</v>
      </c>
      <c r="M198" s="92">
        <f t="shared" si="64"/>
        <v>914</v>
      </c>
      <c r="N198" s="92">
        <f t="shared" si="64"/>
        <v>792</v>
      </c>
      <c r="O198" s="92">
        <f t="shared" si="64"/>
        <v>78</v>
      </c>
      <c r="P198" s="92">
        <f t="shared" si="64"/>
        <v>40</v>
      </c>
    </row>
    <row r="199" spans="1:16" ht="15.95" customHeight="1">
      <c r="A199" s="13">
        <v>4</v>
      </c>
      <c r="B199" s="331" t="s">
        <v>94</v>
      </c>
      <c r="C199" s="331"/>
      <c r="D199" s="128"/>
      <c r="E199" s="91">
        <f t="shared" ref="E199:P199" si="65">SUM(E110)</f>
        <v>1922</v>
      </c>
      <c r="F199" s="92">
        <f t="shared" si="65"/>
        <v>1704</v>
      </c>
      <c r="G199" s="92">
        <f t="shared" si="65"/>
        <v>157</v>
      </c>
      <c r="H199" s="92">
        <f t="shared" si="65"/>
        <v>42</v>
      </c>
      <c r="I199" s="92">
        <f t="shared" si="65"/>
        <v>972</v>
      </c>
      <c r="J199" s="92">
        <f t="shared" si="65"/>
        <v>845</v>
      </c>
      <c r="K199" s="92">
        <f t="shared" si="65"/>
        <v>109</v>
      </c>
      <c r="L199" s="92">
        <f t="shared" si="65"/>
        <v>8</v>
      </c>
      <c r="M199" s="92">
        <f t="shared" si="65"/>
        <v>950</v>
      </c>
      <c r="N199" s="92">
        <f t="shared" si="65"/>
        <v>859</v>
      </c>
      <c r="O199" s="92">
        <f t="shared" si="65"/>
        <v>48</v>
      </c>
      <c r="P199" s="92">
        <f t="shared" si="65"/>
        <v>34</v>
      </c>
    </row>
    <row r="200" spans="1:16" ht="15.95" customHeight="1">
      <c r="A200" s="13">
        <v>5</v>
      </c>
      <c r="B200" s="331" t="s">
        <v>93</v>
      </c>
      <c r="C200" s="331"/>
      <c r="D200" s="128"/>
      <c r="E200" s="91">
        <f t="shared" ref="E200:P200" si="66">SUM(E116,E92,E95)</f>
        <v>1997</v>
      </c>
      <c r="F200" s="92">
        <f t="shared" si="66"/>
        <v>1769</v>
      </c>
      <c r="G200" s="92">
        <f t="shared" si="66"/>
        <v>160</v>
      </c>
      <c r="H200" s="92">
        <f t="shared" si="66"/>
        <v>31</v>
      </c>
      <c r="I200" s="92">
        <f t="shared" si="66"/>
        <v>1069</v>
      </c>
      <c r="J200" s="92">
        <f t="shared" si="66"/>
        <v>924</v>
      </c>
      <c r="K200" s="92">
        <f t="shared" si="66"/>
        <v>115</v>
      </c>
      <c r="L200" s="92">
        <f t="shared" si="66"/>
        <v>6</v>
      </c>
      <c r="M200" s="92">
        <f t="shared" si="66"/>
        <v>928</v>
      </c>
      <c r="N200" s="92">
        <f t="shared" si="66"/>
        <v>845</v>
      </c>
      <c r="O200" s="92">
        <f t="shared" si="66"/>
        <v>45</v>
      </c>
      <c r="P200" s="92">
        <f t="shared" si="66"/>
        <v>25</v>
      </c>
    </row>
    <row r="201" spans="1:16" ht="15.95" customHeight="1">
      <c r="A201" s="13">
        <v>6</v>
      </c>
      <c r="B201" s="331" t="s">
        <v>92</v>
      </c>
      <c r="C201" s="331"/>
      <c r="D201" s="128"/>
      <c r="E201" s="91">
        <f t="shared" ref="E201:P201" si="67">SUM(E86,E104,E83)</f>
        <v>3116</v>
      </c>
      <c r="F201" s="92">
        <f t="shared" si="67"/>
        <v>2804</v>
      </c>
      <c r="G201" s="92">
        <f t="shared" si="67"/>
        <v>207</v>
      </c>
      <c r="H201" s="92">
        <f t="shared" si="67"/>
        <v>48</v>
      </c>
      <c r="I201" s="92">
        <f>SUM(I86,I104,I83)</f>
        <v>1649</v>
      </c>
      <c r="J201" s="92">
        <f t="shared" si="67"/>
        <v>1462</v>
      </c>
      <c r="K201" s="92">
        <f t="shared" si="67"/>
        <v>137</v>
      </c>
      <c r="L201" s="92">
        <f t="shared" si="67"/>
        <v>5</v>
      </c>
      <c r="M201" s="92">
        <f t="shared" si="67"/>
        <v>1467</v>
      </c>
      <c r="N201" s="92">
        <f t="shared" si="67"/>
        <v>1342</v>
      </c>
      <c r="O201" s="92">
        <f t="shared" si="67"/>
        <v>70</v>
      </c>
      <c r="P201" s="92">
        <f t="shared" si="67"/>
        <v>43</v>
      </c>
    </row>
    <row r="202" spans="1:16" ht="15.95" customHeight="1">
      <c r="A202" s="13">
        <v>7</v>
      </c>
      <c r="B202" s="331" t="s">
        <v>91</v>
      </c>
      <c r="C202" s="331"/>
      <c r="D202" s="128"/>
      <c r="E202" s="91">
        <f t="shared" ref="E202:P202" si="68">SUM(E28)</f>
        <v>1928</v>
      </c>
      <c r="F202" s="92">
        <f t="shared" si="68"/>
        <v>1695</v>
      </c>
      <c r="G202" s="92">
        <f t="shared" si="68"/>
        <v>141</v>
      </c>
      <c r="H202" s="92">
        <f t="shared" si="68"/>
        <v>34</v>
      </c>
      <c r="I202" s="92">
        <f t="shared" si="68"/>
        <v>1011</v>
      </c>
      <c r="J202" s="92">
        <f t="shared" si="68"/>
        <v>875</v>
      </c>
      <c r="K202" s="92">
        <f t="shared" si="68"/>
        <v>94</v>
      </c>
      <c r="L202" s="92">
        <f t="shared" si="68"/>
        <v>6</v>
      </c>
      <c r="M202" s="92">
        <f t="shared" si="68"/>
        <v>917</v>
      </c>
      <c r="N202" s="92">
        <f t="shared" si="68"/>
        <v>820</v>
      </c>
      <c r="O202" s="92">
        <f t="shared" si="68"/>
        <v>47</v>
      </c>
      <c r="P202" s="92">
        <f t="shared" si="68"/>
        <v>28</v>
      </c>
    </row>
    <row r="203" spans="1:16" ht="15.95" customHeight="1">
      <c r="A203" s="13">
        <v>8</v>
      </c>
      <c r="B203" s="331" t="s">
        <v>90</v>
      </c>
      <c r="C203" s="331"/>
      <c r="D203" s="128"/>
      <c r="E203" s="91">
        <f t="shared" ref="E203:P203" si="69">SUM(E47,E46,E48)</f>
        <v>840</v>
      </c>
      <c r="F203" s="92">
        <f t="shared" si="69"/>
        <v>726</v>
      </c>
      <c r="G203" s="92">
        <f t="shared" si="69"/>
        <v>75</v>
      </c>
      <c r="H203" s="92">
        <f t="shared" si="69"/>
        <v>22</v>
      </c>
      <c r="I203" s="92">
        <f t="shared" si="69"/>
        <v>426</v>
      </c>
      <c r="J203" s="92">
        <f t="shared" si="69"/>
        <v>360</v>
      </c>
      <c r="K203" s="92">
        <f t="shared" si="69"/>
        <v>56</v>
      </c>
      <c r="L203" s="92">
        <f t="shared" si="69"/>
        <v>3</v>
      </c>
      <c r="M203" s="92">
        <f t="shared" si="69"/>
        <v>414</v>
      </c>
      <c r="N203" s="92">
        <f t="shared" si="69"/>
        <v>366</v>
      </c>
      <c r="O203" s="92">
        <f t="shared" si="69"/>
        <v>19</v>
      </c>
      <c r="P203" s="92">
        <f t="shared" si="69"/>
        <v>19</v>
      </c>
    </row>
    <row r="204" spans="1:16" ht="15.95" customHeight="1">
      <c r="A204" s="13">
        <v>9</v>
      </c>
      <c r="B204" s="331" t="s">
        <v>89</v>
      </c>
      <c r="C204" s="331"/>
      <c r="D204" s="128"/>
      <c r="E204" s="91">
        <f t="shared" ref="E204:P204" si="70">SUM(E43,E45,E44)</f>
        <v>1260</v>
      </c>
      <c r="F204" s="92">
        <f t="shared" si="70"/>
        <v>1115</v>
      </c>
      <c r="G204" s="92">
        <f t="shared" si="70"/>
        <v>100</v>
      </c>
      <c r="H204" s="92">
        <f t="shared" si="70"/>
        <v>22</v>
      </c>
      <c r="I204" s="92">
        <f t="shared" si="70"/>
        <v>660</v>
      </c>
      <c r="J204" s="92">
        <f t="shared" si="70"/>
        <v>572</v>
      </c>
      <c r="K204" s="92">
        <f t="shared" si="70"/>
        <v>74</v>
      </c>
      <c r="L204" s="92">
        <f t="shared" si="70"/>
        <v>1</v>
      </c>
      <c r="M204" s="92">
        <f t="shared" si="70"/>
        <v>600</v>
      </c>
      <c r="N204" s="92">
        <f t="shared" si="70"/>
        <v>543</v>
      </c>
      <c r="O204" s="92">
        <f t="shared" si="70"/>
        <v>26</v>
      </c>
      <c r="P204" s="92">
        <f t="shared" si="70"/>
        <v>21</v>
      </c>
    </row>
    <row r="205" spans="1:16" ht="15.95" customHeight="1">
      <c r="A205" s="13">
        <v>10</v>
      </c>
      <c r="B205" s="331" t="s">
        <v>88</v>
      </c>
      <c r="C205" s="331"/>
      <c r="D205" s="128"/>
      <c r="E205" s="91">
        <f t="shared" ref="E205:P205" si="71">SUM(E123,E122,E124,E125,E119,E151)</f>
        <v>1699</v>
      </c>
      <c r="F205" s="92">
        <f t="shared" si="71"/>
        <v>1517</v>
      </c>
      <c r="G205" s="92">
        <f t="shared" si="71"/>
        <v>136</v>
      </c>
      <c r="H205" s="92">
        <f t="shared" si="71"/>
        <v>30</v>
      </c>
      <c r="I205" s="92">
        <f t="shared" si="71"/>
        <v>869</v>
      </c>
      <c r="J205" s="92">
        <f t="shared" si="71"/>
        <v>765</v>
      </c>
      <c r="K205" s="92">
        <f t="shared" si="71"/>
        <v>93</v>
      </c>
      <c r="L205" s="92">
        <f t="shared" si="71"/>
        <v>2</v>
      </c>
      <c r="M205" s="92">
        <f t="shared" si="71"/>
        <v>830</v>
      </c>
      <c r="N205" s="92">
        <f t="shared" si="71"/>
        <v>752</v>
      </c>
      <c r="O205" s="92">
        <f t="shared" si="71"/>
        <v>43</v>
      </c>
      <c r="P205" s="92">
        <f t="shared" si="71"/>
        <v>28</v>
      </c>
    </row>
    <row r="206" spans="1:16" ht="15.95" customHeight="1">
      <c r="A206" s="13">
        <v>11</v>
      </c>
      <c r="B206" s="331" t="s">
        <v>87</v>
      </c>
      <c r="C206" s="331"/>
      <c r="D206" s="128"/>
      <c r="E206" s="91">
        <f t="shared" ref="E206:P206" si="72">SUM(E152,E146,E154,E153)</f>
        <v>2376</v>
      </c>
      <c r="F206" s="92">
        <f t="shared" si="72"/>
        <v>2168</v>
      </c>
      <c r="G206" s="92">
        <f t="shared" si="72"/>
        <v>130</v>
      </c>
      <c r="H206" s="92">
        <f t="shared" si="72"/>
        <v>29</v>
      </c>
      <c r="I206" s="92">
        <f t="shared" si="72"/>
        <v>1206</v>
      </c>
      <c r="J206" s="92">
        <f t="shared" si="72"/>
        <v>1080</v>
      </c>
      <c r="K206" s="92">
        <f t="shared" si="72"/>
        <v>90</v>
      </c>
      <c r="L206" s="92">
        <f t="shared" si="72"/>
        <v>5</v>
      </c>
      <c r="M206" s="92">
        <f t="shared" si="72"/>
        <v>1170</v>
      </c>
      <c r="N206" s="92">
        <f t="shared" si="72"/>
        <v>1088</v>
      </c>
      <c r="O206" s="92">
        <f t="shared" si="72"/>
        <v>40</v>
      </c>
      <c r="P206" s="92">
        <f t="shared" si="72"/>
        <v>24</v>
      </c>
    </row>
    <row r="207" spans="1:16" ht="15.95" customHeight="1">
      <c r="A207" s="13">
        <v>12</v>
      </c>
      <c r="B207" s="331" t="s">
        <v>86</v>
      </c>
      <c r="C207" s="331"/>
      <c r="D207" s="128"/>
      <c r="E207" s="91">
        <f t="shared" ref="E207:P207" si="73">SUM(E128,E139,E134)</f>
        <v>2909</v>
      </c>
      <c r="F207" s="92">
        <f t="shared" si="73"/>
        <v>2550</v>
      </c>
      <c r="G207" s="92">
        <f t="shared" si="73"/>
        <v>250</v>
      </c>
      <c r="H207" s="92">
        <f t="shared" si="73"/>
        <v>55</v>
      </c>
      <c r="I207" s="92">
        <f t="shared" si="73"/>
        <v>1512</v>
      </c>
      <c r="J207" s="92">
        <f t="shared" si="73"/>
        <v>1296</v>
      </c>
      <c r="K207" s="92">
        <f t="shared" si="73"/>
        <v>170</v>
      </c>
      <c r="L207" s="92">
        <f t="shared" si="73"/>
        <v>11</v>
      </c>
      <c r="M207" s="92">
        <f t="shared" si="73"/>
        <v>1397</v>
      </c>
      <c r="N207" s="92">
        <f t="shared" si="73"/>
        <v>1254</v>
      </c>
      <c r="O207" s="92">
        <f t="shared" si="73"/>
        <v>80</v>
      </c>
      <c r="P207" s="92">
        <f t="shared" si="73"/>
        <v>44</v>
      </c>
    </row>
    <row r="208" spans="1:16" ht="15.95" customHeight="1">
      <c r="A208" s="13">
        <v>13</v>
      </c>
      <c r="B208" s="331" t="s">
        <v>85</v>
      </c>
      <c r="C208" s="331"/>
      <c r="D208" s="128"/>
      <c r="E208" s="91">
        <f t="shared" ref="E208:P208" si="74">SUM(E34,E23)</f>
        <v>2857</v>
      </c>
      <c r="F208" s="92">
        <f t="shared" si="74"/>
        <v>2623</v>
      </c>
      <c r="G208" s="92">
        <f t="shared" si="74"/>
        <v>158</v>
      </c>
      <c r="H208" s="92">
        <f t="shared" si="74"/>
        <v>28</v>
      </c>
      <c r="I208" s="92">
        <f t="shared" si="74"/>
        <v>1487</v>
      </c>
      <c r="J208" s="92">
        <f t="shared" si="74"/>
        <v>1352</v>
      </c>
      <c r="K208" s="92">
        <f t="shared" si="74"/>
        <v>105</v>
      </c>
      <c r="L208" s="92">
        <f t="shared" si="74"/>
        <v>2</v>
      </c>
      <c r="M208" s="92">
        <f t="shared" si="74"/>
        <v>1370</v>
      </c>
      <c r="N208" s="92">
        <f t="shared" si="74"/>
        <v>1271</v>
      </c>
      <c r="O208" s="92">
        <f t="shared" si="74"/>
        <v>53</v>
      </c>
      <c r="P208" s="92">
        <f t="shared" si="74"/>
        <v>26</v>
      </c>
    </row>
    <row r="209" spans="1:16" ht="15.95" customHeight="1">
      <c r="A209" s="13">
        <v>14</v>
      </c>
      <c r="B209" s="331" t="s">
        <v>84</v>
      </c>
      <c r="C209" s="331"/>
      <c r="D209" s="38"/>
      <c r="E209" s="91">
        <f>SUM(E54,E49,E58)</f>
        <v>2875</v>
      </c>
      <c r="F209" s="92">
        <f t="shared" ref="F209:P209" si="75">SUM(F54,F49,F58)</f>
        <v>2442</v>
      </c>
      <c r="G209" s="92">
        <f t="shared" si="75"/>
        <v>274</v>
      </c>
      <c r="H209" s="92">
        <f t="shared" si="75"/>
        <v>94</v>
      </c>
      <c r="I209" s="92">
        <f t="shared" si="75"/>
        <v>1481</v>
      </c>
      <c r="J209" s="92">
        <f t="shared" si="75"/>
        <v>1228</v>
      </c>
      <c r="K209" s="92">
        <f t="shared" si="75"/>
        <v>210</v>
      </c>
      <c r="L209" s="92">
        <f t="shared" si="75"/>
        <v>14</v>
      </c>
      <c r="M209" s="92">
        <f t="shared" si="75"/>
        <v>1394</v>
      </c>
      <c r="N209" s="92">
        <f t="shared" si="75"/>
        <v>1214</v>
      </c>
      <c r="O209" s="92">
        <f t="shared" si="75"/>
        <v>64</v>
      </c>
      <c r="P209" s="92">
        <f t="shared" si="75"/>
        <v>80</v>
      </c>
    </row>
    <row r="210" spans="1:16" ht="15.95" customHeight="1">
      <c r="A210" s="13">
        <v>15</v>
      </c>
      <c r="B210" s="331" t="s">
        <v>83</v>
      </c>
      <c r="C210" s="331"/>
      <c r="D210" s="128"/>
      <c r="E210" s="91">
        <f t="shared" ref="E210:P210" si="76">SUM(E155,E156,E162)</f>
        <v>5414</v>
      </c>
      <c r="F210" s="92">
        <f t="shared" si="76"/>
        <v>5013</v>
      </c>
      <c r="G210" s="92">
        <f t="shared" si="76"/>
        <v>293</v>
      </c>
      <c r="H210" s="92">
        <f t="shared" si="76"/>
        <v>45</v>
      </c>
      <c r="I210" s="92">
        <f t="shared" si="76"/>
        <v>2893</v>
      </c>
      <c r="J210" s="92">
        <f t="shared" si="76"/>
        <v>2631</v>
      </c>
      <c r="K210" s="92">
        <f t="shared" si="76"/>
        <v>223</v>
      </c>
      <c r="L210" s="92">
        <f t="shared" si="76"/>
        <v>7</v>
      </c>
      <c r="M210" s="92">
        <f t="shared" si="76"/>
        <v>2521</v>
      </c>
      <c r="N210" s="92">
        <f t="shared" si="76"/>
        <v>2382</v>
      </c>
      <c r="O210" s="92">
        <f t="shared" si="76"/>
        <v>70</v>
      </c>
      <c r="P210" s="92">
        <f t="shared" si="76"/>
        <v>38</v>
      </c>
    </row>
    <row r="211" spans="1:16" ht="15.95" customHeight="1">
      <c r="A211" s="13">
        <v>16</v>
      </c>
      <c r="B211" s="331" t="s">
        <v>82</v>
      </c>
      <c r="C211" s="331"/>
      <c r="D211" s="128"/>
      <c r="E211" s="91">
        <f t="shared" ref="E211:P211" si="77">SUM(E167,E176,E182,E172)</f>
        <v>4444</v>
      </c>
      <c r="F211" s="92">
        <f t="shared" si="77"/>
        <v>4091</v>
      </c>
      <c r="G211" s="92">
        <f t="shared" si="77"/>
        <v>239</v>
      </c>
      <c r="H211" s="92">
        <f t="shared" si="77"/>
        <v>58</v>
      </c>
      <c r="I211" s="92">
        <f t="shared" si="77"/>
        <v>2310</v>
      </c>
      <c r="J211" s="92">
        <f t="shared" si="77"/>
        <v>2112</v>
      </c>
      <c r="K211" s="92">
        <f t="shared" si="77"/>
        <v>155</v>
      </c>
      <c r="L211" s="92">
        <f t="shared" si="77"/>
        <v>10</v>
      </c>
      <c r="M211" s="92">
        <f t="shared" si="77"/>
        <v>2134</v>
      </c>
      <c r="N211" s="92">
        <f t="shared" si="77"/>
        <v>1979</v>
      </c>
      <c r="O211" s="92">
        <f t="shared" si="77"/>
        <v>84</v>
      </c>
      <c r="P211" s="92">
        <f t="shared" si="77"/>
        <v>48</v>
      </c>
    </row>
    <row r="212" spans="1:16" ht="15.95" customHeight="1">
      <c r="A212" s="13">
        <v>17</v>
      </c>
      <c r="B212" s="331" t="s">
        <v>81</v>
      </c>
      <c r="C212" s="331"/>
      <c r="D212" s="128"/>
      <c r="E212" s="91">
        <f t="shared" ref="E212:P212" si="78">SUM(E183,E188,E187,E186,E185,E184)</f>
        <v>4525</v>
      </c>
      <c r="F212" s="92">
        <f t="shared" si="78"/>
        <v>4014</v>
      </c>
      <c r="G212" s="92">
        <f t="shared" si="78"/>
        <v>358</v>
      </c>
      <c r="H212" s="92">
        <f t="shared" si="78"/>
        <v>75</v>
      </c>
      <c r="I212" s="92">
        <f t="shared" si="78"/>
        <v>2452</v>
      </c>
      <c r="J212" s="92">
        <f t="shared" si="78"/>
        <v>2140</v>
      </c>
      <c r="K212" s="92">
        <f t="shared" si="78"/>
        <v>266</v>
      </c>
      <c r="L212" s="92">
        <f t="shared" si="78"/>
        <v>11</v>
      </c>
      <c r="M212" s="92">
        <f t="shared" si="78"/>
        <v>2073</v>
      </c>
      <c r="N212" s="92">
        <f t="shared" si="78"/>
        <v>1874</v>
      </c>
      <c r="O212" s="92">
        <f t="shared" si="78"/>
        <v>92</v>
      </c>
      <c r="P212" s="92">
        <f t="shared" si="78"/>
        <v>64</v>
      </c>
    </row>
    <row r="213" spans="1:16" ht="15.95" customHeight="1">
      <c r="A213" s="13">
        <v>18</v>
      </c>
      <c r="B213" s="331" t="s">
        <v>80</v>
      </c>
      <c r="C213" s="331"/>
      <c r="D213" s="128"/>
      <c r="E213" s="91">
        <f t="shared" ref="E213:P213" si="79">SUM(E17,E13,E9,E5)</f>
        <v>1389</v>
      </c>
      <c r="F213" s="92">
        <f t="shared" si="79"/>
        <v>1117</v>
      </c>
      <c r="G213" s="92">
        <f t="shared" si="79"/>
        <v>159</v>
      </c>
      <c r="H213" s="92">
        <f t="shared" si="79"/>
        <v>79</v>
      </c>
      <c r="I213" s="92">
        <f t="shared" si="79"/>
        <v>732</v>
      </c>
      <c r="J213" s="92">
        <f t="shared" si="79"/>
        <v>572</v>
      </c>
      <c r="K213" s="92">
        <f t="shared" si="79"/>
        <v>125</v>
      </c>
      <c r="L213" s="92">
        <f t="shared" si="79"/>
        <v>17</v>
      </c>
      <c r="M213" s="92">
        <f t="shared" si="79"/>
        <v>657</v>
      </c>
      <c r="N213" s="92">
        <f t="shared" si="79"/>
        <v>545</v>
      </c>
      <c r="O213" s="92">
        <f t="shared" si="79"/>
        <v>34</v>
      </c>
      <c r="P213" s="92">
        <f t="shared" si="79"/>
        <v>62</v>
      </c>
    </row>
    <row r="214" spans="1:16" ht="15.75" customHeight="1"/>
    <row r="216" spans="1:16"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</row>
  </sheetData>
  <mergeCells count="30"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209:C209"/>
    <mergeCell ref="B203:C203"/>
    <mergeCell ref="A144:D145"/>
    <mergeCell ref="E144:H144"/>
    <mergeCell ref="I144:L144"/>
    <mergeCell ref="M144:P144"/>
    <mergeCell ref="B196:C196"/>
    <mergeCell ref="B197:C197"/>
    <mergeCell ref="B198:C198"/>
    <mergeCell ref="B199:C199"/>
    <mergeCell ref="B200:C200"/>
    <mergeCell ref="B201:C201"/>
    <mergeCell ref="B202:C202"/>
    <mergeCell ref="A2:D3"/>
    <mergeCell ref="E2:H2"/>
    <mergeCell ref="I2:L2"/>
    <mergeCell ref="M2:P2"/>
    <mergeCell ref="A75:D76"/>
    <mergeCell ref="E75:H75"/>
    <mergeCell ref="I75:L75"/>
    <mergeCell ref="M75:P75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5" orientation="portrait" r:id="rId1"/>
  <rowBreaks count="2" manualBreakCount="2">
    <brk id="73" max="15" man="1"/>
    <brk id="142" max="15" man="1"/>
  </rowBreaks>
  <ignoredErrors>
    <ignoredError sqref="E39:I39 I46 E188:H188 E139 E125:H125 E128:H128 E134:H134 E119:I119 L119:M119 E116:H116 I114 E110:H110 M101 E98 E95 E92:F92 E83:H83 E86:H86 M81 E49:H49 E64:H64 I60 M61" formula="1"/>
    <ignoredError sqref="J39:N39 J119:K119 N119:P119" formula="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18"/>
  <sheetViews>
    <sheetView view="pageBreakPreview" topLeftCell="A202" zoomScaleNormal="100" zoomScaleSheetLayoutView="100" workbookViewId="0">
      <selection activeCell="A146" sqref="A146:D148"/>
    </sheetView>
  </sheetViews>
  <sheetFormatPr defaultRowHeight="12"/>
  <cols>
    <col min="1" max="2" width="3.625" style="2" customWidth="1"/>
    <col min="3" max="3" width="11.625" style="2" customWidth="1"/>
    <col min="4" max="4" width="2.625" style="13" customWidth="1"/>
    <col min="5" max="26" width="10.625" style="72" customWidth="1"/>
    <col min="27" max="16384" width="9" style="2"/>
  </cols>
  <sheetData>
    <row r="1" spans="1:26" ht="24" customHeight="1" thickBot="1">
      <c r="A1" s="131" t="s">
        <v>458</v>
      </c>
      <c r="B1" s="129"/>
      <c r="C1" s="129"/>
      <c r="D1" s="12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4.25" customHeight="1" thickTop="1">
      <c r="A2" s="327" t="s">
        <v>362</v>
      </c>
      <c r="B2" s="327"/>
      <c r="C2" s="327"/>
      <c r="D2" s="327"/>
      <c r="E2" s="333" t="s">
        <v>165</v>
      </c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 t="s">
        <v>165</v>
      </c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26" ht="11.25" customHeight="1">
      <c r="A3" s="332"/>
      <c r="B3" s="332"/>
      <c r="C3" s="332"/>
      <c r="D3" s="332"/>
      <c r="E3" s="335" t="s">
        <v>167</v>
      </c>
      <c r="F3" s="81" t="s">
        <v>24</v>
      </c>
      <c r="G3" s="86"/>
      <c r="H3" s="81" t="s">
        <v>25</v>
      </c>
      <c r="I3" s="80" t="s">
        <v>26</v>
      </c>
      <c r="J3" s="80" t="s">
        <v>27</v>
      </c>
      <c r="K3" s="80" t="s">
        <v>28</v>
      </c>
      <c r="L3" s="80" t="s">
        <v>29</v>
      </c>
      <c r="M3" s="80" t="s">
        <v>30</v>
      </c>
      <c r="N3" s="80" t="s">
        <v>31</v>
      </c>
      <c r="O3" s="80" t="s">
        <v>32</v>
      </c>
      <c r="P3" s="80" t="s">
        <v>33</v>
      </c>
      <c r="Q3" s="80" t="s">
        <v>34</v>
      </c>
      <c r="R3" s="80" t="s">
        <v>35</v>
      </c>
      <c r="S3" s="80" t="s">
        <v>36</v>
      </c>
      <c r="T3" s="80" t="s">
        <v>37</v>
      </c>
      <c r="U3" s="80" t="s">
        <v>38</v>
      </c>
      <c r="V3" s="80" t="s">
        <v>39</v>
      </c>
      <c r="W3" s="80" t="s">
        <v>40</v>
      </c>
      <c r="X3" s="80" t="s">
        <v>41</v>
      </c>
      <c r="Y3" s="80" t="s">
        <v>42</v>
      </c>
      <c r="Z3" s="81" t="s">
        <v>55</v>
      </c>
    </row>
    <row r="4" spans="1:26" ht="48">
      <c r="A4" s="329"/>
      <c r="B4" s="329"/>
      <c r="C4" s="329"/>
      <c r="D4" s="329"/>
      <c r="E4" s="336"/>
      <c r="F4" s="83" t="s">
        <v>378</v>
      </c>
      <c r="G4" s="73" t="s">
        <v>376</v>
      </c>
      <c r="H4" s="83" t="s">
        <v>72</v>
      </c>
      <c r="I4" s="83" t="s">
        <v>217</v>
      </c>
      <c r="J4" s="83" t="s">
        <v>44</v>
      </c>
      <c r="K4" s="83" t="s">
        <v>45</v>
      </c>
      <c r="L4" s="83" t="s">
        <v>377</v>
      </c>
      <c r="M4" s="140" t="s">
        <v>47</v>
      </c>
      <c r="N4" s="83" t="s">
        <v>219</v>
      </c>
      <c r="O4" s="83" t="s">
        <v>220</v>
      </c>
      <c r="P4" s="83" t="s">
        <v>221</v>
      </c>
      <c r="Q4" s="85" t="s">
        <v>213</v>
      </c>
      <c r="R4" s="83" t="s">
        <v>214</v>
      </c>
      <c r="S4" s="83" t="s">
        <v>222</v>
      </c>
      <c r="T4" s="84" t="s">
        <v>379</v>
      </c>
      <c r="U4" s="83" t="s">
        <v>224</v>
      </c>
      <c r="V4" s="85" t="s">
        <v>380</v>
      </c>
      <c r="W4" s="83" t="s">
        <v>384</v>
      </c>
      <c r="X4" s="83" t="s">
        <v>381</v>
      </c>
      <c r="Y4" s="83" t="s">
        <v>382</v>
      </c>
      <c r="Z4" s="85" t="s">
        <v>73</v>
      </c>
    </row>
    <row r="5" spans="1:26" s="7" customFormat="1" ht="17.100000000000001" customHeight="1">
      <c r="A5" s="56" t="s">
        <v>2</v>
      </c>
      <c r="B5" s="56"/>
      <c r="C5" s="56"/>
      <c r="D5" s="56"/>
      <c r="E5" s="146">
        <f>SUM(E6,E10,E14,E18,E24,E29,E35,E40,E44,E45,E46,E47,E48,E49,E50,E55,E59,E65,E78,E84,E87,E93,E96,E99,E105,E106,E107,E108,E109,E110,E111,E117,E120,E123,E124,E125,E126,E129,E135,E140,E149,E154,E155,E156,E157,E158,E159,E165,E170,E175,E179,E185,E186,E187,E188,E189,E190,E191,E197)</f>
        <v>44785</v>
      </c>
      <c r="F5" s="149">
        <f t="shared" ref="F5:Z5" si="0">SUM(F6,F10,F14,F18,F24,F29,F35,F40,F44,F45,F46,F47,F48,F49,F50,F55,F59,F65,F78,F84,F87,F93,F96,F99,F105,F106,F107,F108,F109,F110,F111,F117,F120,F123,F124,F125,F126,F129,F135,F140,F149,F154,F155,F156,F157,F158,F159,F165,F170,F175,F179,F185,F186,F187,F188,F189,F190,F191,F197)</f>
        <v>324</v>
      </c>
      <c r="G5" s="149">
        <f t="shared" si="0"/>
        <v>311</v>
      </c>
      <c r="H5" s="149">
        <f t="shared" si="0"/>
        <v>295</v>
      </c>
      <c r="I5" s="148">
        <f t="shared" si="0"/>
        <v>17</v>
      </c>
      <c r="J5" s="149">
        <f t="shared" si="0"/>
        <v>3092</v>
      </c>
      <c r="K5" s="149">
        <f t="shared" si="0"/>
        <v>4463</v>
      </c>
      <c r="L5" s="149">
        <f t="shared" si="0"/>
        <v>254</v>
      </c>
      <c r="M5" s="149">
        <f t="shared" si="0"/>
        <v>471</v>
      </c>
      <c r="N5" s="149">
        <f t="shared" si="0"/>
        <v>3105</v>
      </c>
      <c r="O5" s="149">
        <f t="shared" si="0"/>
        <v>8094</v>
      </c>
      <c r="P5" s="149">
        <f t="shared" si="0"/>
        <v>772</v>
      </c>
      <c r="Q5" s="149">
        <f t="shared" si="0"/>
        <v>808</v>
      </c>
      <c r="R5" s="149">
        <f t="shared" si="0"/>
        <v>955</v>
      </c>
      <c r="S5" s="149">
        <f t="shared" si="0"/>
        <v>3185</v>
      </c>
      <c r="T5" s="149">
        <f t="shared" si="0"/>
        <v>1891</v>
      </c>
      <c r="U5" s="149">
        <f t="shared" si="0"/>
        <v>2005</v>
      </c>
      <c r="V5" s="149">
        <f t="shared" si="0"/>
        <v>8338</v>
      </c>
      <c r="W5" s="149">
        <f t="shared" si="0"/>
        <v>457</v>
      </c>
      <c r="X5" s="149">
        <f t="shared" si="0"/>
        <v>3655</v>
      </c>
      <c r="Y5" s="149">
        <f t="shared" si="0"/>
        <v>1729</v>
      </c>
      <c r="Z5" s="149">
        <f t="shared" si="0"/>
        <v>875</v>
      </c>
    </row>
    <row r="6" spans="1:26" ht="17.100000000000001" customHeight="1">
      <c r="A6" s="13"/>
      <c r="B6" s="13" t="s">
        <v>161</v>
      </c>
      <c r="C6" s="13"/>
      <c r="E6" s="147">
        <f>SUM(E7:E9)</f>
        <v>255</v>
      </c>
      <c r="F6" s="98">
        <v>35</v>
      </c>
      <c r="G6" s="98">
        <v>35</v>
      </c>
      <c r="H6" s="98">
        <v>5</v>
      </c>
      <c r="I6" s="100" t="s">
        <v>163</v>
      </c>
      <c r="J6" s="98">
        <v>17</v>
      </c>
      <c r="K6" s="98">
        <v>17</v>
      </c>
      <c r="L6" s="98">
        <v>1</v>
      </c>
      <c r="M6" s="100" t="s">
        <v>163</v>
      </c>
      <c r="N6" s="98">
        <v>17</v>
      </c>
      <c r="O6" s="98">
        <v>37</v>
      </c>
      <c r="P6" s="98">
        <v>3</v>
      </c>
      <c r="Q6" s="98">
        <v>7</v>
      </c>
      <c r="R6" s="98">
        <v>3</v>
      </c>
      <c r="S6" s="98">
        <v>13</v>
      </c>
      <c r="T6" s="98">
        <v>13</v>
      </c>
      <c r="U6" s="98">
        <v>8</v>
      </c>
      <c r="V6" s="98">
        <v>38</v>
      </c>
      <c r="W6" s="98">
        <v>1</v>
      </c>
      <c r="X6" s="98">
        <v>31</v>
      </c>
      <c r="Y6" s="98">
        <v>5</v>
      </c>
      <c r="Z6" s="98">
        <v>4</v>
      </c>
    </row>
    <row r="7" spans="1:26" ht="17.100000000000001" customHeight="1">
      <c r="A7" s="13"/>
      <c r="B7" s="13"/>
      <c r="C7" s="13" t="s">
        <v>103</v>
      </c>
      <c r="E7" s="147">
        <f>SUM(F7,H7:Z7)</f>
        <v>225</v>
      </c>
      <c r="F7" s="98">
        <v>22</v>
      </c>
      <c r="G7" s="98">
        <v>22</v>
      </c>
      <c r="H7" s="98">
        <v>5</v>
      </c>
      <c r="I7" s="100" t="s">
        <v>163</v>
      </c>
      <c r="J7" s="98">
        <v>16</v>
      </c>
      <c r="K7" s="98">
        <v>16</v>
      </c>
      <c r="L7" s="98">
        <v>1</v>
      </c>
      <c r="M7" s="100" t="s">
        <v>163</v>
      </c>
      <c r="N7" s="98">
        <v>15</v>
      </c>
      <c r="O7" s="98">
        <v>36</v>
      </c>
      <c r="P7" s="98">
        <v>2</v>
      </c>
      <c r="Q7" s="98">
        <v>5</v>
      </c>
      <c r="R7" s="98">
        <v>3</v>
      </c>
      <c r="S7" s="98">
        <v>12</v>
      </c>
      <c r="T7" s="98">
        <v>13</v>
      </c>
      <c r="U7" s="98">
        <v>7</v>
      </c>
      <c r="V7" s="98">
        <v>35</v>
      </c>
      <c r="W7" s="98">
        <v>1</v>
      </c>
      <c r="X7" s="98">
        <v>29</v>
      </c>
      <c r="Y7" s="98">
        <v>5</v>
      </c>
      <c r="Z7" s="98">
        <v>2</v>
      </c>
    </row>
    <row r="8" spans="1:26" ht="17.100000000000001" customHeight="1">
      <c r="A8" s="13"/>
      <c r="B8" s="13"/>
      <c r="C8" s="13" t="s">
        <v>102</v>
      </c>
      <c r="E8" s="147">
        <f t="shared" ref="E8:E68" si="1">SUM(F8,H8:Z8)</f>
        <v>30</v>
      </c>
      <c r="F8" s="98">
        <v>13</v>
      </c>
      <c r="G8" s="98">
        <v>13</v>
      </c>
      <c r="H8" s="100" t="s">
        <v>163</v>
      </c>
      <c r="I8" s="100" t="s">
        <v>163</v>
      </c>
      <c r="J8" s="98">
        <v>1</v>
      </c>
      <c r="K8" s="98">
        <v>1</v>
      </c>
      <c r="L8" s="100" t="s">
        <v>163</v>
      </c>
      <c r="M8" s="100" t="s">
        <v>163</v>
      </c>
      <c r="N8" s="98">
        <v>2</v>
      </c>
      <c r="O8" s="98">
        <v>1</v>
      </c>
      <c r="P8" s="98">
        <v>1</v>
      </c>
      <c r="Q8" s="98">
        <v>2</v>
      </c>
      <c r="R8" s="100" t="s">
        <v>163</v>
      </c>
      <c r="S8" s="100">
        <v>1</v>
      </c>
      <c r="T8" s="100" t="s">
        <v>163</v>
      </c>
      <c r="U8" s="98">
        <v>1</v>
      </c>
      <c r="V8" s="98">
        <v>3</v>
      </c>
      <c r="W8" s="100" t="s">
        <v>163</v>
      </c>
      <c r="X8" s="98">
        <v>2</v>
      </c>
      <c r="Y8" s="100" t="s">
        <v>163</v>
      </c>
      <c r="Z8" s="98">
        <v>2</v>
      </c>
    </row>
    <row r="9" spans="1:26" ht="17.100000000000001" customHeight="1">
      <c r="A9" s="13"/>
      <c r="B9" s="13"/>
      <c r="C9" s="13" t="s">
        <v>101</v>
      </c>
      <c r="E9" s="147">
        <f t="shared" si="1"/>
        <v>0</v>
      </c>
      <c r="F9" s="100" t="s">
        <v>163</v>
      </c>
      <c r="G9" s="100" t="s">
        <v>163</v>
      </c>
      <c r="H9" s="100" t="s">
        <v>163</v>
      </c>
      <c r="I9" s="100" t="s">
        <v>163</v>
      </c>
      <c r="J9" s="100" t="s">
        <v>163</v>
      </c>
      <c r="K9" s="100" t="s">
        <v>163</v>
      </c>
      <c r="L9" s="100" t="s">
        <v>163</v>
      </c>
      <c r="M9" s="100" t="s">
        <v>163</v>
      </c>
      <c r="N9" s="100" t="s">
        <v>163</v>
      </c>
      <c r="O9" s="100" t="s">
        <v>163</v>
      </c>
      <c r="P9" s="100" t="s">
        <v>163</v>
      </c>
      <c r="Q9" s="100" t="s">
        <v>163</v>
      </c>
      <c r="R9" s="100" t="s">
        <v>163</v>
      </c>
      <c r="S9" s="100" t="s">
        <v>163</v>
      </c>
      <c r="T9" s="100" t="s">
        <v>163</v>
      </c>
      <c r="U9" s="100" t="s">
        <v>163</v>
      </c>
      <c r="V9" s="100" t="s">
        <v>163</v>
      </c>
      <c r="W9" s="100" t="s">
        <v>163</v>
      </c>
      <c r="X9" s="100" t="s">
        <v>163</v>
      </c>
      <c r="Y9" s="100" t="s">
        <v>163</v>
      </c>
      <c r="Z9" s="100" t="s">
        <v>163</v>
      </c>
    </row>
    <row r="10" spans="1:26" ht="17.100000000000001" customHeight="1">
      <c r="A10" s="13"/>
      <c r="B10" s="13" t="s">
        <v>160</v>
      </c>
      <c r="C10" s="13"/>
      <c r="E10" s="145">
        <f>SUM(E11:E13)</f>
        <v>97</v>
      </c>
      <c r="F10" s="100">
        <v>27</v>
      </c>
      <c r="G10" s="100">
        <v>27</v>
      </c>
      <c r="H10" s="100">
        <v>10</v>
      </c>
      <c r="I10" s="100" t="s">
        <v>163</v>
      </c>
      <c r="J10" s="100">
        <v>6</v>
      </c>
      <c r="K10" s="100">
        <v>9</v>
      </c>
      <c r="L10" s="98">
        <v>1</v>
      </c>
      <c r="M10" s="100" t="s">
        <v>163</v>
      </c>
      <c r="N10" s="100">
        <v>7</v>
      </c>
      <c r="O10" s="100">
        <v>8</v>
      </c>
      <c r="P10" s="100">
        <v>1</v>
      </c>
      <c r="Q10" s="100">
        <v>2</v>
      </c>
      <c r="R10" s="100" t="s">
        <v>163</v>
      </c>
      <c r="S10" s="100" t="s">
        <v>163</v>
      </c>
      <c r="T10" s="98">
        <v>2</v>
      </c>
      <c r="U10" s="98">
        <v>4</v>
      </c>
      <c r="V10" s="98">
        <v>9</v>
      </c>
      <c r="W10" s="98">
        <v>1</v>
      </c>
      <c r="X10" s="98">
        <v>4</v>
      </c>
      <c r="Y10" s="100" t="s">
        <v>163</v>
      </c>
      <c r="Z10" s="98">
        <v>6</v>
      </c>
    </row>
    <row r="11" spans="1:26" ht="17.100000000000001" customHeight="1">
      <c r="A11" s="13"/>
      <c r="B11" s="13"/>
      <c r="C11" s="13" t="s">
        <v>103</v>
      </c>
      <c r="E11" s="147">
        <f t="shared" si="1"/>
        <v>61</v>
      </c>
      <c r="F11" s="98">
        <v>3</v>
      </c>
      <c r="G11" s="98">
        <v>3</v>
      </c>
      <c r="H11" s="98">
        <v>10</v>
      </c>
      <c r="I11" s="100" t="s">
        <v>163</v>
      </c>
      <c r="J11" s="98">
        <v>6</v>
      </c>
      <c r="K11" s="98">
        <v>6</v>
      </c>
      <c r="L11" s="98">
        <v>1</v>
      </c>
      <c r="M11" s="100" t="s">
        <v>163</v>
      </c>
      <c r="N11" s="98">
        <v>5</v>
      </c>
      <c r="O11" s="98">
        <v>8</v>
      </c>
      <c r="P11" s="98">
        <v>1</v>
      </c>
      <c r="Q11" s="98">
        <v>2</v>
      </c>
      <c r="R11" s="100" t="s">
        <v>163</v>
      </c>
      <c r="S11" s="100" t="s">
        <v>163</v>
      </c>
      <c r="T11" s="98">
        <v>1</v>
      </c>
      <c r="U11" s="98">
        <v>3</v>
      </c>
      <c r="V11" s="98">
        <v>8</v>
      </c>
      <c r="W11" s="98">
        <v>1</v>
      </c>
      <c r="X11" s="98">
        <v>4</v>
      </c>
      <c r="Y11" s="100" t="s">
        <v>163</v>
      </c>
      <c r="Z11" s="98">
        <v>2</v>
      </c>
    </row>
    <row r="12" spans="1:26" ht="17.100000000000001" customHeight="1">
      <c r="A12" s="13"/>
      <c r="B12" s="13"/>
      <c r="C12" s="13" t="s">
        <v>102</v>
      </c>
      <c r="E12" s="147">
        <f t="shared" si="1"/>
        <v>36</v>
      </c>
      <c r="F12" s="98">
        <v>24</v>
      </c>
      <c r="G12" s="98">
        <v>24</v>
      </c>
      <c r="H12" s="100" t="s">
        <v>163</v>
      </c>
      <c r="I12" s="100" t="s">
        <v>163</v>
      </c>
      <c r="J12" s="100" t="s">
        <v>163</v>
      </c>
      <c r="K12" s="98">
        <v>3</v>
      </c>
      <c r="L12" s="100" t="s">
        <v>163</v>
      </c>
      <c r="M12" s="100" t="s">
        <v>163</v>
      </c>
      <c r="N12" s="98">
        <v>2</v>
      </c>
      <c r="O12" s="100" t="s">
        <v>163</v>
      </c>
      <c r="P12" s="100" t="s">
        <v>163</v>
      </c>
      <c r="Q12" s="100" t="s">
        <v>163</v>
      </c>
      <c r="R12" s="100" t="s">
        <v>163</v>
      </c>
      <c r="S12" s="100" t="s">
        <v>163</v>
      </c>
      <c r="T12" s="98">
        <v>1</v>
      </c>
      <c r="U12" s="98">
        <v>1</v>
      </c>
      <c r="V12" s="98">
        <v>1</v>
      </c>
      <c r="W12" s="100" t="s">
        <v>163</v>
      </c>
      <c r="X12" s="100" t="s">
        <v>163</v>
      </c>
      <c r="Y12" s="100" t="s">
        <v>163</v>
      </c>
      <c r="Z12" s="98">
        <v>4</v>
      </c>
    </row>
    <row r="13" spans="1:26" ht="17.100000000000001" customHeight="1">
      <c r="A13" s="13"/>
      <c r="B13" s="13"/>
      <c r="C13" s="13" t="s">
        <v>101</v>
      </c>
      <c r="E13" s="145">
        <f t="shared" si="1"/>
        <v>0</v>
      </c>
      <c r="F13" s="100" t="s">
        <v>163</v>
      </c>
      <c r="G13" s="100" t="s">
        <v>163</v>
      </c>
      <c r="H13" s="100" t="s">
        <v>163</v>
      </c>
      <c r="I13" s="100" t="s">
        <v>163</v>
      </c>
      <c r="J13" s="100" t="s">
        <v>163</v>
      </c>
      <c r="K13" s="100" t="s">
        <v>163</v>
      </c>
      <c r="L13" s="100" t="s">
        <v>163</v>
      </c>
      <c r="M13" s="100" t="s">
        <v>163</v>
      </c>
      <c r="N13" s="100" t="s">
        <v>163</v>
      </c>
      <c r="O13" s="100" t="s">
        <v>163</v>
      </c>
      <c r="P13" s="100" t="s">
        <v>163</v>
      </c>
      <c r="Q13" s="100" t="s">
        <v>163</v>
      </c>
      <c r="R13" s="100" t="s">
        <v>163</v>
      </c>
      <c r="S13" s="100" t="s">
        <v>163</v>
      </c>
      <c r="T13" s="100" t="s">
        <v>163</v>
      </c>
      <c r="U13" s="100" t="s">
        <v>163</v>
      </c>
      <c r="V13" s="100" t="s">
        <v>163</v>
      </c>
      <c r="W13" s="100" t="s">
        <v>163</v>
      </c>
      <c r="X13" s="100" t="s">
        <v>163</v>
      </c>
      <c r="Y13" s="100" t="s">
        <v>163</v>
      </c>
      <c r="Z13" s="100" t="s">
        <v>163</v>
      </c>
    </row>
    <row r="14" spans="1:26" ht="17.100000000000001" customHeight="1">
      <c r="A14" s="13"/>
      <c r="B14" s="13" t="s">
        <v>159</v>
      </c>
      <c r="C14" s="13"/>
      <c r="D14" s="68" t="s">
        <v>371</v>
      </c>
      <c r="E14" s="145">
        <f>SUM(F14,H14:Z14)</f>
        <v>61</v>
      </c>
      <c r="F14" s="100">
        <v>9</v>
      </c>
      <c r="G14" s="100">
        <v>9</v>
      </c>
      <c r="H14" s="100" t="s">
        <v>163</v>
      </c>
      <c r="I14" s="100">
        <v>1</v>
      </c>
      <c r="J14" s="100">
        <v>4</v>
      </c>
      <c r="K14" s="100">
        <v>4</v>
      </c>
      <c r="L14" s="100" t="s">
        <v>163</v>
      </c>
      <c r="M14" s="100" t="s">
        <v>163</v>
      </c>
      <c r="N14" s="100">
        <v>3</v>
      </c>
      <c r="O14" s="100">
        <v>4</v>
      </c>
      <c r="P14" s="100" t="s">
        <v>163</v>
      </c>
      <c r="Q14" s="100" t="s">
        <v>163</v>
      </c>
      <c r="R14" s="100">
        <v>3</v>
      </c>
      <c r="S14" s="100">
        <v>2</v>
      </c>
      <c r="T14" s="100">
        <v>1</v>
      </c>
      <c r="U14" s="100">
        <v>2</v>
      </c>
      <c r="V14" s="100">
        <v>11</v>
      </c>
      <c r="W14" s="100">
        <v>1</v>
      </c>
      <c r="X14" s="100">
        <v>12</v>
      </c>
      <c r="Y14" s="100">
        <v>2</v>
      </c>
      <c r="Z14" s="100">
        <v>2</v>
      </c>
    </row>
    <row r="15" spans="1:26" ht="17.100000000000001" customHeight="1">
      <c r="A15" s="13"/>
      <c r="B15" s="13"/>
      <c r="C15" s="13" t="s">
        <v>103</v>
      </c>
      <c r="D15" s="68" t="s">
        <v>371</v>
      </c>
      <c r="E15" s="145" t="s">
        <v>370</v>
      </c>
      <c r="F15" s="100" t="s">
        <v>370</v>
      </c>
      <c r="G15" s="100" t="s">
        <v>370</v>
      </c>
      <c r="H15" s="100" t="s">
        <v>370</v>
      </c>
      <c r="I15" s="100" t="s">
        <v>370</v>
      </c>
      <c r="J15" s="100" t="s">
        <v>370</v>
      </c>
      <c r="K15" s="100" t="s">
        <v>370</v>
      </c>
      <c r="L15" s="100" t="s">
        <v>370</v>
      </c>
      <c r="M15" s="100" t="s">
        <v>370</v>
      </c>
      <c r="N15" s="100" t="s">
        <v>370</v>
      </c>
      <c r="O15" s="100" t="s">
        <v>370</v>
      </c>
      <c r="P15" s="100" t="s">
        <v>370</v>
      </c>
      <c r="Q15" s="100" t="s">
        <v>370</v>
      </c>
      <c r="R15" s="100" t="s">
        <v>370</v>
      </c>
      <c r="S15" s="100" t="s">
        <v>370</v>
      </c>
      <c r="T15" s="100" t="s">
        <v>370</v>
      </c>
      <c r="U15" s="100" t="s">
        <v>370</v>
      </c>
      <c r="V15" s="100" t="s">
        <v>370</v>
      </c>
      <c r="W15" s="100" t="s">
        <v>370</v>
      </c>
      <c r="X15" s="100" t="s">
        <v>370</v>
      </c>
      <c r="Y15" s="100" t="s">
        <v>370</v>
      </c>
      <c r="Z15" s="100" t="s">
        <v>370</v>
      </c>
    </row>
    <row r="16" spans="1:26" ht="17.100000000000001" customHeight="1">
      <c r="A16" s="13"/>
      <c r="B16" s="13"/>
      <c r="C16" s="13" t="s">
        <v>102</v>
      </c>
      <c r="D16" s="68" t="s">
        <v>371</v>
      </c>
      <c r="E16" s="145" t="s">
        <v>370</v>
      </c>
      <c r="F16" s="100" t="s">
        <v>370</v>
      </c>
      <c r="G16" s="100" t="s">
        <v>370</v>
      </c>
      <c r="H16" s="100" t="s">
        <v>370</v>
      </c>
      <c r="I16" s="100" t="s">
        <v>370</v>
      </c>
      <c r="J16" s="100" t="s">
        <v>370</v>
      </c>
      <c r="K16" s="100" t="s">
        <v>370</v>
      </c>
      <c r="L16" s="100" t="s">
        <v>370</v>
      </c>
      <c r="M16" s="100" t="s">
        <v>370</v>
      </c>
      <c r="N16" s="100" t="s">
        <v>370</v>
      </c>
      <c r="O16" s="100" t="s">
        <v>370</v>
      </c>
      <c r="P16" s="100" t="s">
        <v>370</v>
      </c>
      <c r="Q16" s="100" t="s">
        <v>370</v>
      </c>
      <c r="R16" s="100" t="s">
        <v>370</v>
      </c>
      <c r="S16" s="100" t="s">
        <v>370</v>
      </c>
      <c r="T16" s="100" t="s">
        <v>370</v>
      </c>
      <c r="U16" s="100" t="s">
        <v>370</v>
      </c>
      <c r="V16" s="100" t="s">
        <v>370</v>
      </c>
      <c r="W16" s="100" t="s">
        <v>370</v>
      </c>
      <c r="X16" s="100" t="s">
        <v>370</v>
      </c>
      <c r="Y16" s="100" t="s">
        <v>370</v>
      </c>
      <c r="Z16" s="100" t="s">
        <v>370</v>
      </c>
    </row>
    <row r="17" spans="1:26" ht="17.100000000000001" customHeight="1">
      <c r="A17" s="13"/>
      <c r="B17" s="13"/>
      <c r="C17" s="13" t="s">
        <v>101</v>
      </c>
      <c r="E17" s="145">
        <f t="shared" si="1"/>
        <v>0</v>
      </c>
      <c r="F17" s="100" t="s">
        <v>163</v>
      </c>
      <c r="G17" s="100" t="s">
        <v>163</v>
      </c>
      <c r="H17" s="100" t="s">
        <v>163</v>
      </c>
      <c r="I17" s="100" t="s">
        <v>163</v>
      </c>
      <c r="J17" s="100" t="s">
        <v>163</v>
      </c>
      <c r="K17" s="100" t="s">
        <v>163</v>
      </c>
      <c r="L17" s="100" t="s">
        <v>163</v>
      </c>
      <c r="M17" s="100" t="s">
        <v>163</v>
      </c>
      <c r="N17" s="100" t="s">
        <v>163</v>
      </c>
      <c r="O17" s="100" t="s">
        <v>163</v>
      </c>
      <c r="P17" s="100" t="s">
        <v>163</v>
      </c>
      <c r="Q17" s="100" t="s">
        <v>163</v>
      </c>
      <c r="R17" s="100" t="s">
        <v>163</v>
      </c>
      <c r="S17" s="100" t="s">
        <v>163</v>
      </c>
      <c r="T17" s="100" t="s">
        <v>163</v>
      </c>
      <c r="U17" s="100" t="s">
        <v>163</v>
      </c>
      <c r="V17" s="100" t="s">
        <v>163</v>
      </c>
      <c r="W17" s="100" t="s">
        <v>163</v>
      </c>
      <c r="X17" s="100" t="s">
        <v>163</v>
      </c>
      <c r="Y17" s="100" t="s">
        <v>163</v>
      </c>
      <c r="Z17" s="100" t="s">
        <v>163</v>
      </c>
    </row>
    <row r="18" spans="1:26" ht="17.100000000000001" customHeight="1">
      <c r="A18" s="13"/>
      <c r="B18" s="13" t="s">
        <v>158</v>
      </c>
      <c r="C18" s="13"/>
      <c r="E18" s="147">
        <f>SUM(E19:E23)</f>
        <v>976</v>
      </c>
      <c r="F18" s="98">
        <v>25</v>
      </c>
      <c r="G18" s="98">
        <v>25</v>
      </c>
      <c r="H18" s="98">
        <v>23</v>
      </c>
      <c r="I18" s="100">
        <v>1</v>
      </c>
      <c r="J18" s="98">
        <v>66</v>
      </c>
      <c r="K18" s="98">
        <v>118</v>
      </c>
      <c r="L18" s="98">
        <v>3</v>
      </c>
      <c r="M18" s="98">
        <v>3</v>
      </c>
      <c r="N18" s="98">
        <v>69</v>
      </c>
      <c r="O18" s="98">
        <v>176</v>
      </c>
      <c r="P18" s="98">
        <v>13</v>
      </c>
      <c r="Q18" s="98">
        <v>16</v>
      </c>
      <c r="R18" s="98">
        <v>9</v>
      </c>
      <c r="S18" s="98">
        <v>52</v>
      </c>
      <c r="T18" s="98">
        <v>44</v>
      </c>
      <c r="U18" s="98">
        <v>16</v>
      </c>
      <c r="V18" s="98">
        <v>175</v>
      </c>
      <c r="W18" s="98">
        <v>10</v>
      </c>
      <c r="X18" s="98">
        <v>100</v>
      </c>
      <c r="Y18" s="98">
        <v>21</v>
      </c>
      <c r="Z18" s="98">
        <v>36</v>
      </c>
    </row>
    <row r="19" spans="1:26" ht="17.100000000000001" customHeight="1">
      <c r="A19" s="13"/>
      <c r="B19" s="13"/>
      <c r="C19" s="13" t="s">
        <v>103</v>
      </c>
      <c r="E19" s="145">
        <f t="shared" si="1"/>
        <v>466</v>
      </c>
      <c r="F19" s="100">
        <v>8</v>
      </c>
      <c r="G19" s="100">
        <v>8</v>
      </c>
      <c r="H19" s="100">
        <v>21</v>
      </c>
      <c r="I19" s="100">
        <v>1</v>
      </c>
      <c r="J19" s="100">
        <v>28</v>
      </c>
      <c r="K19" s="100">
        <v>55</v>
      </c>
      <c r="L19" s="100">
        <v>1</v>
      </c>
      <c r="M19" s="100">
        <v>1</v>
      </c>
      <c r="N19" s="100">
        <v>34</v>
      </c>
      <c r="O19" s="100">
        <v>82</v>
      </c>
      <c r="P19" s="100">
        <v>8</v>
      </c>
      <c r="Q19" s="100">
        <v>8</v>
      </c>
      <c r="R19" s="98">
        <v>6</v>
      </c>
      <c r="S19" s="98">
        <v>31</v>
      </c>
      <c r="T19" s="98">
        <v>19</v>
      </c>
      <c r="U19" s="98">
        <v>4</v>
      </c>
      <c r="V19" s="98">
        <v>84</v>
      </c>
      <c r="W19" s="98">
        <v>5</v>
      </c>
      <c r="X19" s="98">
        <v>44</v>
      </c>
      <c r="Y19" s="98">
        <v>8</v>
      </c>
      <c r="Z19" s="98">
        <v>18</v>
      </c>
    </row>
    <row r="20" spans="1:26" ht="17.100000000000001" customHeight="1">
      <c r="A20" s="13"/>
      <c r="B20" s="13"/>
      <c r="C20" s="13" t="s">
        <v>102</v>
      </c>
      <c r="E20" s="145">
        <f t="shared" si="1"/>
        <v>400</v>
      </c>
      <c r="F20" s="100">
        <v>5</v>
      </c>
      <c r="G20" s="100">
        <v>5</v>
      </c>
      <c r="H20" s="100">
        <v>2</v>
      </c>
      <c r="I20" s="100" t="s">
        <v>163</v>
      </c>
      <c r="J20" s="100">
        <v>29</v>
      </c>
      <c r="K20" s="100">
        <v>56</v>
      </c>
      <c r="L20" s="100">
        <v>1</v>
      </c>
      <c r="M20" s="100">
        <v>1</v>
      </c>
      <c r="N20" s="100">
        <v>26</v>
      </c>
      <c r="O20" s="100">
        <v>75</v>
      </c>
      <c r="P20" s="100">
        <v>4</v>
      </c>
      <c r="Q20" s="100">
        <v>8</v>
      </c>
      <c r="R20" s="98">
        <v>3</v>
      </c>
      <c r="S20" s="98">
        <v>20</v>
      </c>
      <c r="T20" s="98">
        <v>16</v>
      </c>
      <c r="U20" s="98">
        <v>10</v>
      </c>
      <c r="V20" s="98">
        <v>68</v>
      </c>
      <c r="W20" s="98">
        <v>4</v>
      </c>
      <c r="X20" s="98">
        <v>46</v>
      </c>
      <c r="Y20" s="98">
        <v>10</v>
      </c>
      <c r="Z20" s="98">
        <v>16</v>
      </c>
    </row>
    <row r="21" spans="1:26" ht="17.100000000000001" customHeight="1">
      <c r="A21" s="13"/>
      <c r="B21" s="13"/>
      <c r="C21" s="13" t="s">
        <v>101</v>
      </c>
      <c r="E21" s="147">
        <f t="shared" si="1"/>
        <v>49</v>
      </c>
      <c r="F21" s="98">
        <v>5</v>
      </c>
      <c r="G21" s="98">
        <v>5</v>
      </c>
      <c r="H21" s="100" t="s">
        <v>163</v>
      </c>
      <c r="I21" s="100" t="s">
        <v>163</v>
      </c>
      <c r="J21" s="98">
        <v>6</v>
      </c>
      <c r="K21" s="98">
        <v>3</v>
      </c>
      <c r="L21" s="100" t="s">
        <v>163</v>
      </c>
      <c r="M21" s="100">
        <v>1</v>
      </c>
      <c r="N21" s="98">
        <v>3</v>
      </c>
      <c r="O21" s="98">
        <v>9</v>
      </c>
      <c r="P21" s="100" t="s">
        <v>163</v>
      </c>
      <c r="Q21" s="100" t="s">
        <v>163</v>
      </c>
      <c r="R21" s="100" t="s">
        <v>163</v>
      </c>
      <c r="S21" s="98">
        <v>1</v>
      </c>
      <c r="T21" s="98">
        <v>2</v>
      </c>
      <c r="U21" s="100" t="s">
        <v>163</v>
      </c>
      <c r="V21" s="98">
        <v>8</v>
      </c>
      <c r="W21" s="100" t="s">
        <v>163</v>
      </c>
      <c r="X21" s="98">
        <v>8</v>
      </c>
      <c r="Y21" s="98">
        <v>1</v>
      </c>
      <c r="Z21" s="98">
        <v>2</v>
      </c>
    </row>
    <row r="22" spans="1:26" ht="17.100000000000001" customHeight="1">
      <c r="A22" s="13"/>
      <c r="B22" s="13"/>
      <c r="C22" s="13" t="s">
        <v>100</v>
      </c>
      <c r="E22" s="147">
        <f t="shared" si="1"/>
        <v>61</v>
      </c>
      <c r="F22" s="98">
        <v>7</v>
      </c>
      <c r="G22" s="98">
        <v>7</v>
      </c>
      <c r="H22" s="100" t="s">
        <v>163</v>
      </c>
      <c r="I22" s="100" t="s">
        <v>163</v>
      </c>
      <c r="J22" s="98">
        <v>3</v>
      </c>
      <c r="K22" s="98">
        <v>4</v>
      </c>
      <c r="L22" s="98">
        <v>1</v>
      </c>
      <c r="M22" s="100" t="s">
        <v>163</v>
      </c>
      <c r="N22" s="98">
        <v>6</v>
      </c>
      <c r="O22" s="98">
        <v>10</v>
      </c>
      <c r="P22" s="100">
        <v>1</v>
      </c>
      <c r="Q22" s="100" t="s">
        <v>163</v>
      </c>
      <c r="R22" s="100" t="s">
        <v>163</v>
      </c>
      <c r="S22" s="100" t="s">
        <v>163</v>
      </c>
      <c r="T22" s="98">
        <v>7</v>
      </c>
      <c r="U22" s="98">
        <v>2</v>
      </c>
      <c r="V22" s="98">
        <v>15</v>
      </c>
      <c r="W22" s="98">
        <v>1</v>
      </c>
      <c r="X22" s="98">
        <v>2</v>
      </c>
      <c r="Y22" s="98">
        <v>2</v>
      </c>
      <c r="Z22" s="100" t="s">
        <v>163</v>
      </c>
    </row>
    <row r="23" spans="1:26" ht="17.100000000000001" customHeight="1">
      <c r="A23" s="13"/>
      <c r="B23" s="13"/>
      <c r="C23" s="13" t="s">
        <v>99</v>
      </c>
      <c r="E23" s="147">
        <f t="shared" si="1"/>
        <v>0</v>
      </c>
      <c r="F23" s="100" t="s">
        <v>163</v>
      </c>
      <c r="G23" s="100" t="s">
        <v>163</v>
      </c>
      <c r="H23" s="100" t="s">
        <v>163</v>
      </c>
      <c r="I23" s="100" t="s">
        <v>163</v>
      </c>
      <c r="J23" s="100" t="s">
        <v>163</v>
      </c>
      <c r="K23" s="100" t="s">
        <v>163</v>
      </c>
      <c r="L23" s="100" t="s">
        <v>163</v>
      </c>
      <c r="M23" s="100" t="s">
        <v>163</v>
      </c>
      <c r="N23" s="100" t="s">
        <v>163</v>
      </c>
      <c r="O23" s="100" t="s">
        <v>163</v>
      </c>
      <c r="P23" s="100" t="s">
        <v>163</v>
      </c>
      <c r="Q23" s="100" t="s">
        <v>163</v>
      </c>
      <c r="R23" s="100" t="s">
        <v>163</v>
      </c>
      <c r="S23" s="100" t="s">
        <v>163</v>
      </c>
      <c r="T23" s="100" t="s">
        <v>163</v>
      </c>
      <c r="U23" s="100" t="s">
        <v>163</v>
      </c>
      <c r="V23" s="100" t="s">
        <v>163</v>
      </c>
      <c r="W23" s="100" t="s">
        <v>163</v>
      </c>
      <c r="X23" s="100" t="s">
        <v>163</v>
      </c>
      <c r="Y23" s="100" t="s">
        <v>163</v>
      </c>
      <c r="Z23" s="100" t="s">
        <v>163</v>
      </c>
    </row>
    <row r="24" spans="1:26" ht="17.100000000000001" customHeight="1">
      <c r="A24" s="13"/>
      <c r="B24" s="13" t="s">
        <v>157</v>
      </c>
      <c r="C24" s="13"/>
      <c r="E24" s="147">
        <f>SUM(E25:E28)</f>
        <v>1307</v>
      </c>
      <c r="F24" s="98">
        <v>25</v>
      </c>
      <c r="G24" s="98">
        <v>25</v>
      </c>
      <c r="H24" s="98">
        <v>4</v>
      </c>
      <c r="I24" s="98">
        <v>2</v>
      </c>
      <c r="J24" s="98">
        <v>101</v>
      </c>
      <c r="K24" s="98">
        <v>133</v>
      </c>
      <c r="L24" s="98">
        <v>3</v>
      </c>
      <c r="M24" s="98">
        <v>2</v>
      </c>
      <c r="N24" s="98">
        <v>129</v>
      </c>
      <c r="O24" s="98">
        <v>224</v>
      </c>
      <c r="P24" s="98">
        <v>12</v>
      </c>
      <c r="Q24" s="98">
        <v>16</v>
      </c>
      <c r="R24" s="98">
        <v>20</v>
      </c>
      <c r="S24" s="98">
        <v>72</v>
      </c>
      <c r="T24" s="98">
        <v>45</v>
      </c>
      <c r="U24" s="98">
        <v>65</v>
      </c>
      <c r="V24" s="98">
        <v>273</v>
      </c>
      <c r="W24" s="98">
        <v>13</v>
      </c>
      <c r="X24" s="98">
        <v>106</v>
      </c>
      <c r="Y24" s="98">
        <v>37</v>
      </c>
      <c r="Z24" s="98">
        <v>25</v>
      </c>
    </row>
    <row r="25" spans="1:26" ht="17.100000000000001" customHeight="1">
      <c r="A25" s="13"/>
      <c r="B25" s="13"/>
      <c r="C25" s="13" t="s">
        <v>103</v>
      </c>
      <c r="E25" s="147">
        <f t="shared" si="1"/>
        <v>712</v>
      </c>
      <c r="F25" s="98">
        <v>10</v>
      </c>
      <c r="G25" s="98">
        <v>10</v>
      </c>
      <c r="H25" s="98">
        <v>2</v>
      </c>
      <c r="I25" s="100" t="s">
        <v>163</v>
      </c>
      <c r="J25" s="98">
        <v>53</v>
      </c>
      <c r="K25" s="98">
        <v>75</v>
      </c>
      <c r="L25" s="98">
        <v>2</v>
      </c>
      <c r="M25" s="100" t="s">
        <v>163</v>
      </c>
      <c r="N25" s="98">
        <v>63</v>
      </c>
      <c r="O25" s="98">
        <v>122</v>
      </c>
      <c r="P25" s="98">
        <v>8</v>
      </c>
      <c r="Q25" s="98">
        <v>10</v>
      </c>
      <c r="R25" s="98">
        <v>16</v>
      </c>
      <c r="S25" s="98">
        <v>45</v>
      </c>
      <c r="T25" s="98">
        <v>26</v>
      </c>
      <c r="U25" s="98">
        <v>25</v>
      </c>
      <c r="V25" s="98">
        <v>139</v>
      </c>
      <c r="W25" s="98">
        <v>8</v>
      </c>
      <c r="X25" s="98">
        <v>71</v>
      </c>
      <c r="Y25" s="98">
        <v>22</v>
      </c>
      <c r="Z25" s="98">
        <v>15</v>
      </c>
    </row>
    <row r="26" spans="1:26" ht="17.100000000000001" customHeight="1">
      <c r="A26" s="13"/>
      <c r="B26" s="13"/>
      <c r="C26" s="13" t="s">
        <v>102</v>
      </c>
      <c r="E26" s="145">
        <f t="shared" si="1"/>
        <v>94</v>
      </c>
      <c r="F26" s="100">
        <v>3</v>
      </c>
      <c r="G26" s="100">
        <v>3</v>
      </c>
      <c r="H26" s="100" t="s">
        <v>163</v>
      </c>
      <c r="I26" s="100">
        <v>1</v>
      </c>
      <c r="J26" s="100">
        <v>9</v>
      </c>
      <c r="K26" s="100">
        <v>11</v>
      </c>
      <c r="L26" s="100" t="s">
        <v>163</v>
      </c>
      <c r="M26" s="100" t="s">
        <v>163</v>
      </c>
      <c r="N26" s="100">
        <v>12</v>
      </c>
      <c r="O26" s="100">
        <v>21</v>
      </c>
      <c r="P26" s="100">
        <v>1</v>
      </c>
      <c r="Q26" s="100">
        <v>1</v>
      </c>
      <c r="R26" s="98">
        <v>1</v>
      </c>
      <c r="S26" s="98">
        <v>3</v>
      </c>
      <c r="T26" s="98">
        <v>2</v>
      </c>
      <c r="U26" s="98">
        <v>2</v>
      </c>
      <c r="V26" s="98">
        <v>15</v>
      </c>
      <c r="W26" s="98">
        <v>1</v>
      </c>
      <c r="X26" s="98">
        <v>8</v>
      </c>
      <c r="Y26" s="100" t="s">
        <v>163</v>
      </c>
      <c r="Z26" s="98">
        <v>3</v>
      </c>
    </row>
    <row r="27" spans="1:26" ht="17.100000000000001" customHeight="1">
      <c r="A27" s="13"/>
      <c r="B27" s="13"/>
      <c r="C27" s="13" t="s">
        <v>101</v>
      </c>
      <c r="D27" s="68"/>
      <c r="E27" s="145">
        <f t="shared" si="1"/>
        <v>501</v>
      </c>
      <c r="F27" s="100">
        <v>12</v>
      </c>
      <c r="G27" s="100">
        <v>12</v>
      </c>
      <c r="H27" s="100">
        <v>2</v>
      </c>
      <c r="I27" s="100">
        <v>1</v>
      </c>
      <c r="J27" s="100">
        <v>39</v>
      </c>
      <c r="K27" s="100">
        <v>47</v>
      </c>
      <c r="L27" s="100">
        <v>1</v>
      </c>
      <c r="M27" s="100">
        <v>2</v>
      </c>
      <c r="N27" s="100">
        <v>54</v>
      </c>
      <c r="O27" s="100">
        <v>81</v>
      </c>
      <c r="P27" s="100">
        <v>3</v>
      </c>
      <c r="Q27" s="100">
        <v>5</v>
      </c>
      <c r="R27" s="98">
        <v>3</v>
      </c>
      <c r="S27" s="98">
        <v>24</v>
      </c>
      <c r="T27" s="98">
        <v>17</v>
      </c>
      <c r="U27" s="98">
        <v>38</v>
      </c>
      <c r="V27" s="98">
        <v>119</v>
      </c>
      <c r="W27" s="98">
        <v>4</v>
      </c>
      <c r="X27" s="98">
        <v>27</v>
      </c>
      <c r="Y27" s="98">
        <v>15</v>
      </c>
      <c r="Z27" s="98">
        <v>7</v>
      </c>
    </row>
    <row r="28" spans="1:26" ht="17.100000000000001" customHeight="1">
      <c r="A28" s="13"/>
      <c r="B28" s="13"/>
      <c r="C28" s="13" t="s">
        <v>100</v>
      </c>
      <c r="D28" s="68"/>
      <c r="E28" s="145">
        <f t="shared" si="1"/>
        <v>0</v>
      </c>
      <c r="F28" s="100" t="s">
        <v>163</v>
      </c>
      <c r="G28" s="100" t="s">
        <v>163</v>
      </c>
      <c r="H28" s="100" t="s">
        <v>163</v>
      </c>
      <c r="I28" s="100" t="s">
        <v>163</v>
      </c>
      <c r="J28" s="100" t="s">
        <v>163</v>
      </c>
      <c r="K28" s="100" t="s">
        <v>163</v>
      </c>
      <c r="L28" s="100" t="s">
        <v>163</v>
      </c>
      <c r="M28" s="100" t="s">
        <v>163</v>
      </c>
      <c r="N28" s="100" t="s">
        <v>163</v>
      </c>
      <c r="O28" s="100" t="s">
        <v>163</v>
      </c>
      <c r="P28" s="100" t="s">
        <v>163</v>
      </c>
      <c r="Q28" s="100" t="s">
        <v>163</v>
      </c>
      <c r="R28" s="100" t="s">
        <v>163</v>
      </c>
      <c r="S28" s="100" t="s">
        <v>163</v>
      </c>
      <c r="T28" s="100" t="s">
        <v>163</v>
      </c>
      <c r="U28" s="100" t="s">
        <v>163</v>
      </c>
      <c r="V28" s="100" t="s">
        <v>163</v>
      </c>
      <c r="W28" s="100" t="s">
        <v>163</v>
      </c>
      <c r="X28" s="100" t="s">
        <v>163</v>
      </c>
      <c r="Y28" s="100" t="s">
        <v>163</v>
      </c>
      <c r="Z28" s="100" t="s">
        <v>163</v>
      </c>
    </row>
    <row r="29" spans="1:26" ht="17.100000000000001" customHeight="1">
      <c r="A29" s="13"/>
      <c r="B29" s="13" t="s">
        <v>156</v>
      </c>
      <c r="C29" s="13"/>
      <c r="E29" s="147">
        <f>SUM(E30:E34)</f>
        <v>1928</v>
      </c>
      <c r="F29" s="98">
        <v>18</v>
      </c>
      <c r="G29" s="98">
        <v>18</v>
      </c>
      <c r="H29" s="98">
        <v>4</v>
      </c>
      <c r="I29" s="100" t="s">
        <v>163</v>
      </c>
      <c r="J29" s="98">
        <v>132</v>
      </c>
      <c r="K29" s="98">
        <v>173</v>
      </c>
      <c r="L29" s="98">
        <v>16</v>
      </c>
      <c r="M29" s="98">
        <v>16</v>
      </c>
      <c r="N29" s="98">
        <v>141</v>
      </c>
      <c r="O29" s="98">
        <v>385</v>
      </c>
      <c r="P29" s="98">
        <v>27</v>
      </c>
      <c r="Q29" s="98">
        <v>30</v>
      </c>
      <c r="R29" s="98">
        <v>21</v>
      </c>
      <c r="S29" s="98">
        <v>116</v>
      </c>
      <c r="T29" s="98">
        <v>80</v>
      </c>
      <c r="U29" s="98">
        <v>82</v>
      </c>
      <c r="V29" s="98">
        <v>388</v>
      </c>
      <c r="W29" s="98">
        <v>29</v>
      </c>
      <c r="X29" s="98">
        <v>177</v>
      </c>
      <c r="Y29" s="98">
        <v>37</v>
      </c>
      <c r="Z29" s="98">
        <v>56</v>
      </c>
    </row>
    <row r="30" spans="1:26" ht="17.100000000000001" customHeight="1">
      <c r="A30" s="13"/>
      <c r="B30" s="13"/>
      <c r="C30" s="13" t="s">
        <v>103</v>
      </c>
      <c r="E30" s="147">
        <f t="shared" si="1"/>
        <v>305</v>
      </c>
      <c r="F30" s="98">
        <v>1</v>
      </c>
      <c r="G30" s="98">
        <v>1</v>
      </c>
      <c r="H30" s="100" t="s">
        <v>163</v>
      </c>
      <c r="I30" s="100" t="s">
        <v>163</v>
      </c>
      <c r="J30" s="98">
        <v>26</v>
      </c>
      <c r="K30" s="98">
        <v>23</v>
      </c>
      <c r="L30" s="100" t="s">
        <v>163</v>
      </c>
      <c r="M30" s="98">
        <v>3</v>
      </c>
      <c r="N30" s="98">
        <v>24</v>
      </c>
      <c r="O30" s="98">
        <v>61</v>
      </c>
      <c r="P30" s="98">
        <v>3</v>
      </c>
      <c r="Q30" s="98">
        <v>6</v>
      </c>
      <c r="R30" s="98">
        <v>4</v>
      </c>
      <c r="S30" s="98">
        <v>24</v>
      </c>
      <c r="T30" s="98">
        <v>13</v>
      </c>
      <c r="U30" s="98">
        <v>12</v>
      </c>
      <c r="V30" s="98">
        <v>57</v>
      </c>
      <c r="W30" s="98">
        <v>3</v>
      </c>
      <c r="X30" s="98">
        <v>25</v>
      </c>
      <c r="Y30" s="98">
        <v>8</v>
      </c>
      <c r="Z30" s="98">
        <v>12</v>
      </c>
    </row>
    <row r="31" spans="1:26" ht="17.100000000000001" customHeight="1">
      <c r="A31" s="13"/>
      <c r="B31" s="13"/>
      <c r="C31" s="13" t="s">
        <v>102</v>
      </c>
      <c r="E31" s="147">
        <f t="shared" si="1"/>
        <v>363</v>
      </c>
      <c r="F31" s="98">
        <v>2</v>
      </c>
      <c r="G31" s="98">
        <v>2</v>
      </c>
      <c r="H31" s="98">
        <v>1</v>
      </c>
      <c r="I31" s="100" t="s">
        <v>163</v>
      </c>
      <c r="J31" s="98">
        <v>19</v>
      </c>
      <c r="K31" s="98">
        <v>32</v>
      </c>
      <c r="L31" s="100" t="s">
        <v>163</v>
      </c>
      <c r="M31" s="98">
        <v>3</v>
      </c>
      <c r="N31" s="98">
        <v>28</v>
      </c>
      <c r="O31" s="98">
        <v>63</v>
      </c>
      <c r="P31" s="98">
        <v>5</v>
      </c>
      <c r="Q31" s="98">
        <v>9</v>
      </c>
      <c r="R31" s="98">
        <v>3</v>
      </c>
      <c r="S31" s="98">
        <v>22</v>
      </c>
      <c r="T31" s="98">
        <v>20</v>
      </c>
      <c r="U31" s="98">
        <v>21</v>
      </c>
      <c r="V31" s="98">
        <v>76</v>
      </c>
      <c r="W31" s="98">
        <v>2</v>
      </c>
      <c r="X31" s="98">
        <v>31</v>
      </c>
      <c r="Y31" s="98">
        <v>6</v>
      </c>
      <c r="Z31" s="98">
        <v>20</v>
      </c>
    </row>
    <row r="32" spans="1:26" ht="17.100000000000001" customHeight="1">
      <c r="A32" s="13"/>
      <c r="B32" s="13"/>
      <c r="C32" s="13" t="s">
        <v>101</v>
      </c>
      <c r="E32" s="147">
        <f t="shared" si="1"/>
        <v>405</v>
      </c>
      <c r="F32" s="98">
        <v>1</v>
      </c>
      <c r="G32" s="98">
        <v>1</v>
      </c>
      <c r="H32" s="98">
        <v>1</v>
      </c>
      <c r="I32" s="100" t="s">
        <v>163</v>
      </c>
      <c r="J32" s="98">
        <v>21</v>
      </c>
      <c r="K32" s="98">
        <v>40</v>
      </c>
      <c r="L32" s="100" t="s">
        <v>163</v>
      </c>
      <c r="M32" s="98">
        <v>3</v>
      </c>
      <c r="N32" s="98">
        <v>32</v>
      </c>
      <c r="O32" s="98">
        <v>84</v>
      </c>
      <c r="P32" s="98">
        <v>11</v>
      </c>
      <c r="Q32" s="98">
        <v>6</v>
      </c>
      <c r="R32" s="98">
        <v>5</v>
      </c>
      <c r="S32" s="98">
        <v>22</v>
      </c>
      <c r="T32" s="98">
        <v>14</v>
      </c>
      <c r="U32" s="98">
        <v>14</v>
      </c>
      <c r="V32" s="98">
        <v>88</v>
      </c>
      <c r="W32" s="98">
        <v>2</v>
      </c>
      <c r="X32" s="98">
        <v>45</v>
      </c>
      <c r="Y32" s="98">
        <v>8</v>
      </c>
      <c r="Z32" s="98">
        <v>8</v>
      </c>
    </row>
    <row r="33" spans="1:26" ht="17.100000000000001" customHeight="1">
      <c r="A33" s="13"/>
      <c r="B33" s="13"/>
      <c r="C33" s="13" t="s">
        <v>100</v>
      </c>
      <c r="E33" s="147">
        <f t="shared" si="1"/>
        <v>441</v>
      </c>
      <c r="F33" s="98">
        <v>7</v>
      </c>
      <c r="G33" s="98">
        <v>7</v>
      </c>
      <c r="H33" s="98">
        <v>1</v>
      </c>
      <c r="I33" s="100" t="s">
        <v>163</v>
      </c>
      <c r="J33" s="98">
        <v>41</v>
      </c>
      <c r="K33" s="98">
        <v>34</v>
      </c>
      <c r="L33" s="98">
        <v>4</v>
      </c>
      <c r="M33" s="98">
        <v>3</v>
      </c>
      <c r="N33" s="98">
        <v>30</v>
      </c>
      <c r="O33" s="98">
        <v>96</v>
      </c>
      <c r="P33" s="98">
        <v>7</v>
      </c>
      <c r="Q33" s="98">
        <v>6</v>
      </c>
      <c r="R33" s="98">
        <v>4</v>
      </c>
      <c r="S33" s="98">
        <v>31</v>
      </c>
      <c r="T33" s="98">
        <v>19</v>
      </c>
      <c r="U33" s="98">
        <v>16</v>
      </c>
      <c r="V33" s="98">
        <v>73</v>
      </c>
      <c r="W33" s="98">
        <v>18</v>
      </c>
      <c r="X33" s="98">
        <v>40</v>
      </c>
      <c r="Y33" s="98">
        <v>4</v>
      </c>
      <c r="Z33" s="98">
        <v>7</v>
      </c>
    </row>
    <row r="34" spans="1:26" ht="17.100000000000001" customHeight="1">
      <c r="A34" s="13"/>
      <c r="B34" s="13"/>
      <c r="C34" s="13" t="s">
        <v>99</v>
      </c>
      <c r="E34" s="147">
        <f t="shared" si="1"/>
        <v>414</v>
      </c>
      <c r="F34" s="98">
        <v>7</v>
      </c>
      <c r="G34" s="98">
        <v>7</v>
      </c>
      <c r="H34" s="98">
        <v>1</v>
      </c>
      <c r="I34" s="100" t="s">
        <v>163</v>
      </c>
      <c r="J34" s="98">
        <v>25</v>
      </c>
      <c r="K34" s="98">
        <v>44</v>
      </c>
      <c r="L34" s="98">
        <v>12</v>
      </c>
      <c r="M34" s="98">
        <v>4</v>
      </c>
      <c r="N34" s="98">
        <v>27</v>
      </c>
      <c r="O34" s="98">
        <v>81</v>
      </c>
      <c r="P34" s="98">
        <v>1</v>
      </c>
      <c r="Q34" s="98">
        <v>3</v>
      </c>
      <c r="R34" s="98">
        <v>5</v>
      </c>
      <c r="S34" s="98">
        <v>17</v>
      </c>
      <c r="T34" s="98">
        <v>14</v>
      </c>
      <c r="U34" s="98">
        <v>19</v>
      </c>
      <c r="V34" s="98">
        <v>94</v>
      </c>
      <c r="W34" s="98">
        <v>4</v>
      </c>
      <c r="X34" s="98">
        <v>36</v>
      </c>
      <c r="Y34" s="98">
        <v>11</v>
      </c>
      <c r="Z34" s="98">
        <v>9</v>
      </c>
    </row>
    <row r="35" spans="1:26" ht="17.100000000000001" customHeight="1">
      <c r="A35" s="13"/>
      <c r="B35" s="13" t="s">
        <v>155</v>
      </c>
      <c r="C35" s="13"/>
      <c r="E35" s="147">
        <f>SUM(E36:E39)</f>
        <v>1550</v>
      </c>
      <c r="F35" s="98">
        <v>9</v>
      </c>
      <c r="G35" s="98">
        <v>9</v>
      </c>
      <c r="H35" s="98">
        <v>8</v>
      </c>
      <c r="I35" s="98">
        <v>1</v>
      </c>
      <c r="J35" s="98">
        <v>132</v>
      </c>
      <c r="K35" s="98">
        <v>153</v>
      </c>
      <c r="L35" s="98">
        <v>12</v>
      </c>
      <c r="M35" s="98">
        <v>12</v>
      </c>
      <c r="N35" s="98">
        <v>135</v>
      </c>
      <c r="O35" s="98">
        <v>277</v>
      </c>
      <c r="P35" s="98">
        <v>26</v>
      </c>
      <c r="Q35" s="98">
        <v>22</v>
      </c>
      <c r="R35" s="98">
        <v>25</v>
      </c>
      <c r="S35" s="98">
        <v>90</v>
      </c>
      <c r="T35" s="98">
        <v>55</v>
      </c>
      <c r="U35" s="98">
        <v>81</v>
      </c>
      <c r="V35" s="98">
        <v>308</v>
      </c>
      <c r="W35" s="98">
        <v>21</v>
      </c>
      <c r="X35" s="98">
        <v>93</v>
      </c>
      <c r="Y35" s="98">
        <v>70</v>
      </c>
      <c r="Z35" s="98">
        <v>20</v>
      </c>
    </row>
    <row r="36" spans="1:26" ht="17.100000000000001" customHeight="1">
      <c r="A36" s="13"/>
      <c r="B36" s="13"/>
      <c r="C36" s="13" t="s">
        <v>103</v>
      </c>
      <c r="D36" s="68" t="s">
        <v>363</v>
      </c>
      <c r="E36" s="145" t="s">
        <v>370</v>
      </c>
      <c r="F36" s="100" t="s">
        <v>370</v>
      </c>
      <c r="G36" s="100" t="s">
        <v>370</v>
      </c>
      <c r="H36" s="100" t="s">
        <v>370</v>
      </c>
      <c r="I36" s="100" t="s">
        <v>370</v>
      </c>
      <c r="J36" s="100" t="s">
        <v>370</v>
      </c>
      <c r="K36" s="100" t="s">
        <v>370</v>
      </c>
      <c r="L36" s="100" t="s">
        <v>370</v>
      </c>
      <c r="M36" s="100" t="s">
        <v>370</v>
      </c>
      <c r="N36" s="100" t="s">
        <v>370</v>
      </c>
      <c r="O36" s="100" t="s">
        <v>370</v>
      </c>
      <c r="P36" s="100" t="s">
        <v>370</v>
      </c>
      <c r="Q36" s="100" t="s">
        <v>370</v>
      </c>
      <c r="R36" s="100" t="s">
        <v>370</v>
      </c>
      <c r="S36" s="100" t="s">
        <v>370</v>
      </c>
      <c r="T36" s="100" t="s">
        <v>370</v>
      </c>
      <c r="U36" s="100" t="s">
        <v>370</v>
      </c>
      <c r="V36" s="100" t="s">
        <v>370</v>
      </c>
      <c r="W36" s="100" t="s">
        <v>370</v>
      </c>
      <c r="X36" s="100" t="s">
        <v>370</v>
      </c>
      <c r="Y36" s="100" t="s">
        <v>370</v>
      </c>
      <c r="Z36" s="100" t="s">
        <v>370</v>
      </c>
    </row>
    <row r="37" spans="1:26" ht="17.100000000000001" customHeight="1">
      <c r="A37" s="13"/>
      <c r="B37" s="13"/>
      <c r="C37" s="13" t="s">
        <v>102</v>
      </c>
      <c r="D37" s="68" t="s">
        <v>363</v>
      </c>
      <c r="E37" s="147">
        <f t="shared" si="1"/>
        <v>767</v>
      </c>
      <c r="F37" s="98">
        <v>5</v>
      </c>
      <c r="G37" s="98">
        <v>5</v>
      </c>
      <c r="H37" s="98">
        <v>4</v>
      </c>
      <c r="I37" s="98">
        <v>1</v>
      </c>
      <c r="J37" s="98">
        <v>52</v>
      </c>
      <c r="K37" s="98">
        <v>74</v>
      </c>
      <c r="L37" s="98">
        <v>9</v>
      </c>
      <c r="M37" s="98">
        <v>4</v>
      </c>
      <c r="N37" s="98">
        <v>80</v>
      </c>
      <c r="O37" s="98">
        <v>127</v>
      </c>
      <c r="P37" s="98">
        <v>15</v>
      </c>
      <c r="Q37" s="98">
        <v>16</v>
      </c>
      <c r="R37" s="98">
        <v>12</v>
      </c>
      <c r="S37" s="98">
        <v>42</v>
      </c>
      <c r="T37" s="98">
        <v>26</v>
      </c>
      <c r="U37" s="98">
        <v>37</v>
      </c>
      <c r="V37" s="98">
        <v>152</v>
      </c>
      <c r="W37" s="98">
        <v>6</v>
      </c>
      <c r="X37" s="98">
        <v>50</v>
      </c>
      <c r="Y37" s="98">
        <v>44</v>
      </c>
      <c r="Z37" s="98">
        <v>11</v>
      </c>
    </row>
    <row r="38" spans="1:26" ht="17.100000000000001" customHeight="1">
      <c r="A38" s="13"/>
      <c r="B38" s="13"/>
      <c r="C38" s="13" t="s">
        <v>101</v>
      </c>
      <c r="E38" s="147">
        <f t="shared" si="1"/>
        <v>355</v>
      </c>
      <c r="F38" s="98">
        <v>1</v>
      </c>
      <c r="G38" s="98">
        <v>1</v>
      </c>
      <c r="H38" s="98">
        <v>2</v>
      </c>
      <c r="I38" s="100" t="s">
        <v>163</v>
      </c>
      <c r="J38" s="98">
        <v>27</v>
      </c>
      <c r="K38" s="98">
        <v>34</v>
      </c>
      <c r="L38" s="98">
        <v>1</v>
      </c>
      <c r="M38" s="98">
        <v>6</v>
      </c>
      <c r="N38" s="98">
        <v>20</v>
      </c>
      <c r="O38" s="98">
        <v>77</v>
      </c>
      <c r="P38" s="98">
        <v>4</v>
      </c>
      <c r="Q38" s="98">
        <v>2</v>
      </c>
      <c r="R38" s="98">
        <v>7</v>
      </c>
      <c r="S38" s="98">
        <v>29</v>
      </c>
      <c r="T38" s="98">
        <v>13</v>
      </c>
      <c r="U38" s="98">
        <v>26</v>
      </c>
      <c r="V38" s="98">
        <v>71</v>
      </c>
      <c r="W38" s="98">
        <v>5</v>
      </c>
      <c r="X38" s="98">
        <v>18</v>
      </c>
      <c r="Y38" s="98">
        <v>11</v>
      </c>
      <c r="Z38" s="98">
        <v>1</v>
      </c>
    </row>
    <row r="39" spans="1:26" ht="17.100000000000001" customHeight="1">
      <c r="A39" s="13"/>
      <c r="B39" s="13"/>
      <c r="C39" s="13" t="s">
        <v>100</v>
      </c>
      <c r="E39" s="147">
        <f t="shared" si="1"/>
        <v>428</v>
      </c>
      <c r="F39" s="98">
        <v>3</v>
      </c>
      <c r="G39" s="98">
        <v>3</v>
      </c>
      <c r="H39" s="98">
        <v>2</v>
      </c>
      <c r="I39" s="100" t="s">
        <v>163</v>
      </c>
      <c r="J39" s="98">
        <v>53</v>
      </c>
      <c r="K39" s="98">
        <v>45</v>
      </c>
      <c r="L39" s="98">
        <v>2</v>
      </c>
      <c r="M39" s="98">
        <v>2</v>
      </c>
      <c r="N39" s="98">
        <v>35</v>
      </c>
      <c r="O39" s="98">
        <v>73</v>
      </c>
      <c r="P39" s="98">
        <v>7</v>
      </c>
      <c r="Q39" s="98">
        <v>4</v>
      </c>
      <c r="R39" s="98">
        <v>6</v>
      </c>
      <c r="S39" s="98">
        <v>19</v>
      </c>
      <c r="T39" s="98">
        <v>16</v>
      </c>
      <c r="U39" s="98">
        <v>18</v>
      </c>
      <c r="V39" s="98">
        <v>85</v>
      </c>
      <c r="W39" s="98">
        <v>10</v>
      </c>
      <c r="X39" s="98">
        <v>25</v>
      </c>
      <c r="Y39" s="98">
        <v>15</v>
      </c>
      <c r="Z39" s="98">
        <v>8</v>
      </c>
    </row>
    <row r="40" spans="1:26" ht="17.100000000000001" customHeight="1">
      <c r="A40" s="13"/>
      <c r="B40" s="13" t="s">
        <v>154</v>
      </c>
      <c r="C40" s="13"/>
      <c r="E40" s="147">
        <f>SUM(E41:E43)</f>
        <v>281</v>
      </c>
      <c r="F40" s="100" t="s">
        <v>163</v>
      </c>
      <c r="G40" s="100" t="s">
        <v>163</v>
      </c>
      <c r="H40" s="98">
        <v>8</v>
      </c>
      <c r="I40" s="100" t="s">
        <v>163</v>
      </c>
      <c r="J40" s="98">
        <v>17</v>
      </c>
      <c r="K40" s="98">
        <v>33</v>
      </c>
      <c r="L40" s="98">
        <v>2</v>
      </c>
      <c r="M40" s="98">
        <v>3</v>
      </c>
      <c r="N40" s="98">
        <v>25</v>
      </c>
      <c r="O40" s="98">
        <v>44</v>
      </c>
      <c r="P40" s="98">
        <v>2</v>
      </c>
      <c r="Q40" s="98">
        <v>2</v>
      </c>
      <c r="R40" s="98">
        <v>4</v>
      </c>
      <c r="S40" s="98">
        <v>18</v>
      </c>
      <c r="T40" s="98">
        <v>10</v>
      </c>
      <c r="U40" s="98">
        <v>11</v>
      </c>
      <c r="V40" s="98">
        <v>43</v>
      </c>
      <c r="W40" s="100" t="s">
        <v>163</v>
      </c>
      <c r="X40" s="98">
        <v>48</v>
      </c>
      <c r="Y40" s="98">
        <v>8</v>
      </c>
      <c r="Z40" s="98">
        <v>3</v>
      </c>
    </row>
    <row r="41" spans="1:26" ht="17.100000000000001" customHeight="1">
      <c r="A41" s="13"/>
      <c r="B41" s="13"/>
      <c r="C41" s="13" t="s">
        <v>103</v>
      </c>
      <c r="E41" s="147">
        <f t="shared" si="1"/>
        <v>92</v>
      </c>
      <c r="F41" s="100" t="s">
        <v>163</v>
      </c>
      <c r="G41" s="100" t="s">
        <v>163</v>
      </c>
      <c r="H41" s="100" t="s">
        <v>163</v>
      </c>
      <c r="I41" s="100" t="s">
        <v>163</v>
      </c>
      <c r="J41" s="98">
        <v>4</v>
      </c>
      <c r="K41" s="98">
        <v>13</v>
      </c>
      <c r="L41" s="100" t="s">
        <v>163</v>
      </c>
      <c r="M41" s="100" t="s">
        <v>163</v>
      </c>
      <c r="N41" s="98">
        <v>7</v>
      </c>
      <c r="O41" s="98">
        <v>10</v>
      </c>
      <c r="P41" s="100" t="s">
        <v>163</v>
      </c>
      <c r="Q41" s="100" t="s">
        <v>163</v>
      </c>
      <c r="R41" s="98">
        <v>2</v>
      </c>
      <c r="S41" s="98">
        <v>5</v>
      </c>
      <c r="T41" s="98">
        <v>3</v>
      </c>
      <c r="U41" s="98">
        <v>3</v>
      </c>
      <c r="V41" s="98">
        <v>13</v>
      </c>
      <c r="W41" s="100" t="s">
        <v>163</v>
      </c>
      <c r="X41" s="98">
        <v>28</v>
      </c>
      <c r="Y41" s="98">
        <v>3</v>
      </c>
      <c r="Z41" s="98">
        <v>1</v>
      </c>
    </row>
    <row r="42" spans="1:26" ht="17.100000000000001" customHeight="1">
      <c r="A42" s="13"/>
      <c r="B42" s="13"/>
      <c r="C42" s="13" t="s">
        <v>102</v>
      </c>
      <c r="E42" s="147">
        <f t="shared" si="1"/>
        <v>99</v>
      </c>
      <c r="F42" s="100" t="s">
        <v>163</v>
      </c>
      <c r="G42" s="100" t="s">
        <v>163</v>
      </c>
      <c r="H42" s="100" t="s">
        <v>163</v>
      </c>
      <c r="I42" s="100" t="s">
        <v>163</v>
      </c>
      <c r="J42" s="98">
        <v>4</v>
      </c>
      <c r="K42" s="98">
        <v>10</v>
      </c>
      <c r="L42" s="98">
        <v>1</v>
      </c>
      <c r="M42" s="98">
        <v>3</v>
      </c>
      <c r="N42" s="98">
        <v>12</v>
      </c>
      <c r="O42" s="98">
        <v>19</v>
      </c>
      <c r="P42" s="100">
        <v>2</v>
      </c>
      <c r="Q42" s="100">
        <v>1</v>
      </c>
      <c r="R42" s="98">
        <v>1</v>
      </c>
      <c r="S42" s="98">
        <v>10</v>
      </c>
      <c r="T42" s="98">
        <v>5</v>
      </c>
      <c r="U42" s="98">
        <v>4</v>
      </c>
      <c r="V42" s="98">
        <v>15</v>
      </c>
      <c r="W42" s="100" t="s">
        <v>163</v>
      </c>
      <c r="X42" s="98">
        <v>9</v>
      </c>
      <c r="Y42" s="98">
        <v>2</v>
      </c>
      <c r="Z42" s="98">
        <v>1</v>
      </c>
    </row>
    <row r="43" spans="1:26" ht="17.100000000000001" customHeight="1">
      <c r="A43" s="13"/>
      <c r="B43" s="13"/>
      <c r="C43" s="13" t="s">
        <v>101</v>
      </c>
      <c r="E43" s="147">
        <f t="shared" si="1"/>
        <v>90</v>
      </c>
      <c r="F43" s="100" t="s">
        <v>163</v>
      </c>
      <c r="G43" s="100" t="s">
        <v>163</v>
      </c>
      <c r="H43" s="98">
        <v>8</v>
      </c>
      <c r="I43" s="100" t="s">
        <v>163</v>
      </c>
      <c r="J43" s="98">
        <v>9</v>
      </c>
      <c r="K43" s="98">
        <v>10</v>
      </c>
      <c r="L43" s="98">
        <v>1</v>
      </c>
      <c r="M43" s="100" t="s">
        <v>163</v>
      </c>
      <c r="N43" s="98">
        <v>6</v>
      </c>
      <c r="O43" s="98">
        <v>15</v>
      </c>
      <c r="P43" s="100" t="s">
        <v>163</v>
      </c>
      <c r="Q43" s="100">
        <v>1</v>
      </c>
      <c r="R43" s="98">
        <v>1</v>
      </c>
      <c r="S43" s="98">
        <v>3</v>
      </c>
      <c r="T43" s="98">
        <v>2</v>
      </c>
      <c r="U43" s="98">
        <v>4</v>
      </c>
      <c r="V43" s="98">
        <v>15</v>
      </c>
      <c r="W43" s="100" t="s">
        <v>163</v>
      </c>
      <c r="X43" s="98">
        <v>11</v>
      </c>
      <c r="Y43" s="98">
        <v>3</v>
      </c>
      <c r="Z43" s="98">
        <v>1</v>
      </c>
    </row>
    <row r="44" spans="1:26" ht="17.100000000000001" customHeight="1">
      <c r="A44" s="13"/>
      <c r="B44" s="13" t="s">
        <v>153</v>
      </c>
      <c r="C44" s="13"/>
      <c r="E44" s="147">
        <f t="shared" si="1"/>
        <v>346</v>
      </c>
      <c r="F44" s="98">
        <v>1</v>
      </c>
      <c r="G44" s="98">
        <v>1</v>
      </c>
      <c r="H44" s="98">
        <v>2</v>
      </c>
      <c r="I44" s="100" t="s">
        <v>163</v>
      </c>
      <c r="J44" s="98">
        <v>23</v>
      </c>
      <c r="K44" s="98">
        <v>41</v>
      </c>
      <c r="L44" s="98">
        <v>3</v>
      </c>
      <c r="M44" s="98">
        <v>4</v>
      </c>
      <c r="N44" s="98">
        <v>32</v>
      </c>
      <c r="O44" s="98">
        <v>78</v>
      </c>
      <c r="P44" s="98">
        <v>1</v>
      </c>
      <c r="Q44" s="98">
        <v>5</v>
      </c>
      <c r="R44" s="98">
        <v>5</v>
      </c>
      <c r="S44" s="98">
        <v>17</v>
      </c>
      <c r="T44" s="98">
        <v>9</v>
      </c>
      <c r="U44" s="98">
        <v>12</v>
      </c>
      <c r="V44" s="98">
        <v>69</v>
      </c>
      <c r="W44" s="98">
        <v>2</v>
      </c>
      <c r="X44" s="98">
        <v>31</v>
      </c>
      <c r="Y44" s="98">
        <v>8</v>
      </c>
      <c r="Z44" s="98">
        <v>3</v>
      </c>
    </row>
    <row r="45" spans="1:26" ht="17.100000000000001" customHeight="1">
      <c r="A45" s="13"/>
      <c r="B45" s="13" t="s">
        <v>152</v>
      </c>
      <c r="C45" s="13"/>
      <c r="E45" s="147">
        <f t="shared" si="1"/>
        <v>523</v>
      </c>
      <c r="F45" s="98">
        <v>2</v>
      </c>
      <c r="G45" s="98">
        <v>2</v>
      </c>
      <c r="H45" s="100" t="s">
        <v>163</v>
      </c>
      <c r="I45" s="100" t="s">
        <v>163</v>
      </c>
      <c r="J45" s="98">
        <v>48</v>
      </c>
      <c r="K45" s="98">
        <v>57</v>
      </c>
      <c r="L45" s="100" t="s">
        <v>163</v>
      </c>
      <c r="M45" s="98">
        <v>3</v>
      </c>
      <c r="N45" s="98">
        <v>47</v>
      </c>
      <c r="O45" s="98">
        <v>93</v>
      </c>
      <c r="P45" s="98">
        <v>6</v>
      </c>
      <c r="Q45" s="98">
        <v>9</v>
      </c>
      <c r="R45" s="98">
        <v>16</v>
      </c>
      <c r="S45" s="98">
        <v>34</v>
      </c>
      <c r="T45" s="98">
        <v>13</v>
      </c>
      <c r="U45" s="98">
        <v>21</v>
      </c>
      <c r="V45" s="98">
        <v>87</v>
      </c>
      <c r="W45" s="98">
        <v>3</v>
      </c>
      <c r="X45" s="98">
        <v>61</v>
      </c>
      <c r="Y45" s="98">
        <v>12</v>
      </c>
      <c r="Z45" s="98">
        <v>11</v>
      </c>
    </row>
    <row r="46" spans="1:26" ht="17.100000000000001" customHeight="1">
      <c r="A46" s="13"/>
      <c r="B46" s="13" t="s">
        <v>151</v>
      </c>
      <c r="C46" s="13"/>
      <c r="E46" s="147">
        <f t="shared" si="1"/>
        <v>391</v>
      </c>
      <c r="F46" s="98">
        <v>1</v>
      </c>
      <c r="G46" s="98">
        <v>1</v>
      </c>
      <c r="H46" s="98">
        <v>1</v>
      </c>
      <c r="I46" s="100" t="s">
        <v>163</v>
      </c>
      <c r="J46" s="98">
        <v>20</v>
      </c>
      <c r="K46" s="98">
        <v>47</v>
      </c>
      <c r="L46" s="98">
        <v>3</v>
      </c>
      <c r="M46" s="98">
        <v>3</v>
      </c>
      <c r="N46" s="98">
        <v>27</v>
      </c>
      <c r="O46" s="98">
        <v>77</v>
      </c>
      <c r="P46" s="98">
        <v>3</v>
      </c>
      <c r="Q46" s="98">
        <v>4</v>
      </c>
      <c r="R46" s="98">
        <v>9</v>
      </c>
      <c r="S46" s="98">
        <v>29</v>
      </c>
      <c r="T46" s="98">
        <v>19</v>
      </c>
      <c r="U46" s="98">
        <v>16</v>
      </c>
      <c r="V46" s="98">
        <v>68</v>
      </c>
      <c r="W46" s="98">
        <v>2</v>
      </c>
      <c r="X46" s="98">
        <v>39</v>
      </c>
      <c r="Y46" s="98">
        <v>14</v>
      </c>
      <c r="Z46" s="98">
        <v>9</v>
      </c>
    </row>
    <row r="47" spans="1:26" ht="17.100000000000001" customHeight="1">
      <c r="A47" s="13"/>
      <c r="B47" s="13" t="s">
        <v>150</v>
      </c>
      <c r="C47" s="13"/>
      <c r="E47" s="147">
        <f t="shared" si="1"/>
        <v>240</v>
      </c>
      <c r="F47" s="98">
        <v>1</v>
      </c>
      <c r="G47" s="98">
        <v>1</v>
      </c>
      <c r="H47" s="98">
        <v>3</v>
      </c>
      <c r="I47" s="100" t="s">
        <v>163</v>
      </c>
      <c r="J47" s="98">
        <v>10</v>
      </c>
      <c r="K47" s="98">
        <v>16</v>
      </c>
      <c r="L47" s="100" t="s">
        <v>163</v>
      </c>
      <c r="M47" s="98">
        <v>2</v>
      </c>
      <c r="N47" s="98">
        <v>11</v>
      </c>
      <c r="O47" s="98">
        <v>59</v>
      </c>
      <c r="P47" s="98">
        <v>5</v>
      </c>
      <c r="Q47" s="98">
        <v>7</v>
      </c>
      <c r="R47" s="98">
        <v>5</v>
      </c>
      <c r="S47" s="98">
        <v>18</v>
      </c>
      <c r="T47" s="98">
        <v>16</v>
      </c>
      <c r="U47" s="98">
        <v>7</v>
      </c>
      <c r="V47" s="98">
        <v>40</v>
      </c>
      <c r="W47" s="98">
        <v>3</v>
      </c>
      <c r="X47" s="98">
        <v>17</v>
      </c>
      <c r="Y47" s="98">
        <v>10</v>
      </c>
      <c r="Z47" s="98">
        <v>10</v>
      </c>
    </row>
    <row r="48" spans="1:26" ht="17.100000000000001" customHeight="1">
      <c r="A48" s="13"/>
      <c r="B48" s="13" t="s">
        <v>149</v>
      </c>
      <c r="C48" s="13"/>
      <c r="E48" s="147">
        <f t="shared" si="1"/>
        <v>267</v>
      </c>
      <c r="F48" s="98">
        <v>3</v>
      </c>
      <c r="G48" s="98">
        <v>3</v>
      </c>
      <c r="H48" s="98">
        <v>2</v>
      </c>
      <c r="I48" s="100" t="s">
        <v>163</v>
      </c>
      <c r="J48" s="98">
        <v>10</v>
      </c>
      <c r="K48" s="98">
        <v>25</v>
      </c>
      <c r="L48" s="98">
        <v>1</v>
      </c>
      <c r="M48" s="98">
        <v>2</v>
      </c>
      <c r="N48" s="98">
        <v>23</v>
      </c>
      <c r="O48" s="98">
        <v>59</v>
      </c>
      <c r="P48" s="98">
        <v>6</v>
      </c>
      <c r="Q48" s="98">
        <v>1</v>
      </c>
      <c r="R48" s="98">
        <v>4</v>
      </c>
      <c r="S48" s="98">
        <v>27</v>
      </c>
      <c r="T48" s="98">
        <v>9</v>
      </c>
      <c r="U48" s="98">
        <v>7</v>
      </c>
      <c r="V48" s="98">
        <v>45</v>
      </c>
      <c r="W48" s="98">
        <v>5</v>
      </c>
      <c r="X48" s="98">
        <v>25</v>
      </c>
      <c r="Y48" s="98">
        <v>8</v>
      </c>
      <c r="Z48" s="98">
        <v>5</v>
      </c>
    </row>
    <row r="49" spans="1:26" ht="17.100000000000001" customHeight="1">
      <c r="A49" s="13"/>
      <c r="B49" s="13" t="s">
        <v>148</v>
      </c>
      <c r="C49" s="13"/>
      <c r="E49" s="147">
        <f t="shared" si="1"/>
        <v>333</v>
      </c>
      <c r="F49" s="98">
        <v>1</v>
      </c>
      <c r="G49" s="98">
        <v>1</v>
      </c>
      <c r="H49" s="98">
        <v>1</v>
      </c>
      <c r="I49" s="100" t="s">
        <v>163</v>
      </c>
      <c r="J49" s="98">
        <v>20</v>
      </c>
      <c r="K49" s="98">
        <v>38</v>
      </c>
      <c r="L49" s="98">
        <v>2</v>
      </c>
      <c r="M49" s="100" t="s">
        <v>163</v>
      </c>
      <c r="N49" s="98">
        <v>25</v>
      </c>
      <c r="O49" s="98">
        <v>63</v>
      </c>
      <c r="P49" s="98">
        <v>6</v>
      </c>
      <c r="Q49" s="98">
        <v>6</v>
      </c>
      <c r="R49" s="98">
        <v>4</v>
      </c>
      <c r="S49" s="98">
        <v>29</v>
      </c>
      <c r="T49" s="98">
        <v>19</v>
      </c>
      <c r="U49" s="98">
        <v>13</v>
      </c>
      <c r="V49" s="98">
        <v>58</v>
      </c>
      <c r="W49" s="100" t="s">
        <v>163</v>
      </c>
      <c r="X49" s="98">
        <v>31</v>
      </c>
      <c r="Y49" s="98">
        <v>6</v>
      </c>
      <c r="Z49" s="98">
        <v>11</v>
      </c>
    </row>
    <row r="50" spans="1:26" ht="17.100000000000001" customHeight="1">
      <c r="A50" s="13"/>
      <c r="B50" s="13" t="s">
        <v>147</v>
      </c>
      <c r="C50" s="13"/>
      <c r="E50" s="147">
        <f>SUM(E51:E54)</f>
        <v>644</v>
      </c>
      <c r="F50" s="98">
        <v>3</v>
      </c>
      <c r="G50" s="98">
        <v>2</v>
      </c>
      <c r="H50" s="98">
        <v>75</v>
      </c>
      <c r="I50" s="100" t="s">
        <v>163</v>
      </c>
      <c r="J50" s="98">
        <v>54</v>
      </c>
      <c r="K50" s="98">
        <v>90</v>
      </c>
      <c r="L50" s="98">
        <v>5</v>
      </c>
      <c r="M50" s="98">
        <v>2</v>
      </c>
      <c r="N50" s="98">
        <v>47</v>
      </c>
      <c r="O50" s="98">
        <v>101</v>
      </c>
      <c r="P50" s="98">
        <v>8</v>
      </c>
      <c r="Q50" s="98">
        <v>9</v>
      </c>
      <c r="R50" s="98">
        <v>4</v>
      </c>
      <c r="S50" s="98">
        <v>52</v>
      </c>
      <c r="T50" s="98">
        <v>22</v>
      </c>
      <c r="U50" s="98">
        <v>11</v>
      </c>
      <c r="V50" s="98">
        <v>84</v>
      </c>
      <c r="W50" s="98">
        <v>6</v>
      </c>
      <c r="X50" s="98">
        <v>44</v>
      </c>
      <c r="Y50" s="98">
        <v>11</v>
      </c>
      <c r="Z50" s="98">
        <v>16</v>
      </c>
    </row>
    <row r="51" spans="1:26" ht="17.100000000000001" customHeight="1">
      <c r="A51" s="13"/>
      <c r="B51" s="13"/>
      <c r="C51" s="13" t="s">
        <v>103</v>
      </c>
      <c r="E51" s="147">
        <f t="shared" si="1"/>
        <v>222</v>
      </c>
      <c r="F51" s="98">
        <v>1</v>
      </c>
      <c r="G51" s="98">
        <v>1</v>
      </c>
      <c r="H51" s="98">
        <v>2</v>
      </c>
      <c r="I51" s="100" t="s">
        <v>163</v>
      </c>
      <c r="J51" s="98">
        <v>18</v>
      </c>
      <c r="K51" s="98">
        <v>35</v>
      </c>
      <c r="L51" s="98">
        <v>1</v>
      </c>
      <c r="M51" s="98">
        <v>1</v>
      </c>
      <c r="N51" s="98">
        <v>20</v>
      </c>
      <c r="O51" s="98">
        <v>47</v>
      </c>
      <c r="P51" s="98">
        <v>1</v>
      </c>
      <c r="Q51" s="98">
        <v>2</v>
      </c>
      <c r="R51" s="98">
        <v>1</v>
      </c>
      <c r="S51" s="98">
        <v>21</v>
      </c>
      <c r="T51" s="98">
        <v>8</v>
      </c>
      <c r="U51" s="98">
        <v>1</v>
      </c>
      <c r="V51" s="98">
        <v>46</v>
      </c>
      <c r="W51" s="100" t="s">
        <v>163</v>
      </c>
      <c r="X51" s="98">
        <v>15</v>
      </c>
      <c r="Y51" s="98">
        <v>1</v>
      </c>
      <c r="Z51" s="98">
        <v>1</v>
      </c>
    </row>
    <row r="52" spans="1:26" ht="17.100000000000001" customHeight="1">
      <c r="A52" s="13"/>
      <c r="B52" s="13"/>
      <c r="C52" s="13" t="s">
        <v>102</v>
      </c>
      <c r="E52" s="147">
        <f t="shared" si="1"/>
        <v>211</v>
      </c>
      <c r="F52" s="98">
        <v>2</v>
      </c>
      <c r="G52" s="98">
        <v>1</v>
      </c>
      <c r="H52" s="98">
        <v>8</v>
      </c>
      <c r="I52" s="100" t="s">
        <v>163</v>
      </c>
      <c r="J52" s="98">
        <v>23</v>
      </c>
      <c r="K52" s="98">
        <v>37</v>
      </c>
      <c r="L52" s="98">
        <v>2</v>
      </c>
      <c r="M52" s="98">
        <v>1</v>
      </c>
      <c r="N52" s="98">
        <v>16</v>
      </c>
      <c r="O52" s="98">
        <v>35</v>
      </c>
      <c r="P52" s="98">
        <v>4</v>
      </c>
      <c r="Q52" s="98">
        <v>5</v>
      </c>
      <c r="R52" s="98">
        <v>1</v>
      </c>
      <c r="S52" s="98">
        <v>11</v>
      </c>
      <c r="T52" s="98">
        <v>9</v>
      </c>
      <c r="U52" s="98">
        <v>2</v>
      </c>
      <c r="V52" s="98">
        <v>22</v>
      </c>
      <c r="W52" s="98">
        <v>4</v>
      </c>
      <c r="X52" s="98">
        <v>14</v>
      </c>
      <c r="Y52" s="98">
        <v>5</v>
      </c>
      <c r="Z52" s="98">
        <v>10</v>
      </c>
    </row>
    <row r="53" spans="1:26" ht="17.100000000000001" customHeight="1">
      <c r="A53" s="13"/>
      <c r="B53" s="13"/>
      <c r="C53" s="13" t="s">
        <v>101</v>
      </c>
      <c r="E53" s="147">
        <f t="shared" si="1"/>
        <v>211</v>
      </c>
      <c r="F53" s="100" t="s">
        <v>163</v>
      </c>
      <c r="G53" s="100" t="s">
        <v>163</v>
      </c>
      <c r="H53" s="98">
        <v>65</v>
      </c>
      <c r="I53" s="100" t="s">
        <v>163</v>
      </c>
      <c r="J53" s="98">
        <v>13</v>
      </c>
      <c r="K53" s="98">
        <v>18</v>
      </c>
      <c r="L53" s="98">
        <v>2</v>
      </c>
      <c r="M53" s="100" t="s">
        <v>163</v>
      </c>
      <c r="N53" s="98">
        <v>11</v>
      </c>
      <c r="O53" s="98">
        <v>19</v>
      </c>
      <c r="P53" s="98">
        <v>3</v>
      </c>
      <c r="Q53" s="98">
        <v>2</v>
      </c>
      <c r="R53" s="98">
        <v>2</v>
      </c>
      <c r="S53" s="98">
        <v>20</v>
      </c>
      <c r="T53" s="98">
        <v>5</v>
      </c>
      <c r="U53" s="98">
        <v>8</v>
      </c>
      <c r="V53" s="98">
        <v>16</v>
      </c>
      <c r="W53" s="98">
        <v>2</v>
      </c>
      <c r="X53" s="98">
        <v>15</v>
      </c>
      <c r="Y53" s="98">
        <v>5</v>
      </c>
      <c r="Z53" s="98">
        <v>5</v>
      </c>
    </row>
    <row r="54" spans="1:26" ht="17.100000000000001" customHeight="1">
      <c r="A54" s="13"/>
      <c r="B54" s="13"/>
      <c r="C54" s="13" t="s">
        <v>100</v>
      </c>
      <c r="E54" s="147">
        <f t="shared" si="1"/>
        <v>0</v>
      </c>
      <c r="F54" s="100" t="s">
        <v>163</v>
      </c>
      <c r="G54" s="100" t="s">
        <v>163</v>
      </c>
      <c r="H54" s="100" t="s">
        <v>163</v>
      </c>
      <c r="I54" s="100" t="s">
        <v>163</v>
      </c>
      <c r="J54" s="100" t="s">
        <v>163</v>
      </c>
      <c r="K54" s="100" t="s">
        <v>163</v>
      </c>
      <c r="L54" s="100" t="s">
        <v>163</v>
      </c>
      <c r="M54" s="100" t="s">
        <v>163</v>
      </c>
      <c r="N54" s="100" t="s">
        <v>163</v>
      </c>
      <c r="O54" s="100" t="s">
        <v>163</v>
      </c>
      <c r="P54" s="100" t="s">
        <v>163</v>
      </c>
      <c r="Q54" s="100" t="s">
        <v>163</v>
      </c>
      <c r="R54" s="100" t="s">
        <v>163</v>
      </c>
      <c r="S54" s="100" t="s">
        <v>163</v>
      </c>
      <c r="T54" s="100" t="s">
        <v>163</v>
      </c>
      <c r="U54" s="100" t="s">
        <v>163</v>
      </c>
      <c r="V54" s="100" t="s">
        <v>163</v>
      </c>
      <c r="W54" s="100" t="s">
        <v>163</v>
      </c>
      <c r="X54" s="100" t="s">
        <v>163</v>
      </c>
      <c r="Y54" s="100" t="s">
        <v>163</v>
      </c>
      <c r="Z54" s="100" t="s">
        <v>163</v>
      </c>
    </row>
    <row r="55" spans="1:26" ht="17.100000000000001" customHeight="1">
      <c r="A55" s="13"/>
      <c r="B55" s="13" t="s">
        <v>146</v>
      </c>
      <c r="C55" s="13"/>
      <c r="E55" s="147">
        <f>SUM(E56:E58)</f>
        <v>1141</v>
      </c>
      <c r="F55" s="98">
        <v>3</v>
      </c>
      <c r="G55" s="98">
        <v>3</v>
      </c>
      <c r="H55" s="98">
        <v>11</v>
      </c>
      <c r="I55" s="100" t="s">
        <v>163</v>
      </c>
      <c r="J55" s="98">
        <v>89</v>
      </c>
      <c r="K55" s="98">
        <v>149</v>
      </c>
      <c r="L55" s="98">
        <v>2</v>
      </c>
      <c r="M55" s="98">
        <v>11</v>
      </c>
      <c r="N55" s="98">
        <v>109</v>
      </c>
      <c r="O55" s="98">
        <v>179</v>
      </c>
      <c r="P55" s="98">
        <v>17</v>
      </c>
      <c r="Q55" s="98">
        <v>11</v>
      </c>
      <c r="R55" s="98">
        <v>11</v>
      </c>
      <c r="S55" s="98">
        <v>68</v>
      </c>
      <c r="T55" s="98">
        <v>48</v>
      </c>
      <c r="U55" s="98">
        <v>33</v>
      </c>
      <c r="V55" s="98">
        <v>217</v>
      </c>
      <c r="W55" s="98">
        <v>8</v>
      </c>
      <c r="X55" s="98">
        <v>118</v>
      </c>
      <c r="Y55" s="98">
        <v>25</v>
      </c>
      <c r="Z55" s="98">
        <v>32</v>
      </c>
    </row>
    <row r="56" spans="1:26" ht="17.100000000000001" customHeight="1">
      <c r="A56" s="13"/>
      <c r="B56" s="13"/>
      <c r="C56" s="13" t="s">
        <v>103</v>
      </c>
      <c r="E56" s="147">
        <f t="shared" si="1"/>
        <v>594</v>
      </c>
      <c r="F56" s="98">
        <v>2</v>
      </c>
      <c r="G56" s="98">
        <v>2</v>
      </c>
      <c r="H56" s="98">
        <v>6</v>
      </c>
      <c r="I56" s="100" t="s">
        <v>163</v>
      </c>
      <c r="J56" s="98">
        <v>46</v>
      </c>
      <c r="K56" s="98">
        <v>58</v>
      </c>
      <c r="L56" s="98">
        <v>1</v>
      </c>
      <c r="M56" s="98">
        <v>7</v>
      </c>
      <c r="N56" s="98">
        <v>62</v>
      </c>
      <c r="O56" s="98">
        <v>101</v>
      </c>
      <c r="P56" s="98">
        <v>7</v>
      </c>
      <c r="Q56" s="98">
        <v>6</v>
      </c>
      <c r="R56" s="98">
        <v>7</v>
      </c>
      <c r="S56" s="98">
        <v>45</v>
      </c>
      <c r="T56" s="98">
        <v>23</v>
      </c>
      <c r="U56" s="98">
        <v>13</v>
      </c>
      <c r="V56" s="98">
        <v>114</v>
      </c>
      <c r="W56" s="98">
        <v>5</v>
      </c>
      <c r="X56" s="98">
        <v>66</v>
      </c>
      <c r="Y56" s="98">
        <v>11</v>
      </c>
      <c r="Z56" s="98">
        <v>14</v>
      </c>
    </row>
    <row r="57" spans="1:26" ht="17.100000000000001" customHeight="1">
      <c r="A57" s="13"/>
      <c r="B57" s="13"/>
      <c r="C57" s="13" t="s">
        <v>102</v>
      </c>
      <c r="E57" s="147">
        <f t="shared" si="1"/>
        <v>547</v>
      </c>
      <c r="F57" s="98">
        <v>1</v>
      </c>
      <c r="G57" s="98">
        <v>1</v>
      </c>
      <c r="H57" s="98">
        <v>5</v>
      </c>
      <c r="I57" s="100" t="s">
        <v>163</v>
      </c>
      <c r="J57" s="98">
        <v>43</v>
      </c>
      <c r="K57" s="98">
        <v>91</v>
      </c>
      <c r="L57" s="98">
        <v>1</v>
      </c>
      <c r="M57" s="98">
        <v>4</v>
      </c>
      <c r="N57" s="98">
        <v>47</v>
      </c>
      <c r="O57" s="98">
        <v>78</v>
      </c>
      <c r="P57" s="98">
        <v>10</v>
      </c>
      <c r="Q57" s="98">
        <v>5</v>
      </c>
      <c r="R57" s="98">
        <v>4</v>
      </c>
      <c r="S57" s="98">
        <v>23</v>
      </c>
      <c r="T57" s="98">
        <v>25</v>
      </c>
      <c r="U57" s="98">
        <v>20</v>
      </c>
      <c r="V57" s="98">
        <v>103</v>
      </c>
      <c r="W57" s="98">
        <v>3</v>
      </c>
      <c r="X57" s="98">
        <v>52</v>
      </c>
      <c r="Y57" s="98">
        <v>14</v>
      </c>
      <c r="Z57" s="98">
        <v>18</v>
      </c>
    </row>
    <row r="58" spans="1:26" ht="17.100000000000001" customHeight="1">
      <c r="A58" s="13"/>
      <c r="B58" s="13"/>
      <c r="C58" s="13" t="s">
        <v>101</v>
      </c>
      <c r="E58" s="145">
        <f t="shared" si="1"/>
        <v>0</v>
      </c>
      <c r="F58" s="100" t="s">
        <v>163</v>
      </c>
      <c r="G58" s="100" t="s">
        <v>163</v>
      </c>
      <c r="H58" s="100" t="s">
        <v>163</v>
      </c>
      <c r="I58" s="100" t="s">
        <v>163</v>
      </c>
      <c r="J58" s="100" t="s">
        <v>163</v>
      </c>
      <c r="K58" s="100" t="s">
        <v>163</v>
      </c>
      <c r="L58" s="100" t="s">
        <v>163</v>
      </c>
      <c r="M58" s="100" t="s">
        <v>163</v>
      </c>
      <c r="N58" s="100" t="s">
        <v>163</v>
      </c>
      <c r="O58" s="100" t="s">
        <v>163</v>
      </c>
      <c r="P58" s="100" t="s">
        <v>163</v>
      </c>
      <c r="Q58" s="100" t="s">
        <v>163</v>
      </c>
      <c r="R58" s="100" t="s">
        <v>163</v>
      </c>
      <c r="S58" s="100" t="s">
        <v>163</v>
      </c>
      <c r="T58" s="100" t="s">
        <v>163</v>
      </c>
      <c r="U58" s="100" t="s">
        <v>163</v>
      </c>
      <c r="V58" s="100" t="s">
        <v>163</v>
      </c>
      <c r="W58" s="100" t="s">
        <v>163</v>
      </c>
      <c r="X58" s="100" t="s">
        <v>163</v>
      </c>
      <c r="Y58" s="100" t="s">
        <v>163</v>
      </c>
      <c r="Z58" s="100" t="s">
        <v>163</v>
      </c>
    </row>
    <row r="59" spans="1:26" ht="17.100000000000001" customHeight="1">
      <c r="A59" s="13"/>
      <c r="B59" s="13" t="s">
        <v>145</v>
      </c>
      <c r="C59" s="13"/>
      <c r="E59" s="147">
        <f>SUM(E60:E64)</f>
        <v>1090</v>
      </c>
      <c r="F59" s="98">
        <v>10</v>
      </c>
      <c r="G59" s="98">
        <v>10</v>
      </c>
      <c r="H59" s="98">
        <v>62</v>
      </c>
      <c r="I59" s="100" t="s">
        <v>163</v>
      </c>
      <c r="J59" s="98">
        <v>76</v>
      </c>
      <c r="K59" s="98">
        <v>172</v>
      </c>
      <c r="L59" s="98">
        <v>3</v>
      </c>
      <c r="M59" s="98">
        <v>3</v>
      </c>
      <c r="N59" s="98">
        <v>89</v>
      </c>
      <c r="O59" s="98">
        <v>187</v>
      </c>
      <c r="P59" s="98">
        <v>12</v>
      </c>
      <c r="Q59" s="98">
        <v>12</v>
      </c>
      <c r="R59" s="98">
        <v>13</v>
      </c>
      <c r="S59" s="98">
        <v>71</v>
      </c>
      <c r="T59" s="98">
        <v>29</v>
      </c>
      <c r="U59" s="98">
        <v>21</v>
      </c>
      <c r="V59" s="98">
        <v>175</v>
      </c>
      <c r="W59" s="98">
        <v>9</v>
      </c>
      <c r="X59" s="98">
        <v>106</v>
      </c>
      <c r="Y59" s="98">
        <v>20</v>
      </c>
      <c r="Z59" s="98">
        <v>20</v>
      </c>
    </row>
    <row r="60" spans="1:26" ht="17.100000000000001" customHeight="1">
      <c r="A60" s="13"/>
      <c r="B60" s="13"/>
      <c r="C60" s="13" t="s">
        <v>103</v>
      </c>
      <c r="D60" s="68"/>
      <c r="E60" s="147">
        <f t="shared" si="1"/>
        <v>115</v>
      </c>
      <c r="F60" s="98">
        <v>1</v>
      </c>
      <c r="G60" s="98">
        <v>1</v>
      </c>
      <c r="H60" s="98">
        <v>26</v>
      </c>
      <c r="I60" s="100" t="s">
        <v>163</v>
      </c>
      <c r="J60" s="98">
        <v>5</v>
      </c>
      <c r="K60" s="98">
        <v>11</v>
      </c>
      <c r="L60" s="100" t="s">
        <v>163</v>
      </c>
      <c r="M60" s="98">
        <v>1</v>
      </c>
      <c r="N60" s="98">
        <v>7</v>
      </c>
      <c r="O60" s="98">
        <v>18</v>
      </c>
      <c r="P60" s="98">
        <v>3</v>
      </c>
      <c r="Q60" s="98">
        <v>1</v>
      </c>
      <c r="R60" s="98">
        <v>4</v>
      </c>
      <c r="S60" s="98">
        <v>6</v>
      </c>
      <c r="T60" s="98">
        <v>6</v>
      </c>
      <c r="U60" s="98">
        <v>1</v>
      </c>
      <c r="V60" s="98">
        <v>15</v>
      </c>
      <c r="W60" s="100" t="s">
        <v>163</v>
      </c>
      <c r="X60" s="98">
        <v>8</v>
      </c>
      <c r="Y60" s="98">
        <v>1</v>
      </c>
      <c r="Z60" s="98">
        <v>1</v>
      </c>
    </row>
    <row r="61" spans="1:26" ht="17.100000000000001" customHeight="1">
      <c r="A61" s="13"/>
      <c r="B61" s="13"/>
      <c r="C61" s="13" t="s">
        <v>102</v>
      </c>
      <c r="E61" s="147">
        <f t="shared" si="1"/>
        <v>184</v>
      </c>
      <c r="F61" s="98">
        <v>2</v>
      </c>
      <c r="G61" s="98">
        <v>2</v>
      </c>
      <c r="H61" s="98">
        <v>2</v>
      </c>
      <c r="I61" s="100" t="s">
        <v>163</v>
      </c>
      <c r="J61" s="98">
        <v>12</v>
      </c>
      <c r="K61" s="98">
        <v>31</v>
      </c>
      <c r="L61" s="100" t="s">
        <v>163</v>
      </c>
      <c r="M61" s="100" t="s">
        <v>163</v>
      </c>
      <c r="N61" s="98">
        <v>16</v>
      </c>
      <c r="O61" s="98">
        <v>40</v>
      </c>
      <c r="P61" s="100" t="s">
        <v>163</v>
      </c>
      <c r="Q61" s="98">
        <v>6</v>
      </c>
      <c r="R61" s="98">
        <v>1</v>
      </c>
      <c r="S61" s="98">
        <v>10</v>
      </c>
      <c r="T61" s="98">
        <v>5</v>
      </c>
      <c r="U61" s="98">
        <v>2</v>
      </c>
      <c r="V61" s="98">
        <v>25</v>
      </c>
      <c r="W61" s="100" t="s">
        <v>163</v>
      </c>
      <c r="X61" s="98">
        <v>22</v>
      </c>
      <c r="Y61" s="98">
        <v>4</v>
      </c>
      <c r="Z61" s="98">
        <v>6</v>
      </c>
    </row>
    <row r="62" spans="1:26" ht="17.100000000000001" customHeight="1">
      <c r="A62" s="13"/>
      <c r="B62" s="13"/>
      <c r="C62" s="13" t="s">
        <v>101</v>
      </c>
      <c r="E62" s="147">
        <f t="shared" si="1"/>
        <v>261</v>
      </c>
      <c r="F62" s="98">
        <v>1</v>
      </c>
      <c r="G62" s="98">
        <v>1</v>
      </c>
      <c r="H62" s="98">
        <v>25</v>
      </c>
      <c r="I62" s="100" t="s">
        <v>163</v>
      </c>
      <c r="J62" s="98">
        <v>18</v>
      </c>
      <c r="K62" s="98">
        <v>49</v>
      </c>
      <c r="L62" s="98">
        <v>1</v>
      </c>
      <c r="M62" s="100" t="s">
        <v>163</v>
      </c>
      <c r="N62" s="98">
        <v>16</v>
      </c>
      <c r="O62" s="98">
        <v>45</v>
      </c>
      <c r="P62" s="98">
        <v>2</v>
      </c>
      <c r="Q62" s="100" t="s">
        <v>163</v>
      </c>
      <c r="R62" s="98">
        <v>3</v>
      </c>
      <c r="S62" s="98">
        <v>15</v>
      </c>
      <c r="T62" s="98">
        <v>4</v>
      </c>
      <c r="U62" s="98">
        <v>3</v>
      </c>
      <c r="V62" s="98">
        <v>42</v>
      </c>
      <c r="W62" s="98">
        <v>1</v>
      </c>
      <c r="X62" s="98">
        <v>30</v>
      </c>
      <c r="Y62" s="98">
        <v>5</v>
      </c>
      <c r="Z62" s="98">
        <v>1</v>
      </c>
    </row>
    <row r="63" spans="1:26" ht="17.100000000000001" customHeight="1">
      <c r="A63" s="13"/>
      <c r="B63" s="13"/>
      <c r="C63" s="13" t="s">
        <v>100</v>
      </c>
      <c r="E63" s="145">
        <f t="shared" si="1"/>
        <v>171</v>
      </c>
      <c r="F63" s="100">
        <v>1</v>
      </c>
      <c r="G63" s="100">
        <v>1</v>
      </c>
      <c r="H63" s="100">
        <v>3</v>
      </c>
      <c r="I63" s="100" t="s">
        <v>163</v>
      </c>
      <c r="J63" s="100">
        <v>9</v>
      </c>
      <c r="K63" s="100">
        <v>29</v>
      </c>
      <c r="L63" s="100" t="s">
        <v>163</v>
      </c>
      <c r="M63" s="100">
        <v>1</v>
      </c>
      <c r="N63" s="100">
        <v>17</v>
      </c>
      <c r="O63" s="100">
        <v>25</v>
      </c>
      <c r="P63" s="100">
        <v>1</v>
      </c>
      <c r="Q63" s="100">
        <v>3</v>
      </c>
      <c r="R63" s="98">
        <v>3</v>
      </c>
      <c r="S63" s="98">
        <v>11</v>
      </c>
      <c r="T63" s="98">
        <v>10</v>
      </c>
      <c r="U63" s="98">
        <v>3</v>
      </c>
      <c r="V63" s="98">
        <v>34</v>
      </c>
      <c r="W63" s="98">
        <v>4</v>
      </c>
      <c r="X63" s="98">
        <v>8</v>
      </c>
      <c r="Y63" s="98">
        <v>4</v>
      </c>
      <c r="Z63" s="98">
        <v>5</v>
      </c>
    </row>
    <row r="64" spans="1:26" ht="17.100000000000001" customHeight="1">
      <c r="A64" s="13"/>
      <c r="B64" s="13"/>
      <c r="C64" s="13" t="s">
        <v>99</v>
      </c>
      <c r="E64" s="145">
        <f t="shared" si="1"/>
        <v>359</v>
      </c>
      <c r="F64" s="100">
        <v>5</v>
      </c>
      <c r="G64" s="100">
        <v>5</v>
      </c>
      <c r="H64" s="100">
        <v>6</v>
      </c>
      <c r="I64" s="100" t="s">
        <v>163</v>
      </c>
      <c r="J64" s="100">
        <v>32</v>
      </c>
      <c r="K64" s="100">
        <v>52</v>
      </c>
      <c r="L64" s="98">
        <v>2</v>
      </c>
      <c r="M64" s="100">
        <v>1</v>
      </c>
      <c r="N64" s="100">
        <v>33</v>
      </c>
      <c r="O64" s="100">
        <v>59</v>
      </c>
      <c r="P64" s="100">
        <v>6</v>
      </c>
      <c r="Q64" s="100">
        <v>2</v>
      </c>
      <c r="R64" s="98">
        <v>2</v>
      </c>
      <c r="S64" s="98">
        <v>29</v>
      </c>
      <c r="T64" s="98">
        <v>4</v>
      </c>
      <c r="U64" s="98">
        <v>12</v>
      </c>
      <c r="V64" s="98">
        <v>59</v>
      </c>
      <c r="W64" s="98">
        <v>4</v>
      </c>
      <c r="X64" s="98">
        <v>38</v>
      </c>
      <c r="Y64" s="98">
        <v>6</v>
      </c>
      <c r="Z64" s="98">
        <v>7</v>
      </c>
    </row>
    <row r="65" spans="1:26" ht="17.100000000000001" customHeight="1">
      <c r="A65" s="13"/>
      <c r="B65" s="13" t="s">
        <v>144</v>
      </c>
      <c r="C65" s="13"/>
      <c r="E65" s="147">
        <f>SUM(E66:E68)</f>
        <v>696</v>
      </c>
      <c r="F65" s="100" t="s">
        <v>163</v>
      </c>
      <c r="G65" s="100" t="s">
        <v>163</v>
      </c>
      <c r="H65" s="98">
        <v>1</v>
      </c>
      <c r="I65" s="100" t="s">
        <v>163</v>
      </c>
      <c r="J65" s="98">
        <v>34</v>
      </c>
      <c r="K65" s="98">
        <v>53</v>
      </c>
      <c r="L65" s="98">
        <v>4</v>
      </c>
      <c r="M65" s="98">
        <v>7</v>
      </c>
      <c r="N65" s="98">
        <v>25</v>
      </c>
      <c r="O65" s="98">
        <v>147</v>
      </c>
      <c r="P65" s="98">
        <v>24</v>
      </c>
      <c r="Q65" s="98">
        <v>23</v>
      </c>
      <c r="R65" s="98">
        <v>17</v>
      </c>
      <c r="S65" s="98">
        <v>60</v>
      </c>
      <c r="T65" s="98">
        <v>24</v>
      </c>
      <c r="U65" s="98">
        <v>31</v>
      </c>
      <c r="V65" s="98">
        <v>134</v>
      </c>
      <c r="W65" s="98">
        <v>8</v>
      </c>
      <c r="X65" s="98">
        <v>49</v>
      </c>
      <c r="Y65" s="98">
        <v>52</v>
      </c>
      <c r="Z65" s="98">
        <v>3</v>
      </c>
    </row>
    <row r="66" spans="1:26" ht="17.100000000000001" customHeight="1">
      <c r="A66" s="13"/>
      <c r="B66" s="13"/>
      <c r="C66" s="13" t="s">
        <v>103</v>
      </c>
      <c r="E66" s="147">
        <f t="shared" si="1"/>
        <v>364</v>
      </c>
      <c r="F66" s="100" t="s">
        <v>163</v>
      </c>
      <c r="G66" s="100" t="s">
        <v>163</v>
      </c>
      <c r="H66" s="100" t="s">
        <v>163</v>
      </c>
      <c r="I66" s="100" t="s">
        <v>163</v>
      </c>
      <c r="J66" s="98">
        <v>11</v>
      </c>
      <c r="K66" s="98">
        <v>18</v>
      </c>
      <c r="L66" s="98">
        <v>2</v>
      </c>
      <c r="M66" s="98">
        <v>4</v>
      </c>
      <c r="N66" s="98">
        <v>14</v>
      </c>
      <c r="O66" s="98">
        <v>76</v>
      </c>
      <c r="P66" s="98">
        <v>16</v>
      </c>
      <c r="Q66" s="98">
        <v>13</v>
      </c>
      <c r="R66" s="98">
        <v>12</v>
      </c>
      <c r="S66" s="98">
        <v>45</v>
      </c>
      <c r="T66" s="98">
        <v>15</v>
      </c>
      <c r="U66" s="98">
        <v>17</v>
      </c>
      <c r="V66" s="98">
        <v>60</v>
      </c>
      <c r="W66" s="98">
        <v>3</v>
      </c>
      <c r="X66" s="98">
        <v>22</v>
      </c>
      <c r="Y66" s="98">
        <v>34</v>
      </c>
      <c r="Z66" s="98">
        <v>2</v>
      </c>
    </row>
    <row r="67" spans="1:26" ht="17.100000000000001" customHeight="1">
      <c r="A67" s="13"/>
      <c r="B67" s="13"/>
      <c r="C67" s="13" t="s">
        <v>102</v>
      </c>
      <c r="E67" s="147">
        <f t="shared" si="1"/>
        <v>264</v>
      </c>
      <c r="F67" s="100" t="s">
        <v>163</v>
      </c>
      <c r="G67" s="100" t="s">
        <v>163</v>
      </c>
      <c r="H67" s="98">
        <v>1</v>
      </c>
      <c r="I67" s="100" t="s">
        <v>163</v>
      </c>
      <c r="J67" s="98">
        <v>16</v>
      </c>
      <c r="K67" s="98">
        <v>28</v>
      </c>
      <c r="L67" s="98">
        <v>2</v>
      </c>
      <c r="M67" s="98">
        <v>3</v>
      </c>
      <c r="N67" s="98">
        <v>6</v>
      </c>
      <c r="O67" s="98">
        <v>51</v>
      </c>
      <c r="P67" s="98">
        <v>7</v>
      </c>
      <c r="Q67" s="98">
        <v>10</v>
      </c>
      <c r="R67" s="98">
        <v>4</v>
      </c>
      <c r="S67" s="98">
        <v>12</v>
      </c>
      <c r="T67" s="98">
        <v>8</v>
      </c>
      <c r="U67" s="98">
        <v>12</v>
      </c>
      <c r="V67" s="98">
        <v>61</v>
      </c>
      <c r="W67" s="98">
        <v>3</v>
      </c>
      <c r="X67" s="98">
        <v>23</v>
      </c>
      <c r="Y67" s="98">
        <v>16</v>
      </c>
      <c r="Z67" s="98">
        <v>1</v>
      </c>
    </row>
    <row r="68" spans="1:26" ht="17.100000000000001" customHeight="1">
      <c r="A68" s="13"/>
      <c r="B68" s="13"/>
      <c r="C68" s="13" t="s">
        <v>101</v>
      </c>
      <c r="E68" s="147">
        <f t="shared" si="1"/>
        <v>68</v>
      </c>
      <c r="F68" s="100" t="s">
        <v>163</v>
      </c>
      <c r="G68" s="100" t="s">
        <v>163</v>
      </c>
      <c r="H68" s="100" t="s">
        <v>163</v>
      </c>
      <c r="I68" s="100" t="s">
        <v>163</v>
      </c>
      <c r="J68" s="98">
        <v>7</v>
      </c>
      <c r="K68" s="98">
        <v>7</v>
      </c>
      <c r="L68" s="100" t="s">
        <v>163</v>
      </c>
      <c r="M68" s="100" t="s">
        <v>163</v>
      </c>
      <c r="N68" s="98">
        <v>5</v>
      </c>
      <c r="O68" s="98">
        <v>20</v>
      </c>
      <c r="P68" s="100">
        <v>1</v>
      </c>
      <c r="Q68" s="100" t="s">
        <v>163</v>
      </c>
      <c r="R68" s="98">
        <v>1</v>
      </c>
      <c r="S68" s="98">
        <v>3</v>
      </c>
      <c r="T68" s="98">
        <v>1</v>
      </c>
      <c r="U68" s="98">
        <v>2</v>
      </c>
      <c r="V68" s="98">
        <v>13</v>
      </c>
      <c r="W68" s="98">
        <v>2</v>
      </c>
      <c r="X68" s="98">
        <v>4</v>
      </c>
      <c r="Y68" s="98">
        <v>2</v>
      </c>
      <c r="Z68" s="100" t="s">
        <v>163</v>
      </c>
    </row>
    <row r="69" spans="1:26" ht="17.100000000000001" customHeight="1">
      <c r="A69" s="2" t="s">
        <v>399</v>
      </c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7.100000000000001" customHeight="1">
      <c r="A70" s="2" t="s">
        <v>440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9"/>
      <c r="S70" s="79"/>
      <c r="T70" s="76"/>
      <c r="U70" s="76"/>
      <c r="V70" s="76"/>
      <c r="W70" s="76"/>
      <c r="X70" s="76"/>
      <c r="Y70" s="79"/>
      <c r="Z70" s="79"/>
    </row>
    <row r="71" spans="1:26" ht="17.100000000000001" customHeight="1">
      <c r="A71" s="2" t="s">
        <v>400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9"/>
      <c r="S71" s="79"/>
      <c r="T71" s="76"/>
      <c r="U71" s="76"/>
      <c r="V71" s="76"/>
      <c r="W71" s="76"/>
      <c r="X71" s="76"/>
      <c r="Y71" s="79"/>
      <c r="Z71" s="79"/>
    </row>
    <row r="72" spans="1:26" ht="17.100000000000001" customHeight="1">
      <c r="A72" s="2" t="s">
        <v>372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9"/>
      <c r="S72" s="79"/>
      <c r="T72" s="76"/>
      <c r="U72" s="76"/>
      <c r="V72" s="76"/>
      <c r="W72" s="76"/>
      <c r="X72" s="76"/>
      <c r="Y72" s="79"/>
      <c r="Z72" s="79"/>
    </row>
    <row r="73" spans="1:26" ht="17.100000000000001" customHeight="1"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9"/>
      <c r="S73" s="79"/>
      <c r="T73" s="76"/>
      <c r="U73" s="76"/>
      <c r="V73" s="76"/>
      <c r="W73" s="76"/>
      <c r="X73" s="76"/>
      <c r="Y73" s="79"/>
      <c r="Z73" s="79"/>
    </row>
    <row r="74" spans="1:26" ht="24" customHeight="1" thickBot="1">
      <c r="A74" s="131" t="s">
        <v>459</v>
      </c>
      <c r="B74" s="129"/>
      <c r="C74" s="129"/>
      <c r="D74" s="129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4.25" customHeight="1" thickTop="1">
      <c r="A75" s="327" t="s">
        <v>362</v>
      </c>
      <c r="B75" s="327"/>
      <c r="C75" s="327"/>
      <c r="D75" s="327"/>
      <c r="E75" s="333" t="s">
        <v>165</v>
      </c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 t="s">
        <v>165</v>
      </c>
      <c r="Q75" s="334"/>
      <c r="R75" s="334"/>
      <c r="S75" s="334"/>
      <c r="T75" s="334"/>
      <c r="U75" s="334"/>
      <c r="V75" s="334"/>
      <c r="W75" s="334"/>
      <c r="X75" s="334"/>
      <c r="Y75" s="334"/>
      <c r="Z75" s="334"/>
    </row>
    <row r="76" spans="1:26" ht="11.25" customHeight="1">
      <c r="A76" s="332"/>
      <c r="B76" s="332"/>
      <c r="C76" s="332"/>
      <c r="D76" s="332"/>
      <c r="E76" s="335" t="s">
        <v>167</v>
      </c>
      <c r="F76" s="81" t="s">
        <v>24</v>
      </c>
      <c r="G76" s="86"/>
      <c r="H76" s="81" t="s">
        <v>25</v>
      </c>
      <c r="I76" s="80" t="s">
        <v>26</v>
      </c>
      <c r="J76" s="80" t="s">
        <v>27</v>
      </c>
      <c r="K76" s="80" t="s">
        <v>28</v>
      </c>
      <c r="L76" s="80" t="s">
        <v>29</v>
      </c>
      <c r="M76" s="80" t="s">
        <v>30</v>
      </c>
      <c r="N76" s="80" t="s">
        <v>31</v>
      </c>
      <c r="O76" s="80" t="s">
        <v>32</v>
      </c>
      <c r="P76" s="80" t="s">
        <v>33</v>
      </c>
      <c r="Q76" s="80" t="s">
        <v>34</v>
      </c>
      <c r="R76" s="80" t="s">
        <v>35</v>
      </c>
      <c r="S76" s="80" t="s">
        <v>36</v>
      </c>
      <c r="T76" s="80" t="s">
        <v>37</v>
      </c>
      <c r="U76" s="80" t="s">
        <v>38</v>
      </c>
      <c r="V76" s="80" t="s">
        <v>39</v>
      </c>
      <c r="W76" s="80" t="s">
        <v>40</v>
      </c>
      <c r="X76" s="80" t="s">
        <v>41</v>
      </c>
      <c r="Y76" s="80" t="s">
        <v>42</v>
      </c>
      <c r="Z76" s="81" t="s">
        <v>55</v>
      </c>
    </row>
    <row r="77" spans="1:26" ht="48">
      <c r="A77" s="329"/>
      <c r="B77" s="329"/>
      <c r="C77" s="329"/>
      <c r="D77" s="329"/>
      <c r="E77" s="336"/>
      <c r="F77" s="83" t="s">
        <v>378</v>
      </c>
      <c r="G77" s="73" t="s">
        <v>376</v>
      </c>
      <c r="H77" s="83" t="s">
        <v>72</v>
      </c>
      <c r="I77" s="83" t="s">
        <v>217</v>
      </c>
      <c r="J77" s="83" t="s">
        <v>44</v>
      </c>
      <c r="K77" s="83" t="s">
        <v>45</v>
      </c>
      <c r="L77" s="83" t="s">
        <v>377</v>
      </c>
      <c r="M77" s="140" t="s">
        <v>47</v>
      </c>
      <c r="N77" s="83" t="s">
        <v>219</v>
      </c>
      <c r="O77" s="83" t="s">
        <v>220</v>
      </c>
      <c r="P77" s="83" t="s">
        <v>221</v>
      </c>
      <c r="Q77" s="85" t="s">
        <v>213</v>
      </c>
      <c r="R77" s="83" t="s">
        <v>214</v>
      </c>
      <c r="S77" s="83" t="s">
        <v>222</v>
      </c>
      <c r="T77" s="84" t="s">
        <v>379</v>
      </c>
      <c r="U77" s="83" t="s">
        <v>224</v>
      </c>
      <c r="V77" s="85" t="s">
        <v>380</v>
      </c>
      <c r="W77" s="83" t="s">
        <v>384</v>
      </c>
      <c r="X77" s="83" t="s">
        <v>381</v>
      </c>
      <c r="Y77" s="83" t="s">
        <v>382</v>
      </c>
      <c r="Z77" s="85" t="s">
        <v>73</v>
      </c>
    </row>
    <row r="78" spans="1:26" ht="17.100000000000001" customHeight="1">
      <c r="A78" s="13"/>
      <c r="B78" s="13" t="s">
        <v>143</v>
      </c>
      <c r="C78" s="13"/>
      <c r="E78" s="145">
        <f>SUM(E79:E83)</f>
        <v>1713</v>
      </c>
      <c r="F78" s="100">
        <v>10</v>
      </c>
      <c r="G78" s="100">
        <v>9</v>
      </c>
      <c r="H78" s="100">
        <v>2</v>
      </c>
      <c r="I78" s="100">
        <v>1</v>
      </c>
      <c r="J78" s="100">
        <v>62</v>
      </c>
      <c r="K78" s="100">
        <v>137</v>
      </c>
      <c r="L78" s="100">
        <v>8</v>
      </c>
      <c r="M78" s="100">
        <v>24</v>
      </c>
      <c r="N78" s="100">
        <v>85</v>
      </c>
      <c r="O78" s="100">
        <v>336</v>
      </c>
      <c r="P78" s="100">
        <v>44</v>
      </c>
      <c r="Q78" s="100">
        <v>46</v>
      </c>
      <c r="R78" s="98">
        <v>56</v>
      </c>
      <c r="S78" s="98">
        <v>138</v>
      </c>
      <c r="T78" s="98">
        <v>85</v>
      </c>
      <c r="U78" s="98">
        <v>95</v>
      </c>
      <c r="V78" s="98">
        <v>297</v>
      </c>
      <c r="W78" s="98">
        <v>23</v>
      </c>
      <c r="X78" s="98">
        <v>133</v>
      </c>
      <c r="Y78" s="98">
        <v>96</v>
      </c>
      <c r="Z78" s="98">
        <v>35</v>
      </c>
    </row>
    <row r="79" spans="1:26" ht="17.100000000000001" customHeight="1">
      <c r="A79" s="13"/>
      <c r="B79" s="13"/>
      <c r="C79" s="13" t="s">
        <v>103</v>
      </c>
      <c r="E79" s="147">
        <f t="shared" ref="E79:E142" si="2">SUM(F79,H79:Z79)</f>
        <v>187</v>
      </c>
      <c r="F79" s="100" t="s">
        <v>163</v>
      </c>
      <c r="G79" s="100" t="s">
        <v>163</v>
      </c>
      <c r="H79" s="100" t="s">
        <v>163</v>
      </c>
      <c r="I79" s="100" t="s">
        <v>163</v>
      </c>
      <c r="J79" s="98">
        <v>6</v>
      </c>
      <c r="K79" s="98">
        <v>13</v>
      </c>
      <c r="L79" s="98">
        <v>2</v>
      </c>
      <c r="M79" s="98">
        <v>2</v>
      </c>
      <c r="N79" s="98">
        <v>7</v>
      </c>
      <c r="O79" s="98">
        <v>32</v>
      </c>
      <c r="P79" s="98">
        <v>11</v>
      </c>
      <c r="Q79" s="98">
        <v>7</v>
      </c>
      <c r="R79" s="98">
        <v>5</v>
      </c>
      <c r="S79" s="98">
        <v>10</v>
      </c>
      <c r="T79" s="98">
        <v>10</v>
      </c>
      <c r="U79" s="98">
        <v>11</v>
      </c>
      <c r="V79" s="98">
        <v>40</v>
      </c>
      <c r="W79" s="98">
        <v>2</v>
      </c>
      <c r="X79" s="98">
        <v>12</v>
      </c>
      <c r="Y79" s="98">
        <v>16</v>
      </c>
      <c r="Z79" s="98">
        <v>1</v>
      </c>
    </row>
    <row r="80" spans="1:26" ht="17.100000000000001" customHeight="1">
      <c r="A80" s="13"/>
      <c r="B80" s="13"/>
      <c r="C80" s="13" t="s">
        <v>102</v>
      </c>
      <c r="E80" s="147">
        <f t="shared" si="2"/>
        <v>232</v>
      </c>
      <c r="F80" s="98">
        <v>1</v>
      </c>
      <c r="G80" s="98">
        <v>1</v>
      </c>
      <c r="H80" s="100" t="s">
        <v>163</v>
      </c>
      <c r="I80" s="100" t="s">
        <v>163</v>
      </c>
      <c r="J80" s="98">
        <v>8</v>
      </c>
      <c r="K80" s="98">
        <v>13</v>
      </c>
      <c r="L80" s="98">
        <v>2</v>
      </c>
      <c r="M80" s="98">
        <v>6</v>
      </c>
      <c r="N80" s="98">
        <v>16</v>
      </c>
      <c r="O80" s="98">
        <v>50</v>
      </c>
      <c r="P80" s="98">
        <v>6</v>
      </c>
      <c r="Q80" s="98">
        <v>7</v>
      </c>
      <c r="R80" s="98">
        <v>12</v>
      </c>
      <c r="S80" s="98">
        <v>23</v>
      </c>
      <c r="T80" s="98">
        <v>14</v>
      </c>
      <c r="U80" s="98">
        <v>13</v>
      </c>
      <c r="V80" s="98">
        <v>35</v>
      </c>
      <c r="W80" s="98">
        <v>1</v>
      </c>
      <c r="X80" s="98">
        <v>6</v>
      </c>
      <c r="Y80" s="98">
        <v>16</v>
      </c>
      <c r="Z80" s="98">
        <v>3</v>
      </c>
    </row>
    <row r="81" spans="1:26" ht="17.100000000000001" customHeight="1">
      <c r="A81" s="13"/>
      <c r="B81" s="13"/>
      <c r="C81" s="13" t="s">
        <v>101</v>
      </c>
      <c r="E81" s="147">
        <f t="shared" si="2"/>
        <v>422</v>
      </c>
      <c r="F81" s="98">
        <v>2</v>
      </c>
      <c r="G81" s="98">
        <v>2</v>
      </c>
      <c r="H81" s="98">
        <v>1</v>
      </c>
      <c r="I81" s="100" t="s">
        <v>163</v>
      </c>
      <c r="J81" s="98">
        <v>6</v>
      </c>
      <c r="K81" s="98">
        <v>26</v>
      </c>
      <c r="L81" s="98">
        <v>1</v>
      </c>
      <c r="M81" s="98">
        <v>8</v>
      </c>
      <c r="N81" s="98">
        <v>11</v>
      </c>
      <c r="O81" s="98">
        <v>89</v>
      </c>
      <c r="P81" s="98">
        <v>11</v>
      </c>
      <c r="Q81" s="98">
        <v>9</v>
      </c>
      <c r="R81" s="98">
        <v>12</v>
      </c>
      <c r="S81" s="98">
        <v>33</v>
      </c>
      <c r="T81" s="98">
        <v>28</v>
      </c>
      <c r="U81" s="98">
        <v>33</v>
      </c>
      <c r="V81" s="98">
        <v>82</v>
      </c>
      <c r="W81" s="98">
        <v>2</v>
      </c>
      <c r="X81" s="98">
        <v>27</v>
      </c>
      <c r="Y81" s="98">
        <v>31</v>
      </c>
      <c r="Z81" s="98">
        <v>10</v>
      </c>
    </row>
    <row r="82" spans="1:26" ht="17.100000000000001" customHeight="1">
      <c r="A82" s="13"/>
      <c r="B82" s="13"/>
      <c r="C82" s="13" t="s">
        <v>100</v>
      </c>
      <c r="E82" s="147">
        <f t="shared" si="2"/>
        <v>392</v>
      </c>
      <c r="F82" s="98">
        <v>5</v>
      </c>
      <c r="G82" s="98">
        <v>5</v>
      </c>
      <c r="H82" s="98">
        <v>1</v>
      </c>
      <c r="I82" s="100" t="s">
        <v>163</v>
      </c>
      <c r="J82" s="98">
        <v>14</v>
      </c>
      <c r="K82" s="98">
        <v>33</v>
      </c>
      <c r="L82" s="100" t="s">
        <v>163</v>
      </c>
      <c r="M82" s="98">
        <v>2</v>
      </c>
      <c r="N82" s="98">
        <v>23</v>
      </c>
      <c r="O82" s="98">
        <v>78</v>
      </c>
      <c r="P82" s="98">
        <v>10</v>
      </c>
      <c r="Q82" s="98">
        <v>8</v>
      </c>
      <c r="R82" s="98">
        <v>14</v>
      </c>
      <c r="S82" s="98">
        <v>47</v>
      </c>
      <c r="T82" s="98">
        <v>15</v>
      </c>
      <c r="U82" s="98">
        <v>16</v>
      </c>
      <c r="V82" s="98">
        <v>66</v>
      </c>
      <c r="W82" s="98">
        <v>5</v>
      </c>
      <c r="X82" s="98">
        <v>30</v>
      </c>
      <c r="Y82" s="98">
        <v>17</v>
      </c>
      <c r="Z82" s="98">
        <v>8</v>
      </c>
    </row>
    <row r="83" spans="1:26" ht="17.100000000000001" customHeight="1">
      <c r="A83" s="13"/>
      <c r="B83" s="13"/>
      <c r="C83" s="13" t="s">
        <v>99</v>
      </c>
      <c r="E83" s="147">
        <f t="shared" si="2"/>
        <v>480</v>
      </c>
      <c r="F83" s="98">
        <v>2</v>
      </c>
      <c r="G83" s="98">
        <v>1</v>
      </c>
      <c r="H83" s="100" t="s">
        <v>163</v>
      </c>
      <c r="I83" s="98">
        <v>1</v>
      </c>
      <c r="J83" s="98">
        <v>28</v>
      </c>
      <c r="K83" s="98">
        <v>52</v>
      </c>
      <c r="L83" s="98">
        <v>3</v>
      </c>
      <c r="M83" s="98">
        <v>6</v>
      </c>
      <c r="N83" s="98">
        <v>28</v>
      </c>
      <c r="O83" s="98">
        <v>87</v>
      </c>
      <c r="P83" s="98">
        <v>6</v>
      </c>
      <c r="Q83" s="98">
        <v>15</v>
      </c>
      <c r="R83" s="98">
        <v>13</v>
      </c>
      <c r="S83" s="98">
        <v>25</v>
      </c>
      <c r="T83" s="98">
        <v>18</v>
      </c>
      <c r="U83" s="98">
        <v>22</v>
      </c>
      <c r="V83" s="98">
        <v>74</v>
      </c>
      <c r="W83" s="98">
        <v>13</v>
      </c>
      <c r="X83" s="98">
        <v>58</v>
      </c>
      <c r="Y83" s="98">
        <v>16</v>
      </c>
      <c r="Z83" s="98">
        <v>13</v>
      </c>
    </row>
    <row r="84" spans="1:26" ht="17.100000000000001" customHeight="1">
      <c r="A84" s="13"/>
      <c r="B84" s="13" t="s">
        <v>142</v>
      </c>
      <c r="C84" s="13"/>
      <c r="E84" s="147">
        <f>SUM(E85:E86)</f>
        <v>1184</v>
      </c>
      <c r="F84" s="98">
        <v>6</v>
      </c>
      <c r="G84" s="98">
        <v>6</v>
      </c>
      <c r="H84" s="98">
        <v>1</v>
      </c>
      <c r="I84" s="100" t="s">
        <v>163</v>
      </c>
      <c r="J84" s="98">
        <v>60</v>
      </c>
      <c r="K84" s="98">
        <v>81</v>
      </c>
      <c r="L84" s="98">
        <v>10</v>
      </c>
      <c r="M84" s="98">
        <v>15</v>
      </c>
      <c r="N84" s="98">
        <v>45</v>
      </c>
      <c r="O84" s="98">
        <v>181</v>
      </c>
      <c r="P84" s="98">
        <v>29</v>
      </c>
      <c r="Q84" s="98">
        <v>27</v>
      </c>
      <c r="R84" s="98">
        <v>44</v>
      </c>
      <c r="S84" s="98">
        <v>88</v>
      </c>
      <c r="T84" s="98">
        <v>39</v>
      </c>
      <c r="U84" s="98">
        <v>78</v>
      </c>
      <c r="V84" s="98">
        <v>247</v>
      </c>
      <c r="W84" s="98">
        <v>13</v>
      </c>
      <c r="X84" s="98">
        <v>79</v>
      </c>
      <c r="Y84" s="98">
        <v>114</v>
      </c>
      <c r="Z84" s="98">
        <v>27</v>
      </c>
    </row>
    <row r="85" spans="1:26" ht="17.100000000000001" customHeight="1">
      <c r="A85" s="13"/>
      <c r="B85" s="13"/>
      <c r="C85" s="13" t="s">
        <v>103</v>
      </c>
      <c r="E85" s="147">
        <f t="shared" si="2"/>
        <v>510</v>
      </c>
      <c r="F85" s="98">
        <v>3</v>
      </c>
      <c r="G85" s="98">
        <v>3</v>
      </c>
      <c r="H85" s="100" t="s">
        <v>163</v>
      </c>
      <c r="I85" s="100" t="s">
        <v>163</v>
      </c>
      <c r="J85" s="98">
        <v>25</v>
      </c>
      <c r="K85" s="98">
        <v>28</v>
      </c>
      <c r="L85" s="98">
        <v>6</v>
      </c>
      <c r="M85" s="98">
        <v>5</v>
      </c>
      <c r="N85" s="98">
        <v>13</v>
      </c>
      <c r="O85" s="98">
        <v>75</v>
      </c>
      <c r="P85" s="98">
        <v>12</v>
      </c>
      <c r="Q85" s="98">
        <v>11</v>
      </c>
      <c r="R85" s="98">
        <v>15</v>
      </c>
      <c r="S85" s="98">
        <v>42</v>
      </c>
      <c r="T85" s="98">
        <v>20</v>
      </c>
      <c r="U85" s="98">
        <v>38</v>
      </c>
      <c r="V85" s="98">
        <v>96</v>
      </c>
      <c r="W85" s="98">
        <v>4</v>
      </c>
      <c r="X85" s="98">
        <v>37</v>
      </c>
      <c r="Y85" s="98">
        <v>64</v>
      </c>
      <c r="Z85" s="98">
        <v>16</v>
      </c>
    </row>
    <row r="86" spans="1:26" ht="17.100000000000001" customHeight="1">
      <c r="A86" s="13"/>
      <c r="B86" s="13"/>
      <c r="C86" s="13" t="s">
        <v>102</v>
      </c>
      <c r="E86" s="147">
        <f t="shared" si="2"/>
        <v>674</v>
      </c>
      <c r="F86" s="98">
        <v>3</v>
      </c>
      <c r="G86" s="98">
        <v>3</v>
      </c>
      <c r="H86" s="98">
        <v>1</v>
      </c>
      <c r="I86" s="100" t="s">
        <v>163</v>
      </c>
      <c r="J86" s="98">
        <v>35</v>
      </c>
      <c r="K86" s="98">
        <v>53</v>
      </c>
      <c r="L86" s="98">
        <v>4</v>
      </c>
      <c r="M86" s="98">
        <v>10</v>
      </c>
      <c r="N86" s="98">
        <v>32</v>
      </c>
      <c r="O86" s="98">
        <v>106</v>
      </c>
      <c r="P86" s="98">
        <v>17</v>
      </c>
      <c r="Q86" s="98">
        <v>16</v>
      </c>
      <c r="R86" s="98">
        <v>29</v>
      </c>
      <c r="S86" s="98">
        <v>46</v>
      </c>
      <c r="T86" s="98">
        <v>19</v>
      </c>
      <c r="U86" s="98">
        <v>40</v>
      </c>
      <c r="V86" s="98">
        <v>151</v>
      </c>
      <c r="W86" s="98">
        <v>9</v>
      </c>
      <c r="X86" s="98">
        <v>42</v>
      </c>
      <c r="Y86" s="98">
        <v>50</v>
      </c>
      <c r="Z86" s="98">
        <v>11</v>
      </c>
    </row>
    <row r="87" spans="1:26" ht="17.100000000000001" customHeight="1">
      <c r="A87" s="13"/>
      <c r="B87" s="13" t="s">
        <v>141</v>
      </c>
      <c r="C87" s="13"/>
      <c r="E87" s="147">
        <f>SUM(E88:E92)</f>
        <v>1932</v>
      </c>
      <c r="F87" s="98">
        <v>9</v>
      </c>
      <c r="G87" s="98">
        <v>8</v>
      </c>
      <c r="H87" s="98">
        <v>3</v>
      </c>
      <c r="I87" s="100" t="s">
        <v>163</v>
      </c>
      <c r="J87" s="98">
        <v>104</v>
      </c>
      <c r="K87" s="98">
        <v>124</v>
      </c>
      <c r="L87" s="98">
        <v>9</v>
      </c>
      <c r="M87" s="98">
        <v>10</v>
      </c>
      <c r="N87" s="98">
        <v>109</v>
      </c>
      <c r="O87" s="98">
        <v>397</v>
      </c>
      <c r="P87" s="98">
        <v>48</v>
      </c>
      <c r="Q87" s="98">
        <v>40</v>
      </c>
      <c r="R87" s="98">
        <v>38</v>
      </c>
      <c r="S87" s="98">
        <v>200</v>
      </c>
      <c r="T87" s="98">
        <v>86</v>
      </c>
      <c r="U87" s="98">
        <v>159</v>
      </c>
      <c r="V87" s="98">
        <v>297</v>
      </c>
      <c r="W87" s="98">
        <v>19</v>
      </c>
      <c r="X87" s="98">
        <v>113</v>
      </c>
      <c r="Y87" s="98">
        <v>130</v>
      </c>
      <c r="Z87" s="98">
        <v>37</v>
      </c>
    </row>
    <row r="88" spans="1:26" ht="17.100000000000001" customHeight="1">
      <c r="A88" s="13"/>
      <c r="B88" s="13"/>
      <c r="C88" s="13" t="s">
        <v>103</v>
      </c>
      <c r="E88" s="147">
        <f t="shared" si="2"/>
        <v>730</v>
      </c>
      <c r="F88" s="98">
        <v>4</v>
      </c>
      <c r="G88" s="98">
        <v>4</v>
      </c>
      <c r="H88" s="100" t="s">
        <v>163</v>
      </c>
      <c r="I88" s="100" t="s">
        <v>163</v>
      </c>
      <c r="J88" s="98">
        <v>34</v>
      </c>
      <c r="K88" s="98">
        <v>43</v>
      </c>
      <c r="L88" s="98">
        <v>1</v>
      </c>
      <c r="M88" s="98">
        <v>3</v>
      </c>
      <c r="N88" s="98">
        <v>32</v>
      </c>
      <c r="O88" s="98">
        <v>166</v>
      </c>
      <c r="P88" s="98">
        <v>18</v>
      </c>
      <c r="Q88" s="98">
        <v>16</v>
      </c>
      <c r="R88" s="98">
        <v>20</v>
      </c>
      <c r="S88" s="98">
        <v>87</v>
      </c>
      <c r="T88" s="98">
        <v>30</v>
      </c>
      <c r="U88" s="98">
        <v>76</v>
      </c>
      <c r="V88" s="98">
        <v>98</v>
      </c>
      <c r="W88" s="98">
        <v>5</v>
      </c>
      <c r="X88" s="98">
        <v>38</v>
      </c>
      <c r="Y88" s="98">
        <v>46</v>
      </c>
      <c r="Z88" s="98">
        <v>13</v>
      </c>
    </row>
    <row r="89" spans="1:26" ht="17.100000000000001" customHeight="1">
      <c r="A89" s="13"/>
      <c r="B89" s="13"/>
      <c r="C89" s="13" t="s">
        <v>102</v>
      </c>
      <c r="E89" s="147">
        <f t="shared" si="2"/>
        <v>714</v>
      </c>
      <c r="F89" s="98">
        <v>4</v>
      </c>
      <c r="G89" s="98">
        <v>3</v>
      </c>
      <c r="H89" s="98">
        <v>1</v>
      </c>
      <c r="I89" s="100" t="s">
        <v>163</v>
      </c>
      <c r="J89" s="98">
        <v>33</v>
      </c>
      <c r="K89" s="98">
        <v>49</v>
      </c>
      <c r="L89" s="98">
        <v>6</v>
      </c>
      <c r="M89" s="98">
        <v>3</v>
      </c>
      <c r="N89" s="98">
        <v>40</v>
      </c>
      <c r="O89" s="98">
        <v>131</v>
      </c>
      <c r="P89" s="98">
        <v>21</v>
      </c>
      <c r="Q89" s="98">
        <v>10</v>
      </c>
      <c r="R89" s="98">
        <v>10</v>
      </c>
      <c r="S89" s="98">
        <v>49</v>
      </c>
      <c r="T89" s="98">
        <v>39</v>
      </c>
      <c r="U89" s="98">
        <v>46</v>
      </c>
      <c r="V89" s="98">
        <v>137</v>
      </c>
      <c r="W89" s="98">
        <v>10</v>
      </c>
      <c r="X89" s="98">
        <v>44</v>
      </c>
      <c r="Y89" s="98">
        <v>73</v>
      </c>
      <c r="Z89" s="98">
        <v>8</v>
      </c>
    </row>
    <row r="90" spans="1:26" ht="17.100000000000001" customHeight="1">
      <c r="A90" s="13"/>
      <c r="B90" s="13"/>
      <c r="C90" s="13" t="s">
        <v>101</v>
      </c>
      <c r="E90" s="147">
        <f t="shared" si="2"/>
        <v>423</v>
      </c>
      <c r="F90" s="98">
        <v>1</v>
      </c>
      <c r="G90" s="98">
        <v>1</v>
      </c>
      <c r="H90" s="98">
        <v>2</v>
      </c>
      <c r="I90" s="100" t="s">
        <v>163</v>
      </c>
      <c r="J90" s="98">
        <v>36</v>
      </c>
      <c r="K90" s="98">
        <v>30</v>
      </c>
      <c r="L90" s="98">
        <v>2</v>
      </c>
      <c r="M90" s="98">
        <v>3</v>
      </c>
      <c r="N90" s="98">
        <v>37</v>
      </c>
      <c r="O90" s="98">
        <v>73</v>
      </c>
      <c r="P90" s="98">
        <v>9</v>
      </c>
      <c r="Q90" s="98">
        <v>12</v>
      </c>
      <c r="R90" s="98">
        <v>8</v>
      </c>
      <c r="S90" s="98">
        <v>47</v>
      </c>
      <c r="T90" s="98">
        <v>16</v>
      </c>
      <c r="U90" s="98">
        <v>32</v>
      </c>
      <c r="V90" s="98">
        <v>60</v>
      </c>
      <c r="W90" s="98">
        <v>4</v>
      </c>
      <c r="X90" s="98">
        <v>31</v>
      </c>
      <c r="Y90" s="98">
        <v>10</v>
      </c>
      <c r="Z90" s="98">
        <v>10</v>
      </c>
    </row>
    <row r="91" spans="1:26" ht="17.100000000000001" customHeight="1">
      <c r="A91" s="13"/>
      <c r="B91" s="13"/>
      <c r="C91" s="13" t="s">
        <v>100</v>
      </c>
      <c r="E91" s="147">
        <f t="shared" si="2"/>
        <v>62</v>
      </c>
      <c r="F91" s="100" t="s">
        <v>163</v>
      </c>
      <c r="G91" s="100" t="s">
        <v>163</v>
      </c>
      <c r="H91" s="100" t="s">
        <v>163</v>
      </c>
      <c r="I91" s="100" t="s">
        <v>163</v>
      </c>
      <c r="J91" s="100" t="s">
        <v>163</v>
      </c>
      <c r="K91" s="98">
        <v>2</v>
      </c>
      <c r="L91" s="100" t="s">
        <v>163</v>
      </c>
      <c r="M91" s="98">
        <v>1</v>
      </c>
      <c r="N91" s="100" t="s">
        <v>163</v>
      </c>
      <c r="O91" s="98">
        <v>26</v>
      </c>
      <c r="P91" s="100" t="s">
        <v>163</v>
      </c>
      <c r="Q91" s="100">
        <v>2</v>
      </c>
      <c r="R91" s="100" t="s">
        <v>163</v>
      </c>
      <c r="S91" s="98">
        <v>17</v>
      </c>
      <c r="T91" s="98">
        <v>1</v>
      </c>
      <c r="U91" s="98">
        <v>5</v>
      </c>
      <c r="V91" s="98">
        <v>2</v>
      </c>
      <c r="W91" s="100" t="s">
        <v>163</v>
      </c>
      <c r="X91" s="100" t="s">
        <v>163</v>
      </c>
      <c r="Y91" s="98">
        <v>1</v>
      </c>
      <c r="Z91" s="98">
        <v>5</v>
      </c>
    </row>
    <row r="92" spans="1:26" ht="17.100000000000001" customHeight="1">
      <c r="A92" s="13"/>
      <c r="B92" s="13"/>
      <c r="C92" s="13" t="s">
        <v>99</v>
      </c>
      <c r="E92" s="147">
        <f t="shared" si="2"/>
        <v>3</v>
      </c>
      <c r="F92" s="100" t="s">
        <v>163</v>
      </c>
      <c r="G92" s="100" t="s">
        <v>163</v>
      </c>
      <c r="H92" s="100" t="s">
        <v>163</v>
      </c>
      <c r="I92" s="100" t="s">
        <v>163</v>
      </c>
      <c r="J92" s="98">
        <v>1</v>
      </c>
      <c r="K92" s="100" t="s">
        <v>163</v>
      </c>
      <c r="L92" s="100" t="s">
        <v>163</v>
      </c>
      <c r="M92" s="100" t="s">
        <v>163</v>
      </c>
      <c r="N92" s="100" t="s">
        <v>163</v>
      </c>
      <c r="O92" s="98">
        <v>1</v>
      </c>
      <c r="P92" s="100" t="s">
        <v>163</v>
      </c>
      <c r="Q92" s="100" t="s">
        <v>163</v>
      </c>
      <c r="R92" s="100" t="s">
        <v>163</v>
      </c>
      <c r="S92" s="100" t="s">
        <v>163</v>
      </c>
      <c r="T92" s="100" t="s">
        <v>163</v>
      </c>
      <c r="U92" s="100" t="s">
        <v>163</v>
      </c>
      <c r="V92" s="100" t="s">
        <v>163</v>
      </c>
      <c r="W92" s="100" t="s">
        <v>163</v>
      </c>
      <c r="X92" s="100" t="s">
        <v>163</v>
      </c>
      <c r="Y92" s="100" t="s">
        <v>163</v>
      </c>
      <c r="Z92" s="98">
        <v>1</v>
      </c>
    </row>
    <row r="93" spans="1:26" ht="17.100000000000001" customHeight="1">
      <c r="A93" s="13"/>
      <c r="B93" s="13" t="s">
        <v>140</v>
      </c>
      <c r="C93" s="13"/>
      <c r="E93" s="147">
        <f>SUM(E94:E95)</f>
        <v>1155</v>
      </c>
      <c r="F93" s="98">
        <v>6</v>
      </c>
      <c r="G93" s="98">
        <v>6</v>
      </c>
      <c r="H93" s="98">
        <v>6</v>
      </c>
      <c r="I93" s="100" t="s">
        <v>163</v>
      </c>
      <c r="J93" s="98">
        <v>98</v>
      </c>
      <c r="K93" s="98">
        <v>107</v>
      </c>
      <c r="L93" s="98">
        <v>5</v>
      </c>
      <c r="M93" s="98">
        <v>9</v>
      </c>
      <c r="N93" s="98">
        <v>88</v>
      </c>
      <c r="O93" s="98">
        <v>226</v>
      </c>
      <c r="P93" s="98">
        <v>24</v>
      </c>
      <c r="Q93" s="98">
        <v>12</v>
      </c>
      <c r="R93" s="98">
        <v>27</v>
      </c>
      <c r="S93" s="98">
        <v>82</v>
      </c>
      <c r="T93" s="98">
        <v>44</v>
      </c>
      <c r="U93" s="98">
        <v>59</v>
      </c>
      <c r="V93" s="98">
        <v>180</v>
      </c>
      <c r="W93" s="98">
        <v>7</v>
      </c>
      <c r="X93" s="98">
        <v>116</v>
      </c>
      <c r="Y93" s="98">
        <v>45</v>
      </c>
      <c r="Z93" s="98">
        <v>14</v>
      </c>
    </row>
    <row r="94" spans="1:26" ht="17.100000000000001" customHeight="1">
      <c r="A94" s="13"/>
      <c r="B94" s="13"/>
      <c r="C94" s="13" t="s">
        <v>103</v>
      </c>
      <c r="E94" s="147">
        <f t="shared" si="2"/>
        <v>537</v>
      </c>
      <c r="F94" s="98">
        <v>3</v>
      </c>
      <c r="G94" s="98">
        <v>3</v>
      </c>
      <c r="H94" s="98">
        <v>2</v>
      </c>
      <c r="I94" s="100" t="s">
        <v>163</v>
      </c>
      <c r="J94" s="98">
        <v>38</v>
      </c>
      <c r="K94" s="98">
        <v>45</v>
      </c>
      <c r="L94" s="98">
        <v>3</v>
      </c>
      <c r="M94" s="98">
        <v>5</v>
      </c>
      <c r="N94" s="98">
        <v>36</v>
      </c>
      <c r="O94" s="98">
        <v>105</v>
      </c>
      <c r="P94" s="98">
        <v>10</v>
      </c>
      <c r="Q94" s="98">
        <v>2</v>
      </c>
      <c r="R94" s="98">
        <v>15</v>
      </c>
      <c r="S94" s="98">
        <v>39</v>
      </c>
      <c r="T94" s="98">
        <v>19</v>
      </c>
      <c r="U94" s="98">
        <v>36</v>
      </c>
      <c r="V94" s="98">
        <v>86</v>
      </c>
      <c r="W94" s="98">
        <v>3</v>
      </c>
      <c r="X94" s="98">
        <v>53</v>
      </c>
      <c r="Y94" s="98">
        <v>29</v>
      </c>
      <c r="Z94" s="98">
        <v>8</v>
      </c>
    </row>
    <row r="95" spans="1:26" ht="17.100000000000001" customHeight="1">
      <c r="A95" s="13"/>
      <c r="B95" s="13"/>
      <c r="C95" s="13" t="s">
        <v>102</v>
      </c>
      <c r="E95" s="147">
        <f t="shared" si="2"/>
        <v>618</v>
      </c>
      <c r="F95" s="98">
        <v>3</v>
      </c>
      <c r="G95" s="98">
        <v>3</v>
      </c>
      <c r="H95" s="98">
        <v>4</v>
      </c>
      <c r="I95" s="100" t="s">
        <v>163</v>
      </c>
      <c r="J95" s="98">
        <v>60</v>
      </c>
      <c r="K95" s="98">
        <v>62</v>
      </c>
      <c r="L95" s="98">
        <v>2</v>
      </c>
      <c r="M95" s="98">
        <v>4</v>
      </c>
      <c r="N95" s="98">
        <v>52</v>
      </c>
      <c r="O95" s="98">
        <v>121</v>
      </c>
      <c r="P95" s="98">
        <v>14</v>
      </c>
      <c r="Q95" s="98">
        <v>10</v>
      </c>
      <c r="R95" s="98">
        <v>12</v>
      </c>
      <c r="S95" s="98">
        <v>43</v>
      </c>
      <c r="T95" s="98">
        <v>25</v>
      </c>
      <c r="U95" s="98">
        <v>23</v>
      </c>
      <c r="V95" s="98">
        <v>94</v>
      </c>
      <c r="W95" s="98">
        <v>4</v>
      </c>
      <c r="X95" s="98">
        <v>63</v>
      </c>
      <c r="Y95" s="98">
        <v>16</v>
      </c>
      <c r="Z95" s="98">
        <v>6</v>
      </c>
    </row>
    <row r="96" spans="1:26" ht="17.100000000000001" customHeight="1">
      <c r="A96" s="13"/>
      <c r="B96" s="13" t="s">
        <v>139</v>
      </c>
      <c r="C96" s="13"/>
      <c r="E96" s="147">
        <f>SUM(E97:E98)</f>
        <v>0</v>
      </c>
      <c r="F96" s="100" t="s">
        <v>163</v>
      </c>
      <c r="G96" s="100" t="s">
        <v>163</v>
      </c>
      <c r="H96" s="100" t="s">
        <v>163</v>
      </c>
      <c r="I96" s="100" t="s">
        <v>163</v>
      </c>
      <c r="J96" s="100" t="s">
        <v>163</v>
      </c>
      <c r="K96" s="100" t="s">
        <v>163</v>
      </c>
      <c r="L96" s="100" t="s">
        <v>163</v>
      </c>
      <c r="M96" s="100" t="s">
        <v>163</v>
      </c>
      <c r="N96" s="100" t="s">
        <v>163</v>
      </c>
      <c r="O96" s="100" t="s">
        <v>163</v>
      </c>
      <c r="P96" s="100" t="s">
        <v>163</v>
      </c>
      <c r="Q96" s="100" t="s">
        <v>163</v>
      </c>
      <c r="R96" s="100" t="s">
        <v>163</v>
      </c>
      <c r="S96" s="100" t="s">
        <v>163</v>
      </c>
      <c r="T96" s="100" t="s">
        <v>163</v>
      </c>
      <c r="U96" s="100" t="s">
        <v>163</v>
      </c>
      <c r="V96" s="100" t="s">
        <v>163</v>
      </c>
      <c r="W96" s="100" t="s">
        <v>163</v>
      </c>
      <c r="X96" s="100" t="s">
        <v>163</v>
      </c>
      <c r="Y96" s="100" t="s">
        <v>163</v>
      </c>
      <c r="Z96" s="100" t="s">
        <v>163</v>
      </c>
    </row>
    <row r="97" spans="1:26" ht="17.100000000000001" customHeight="1">
      <c r="A97" s="13"/>
      <c r="B97" s="13"/>
      <c r="C97" s="13" t="s">
        <v>103</v>
      </c>
      <c r="E97" s="147">
        <f t="shared" si="2"/>
        <v>0</v>
      </c>
      <c r="F97" s="100" t="s">
        <v>163</v>
      </c>
      <c r="G97" s="100" t="s">
        <v>163</v>
      </c>
      <c r="H97" s="100" t="s">
        <v>163</v>
      </c>
      <c r="I97" s="100" t="s">
        <v>163</v>
      </c>
      <c r="J97" s="100" t="s">
        <v>163</v>
      </c>
      <c r="K97" s="100" t="s">
        <v>163</v>
      </c>
      <c r="L97" s="100" t="s">
        <v>163</v>
      </c>
      <c r="M97" s="100" t="s">
        <v>163</v>
      </c>
      <c r="N97" s="100" t="s">
        <v>163</v>
      </c>
      <c r="O97" s="100" t="s">
        <v>163</v>
      </c>
      <c r="P97" s="100" t="s">
        <v>163</v>
      </c>
      <c r="Q97" s="100" t="s">
        <v>163</v>
      </c>
      <c r="R97" s="100" t="s">
        <v>163</v>
      </c>
      <c r="S97" s="100" t="s">
        <v>163</v>
      </c>
      <c r="T97" s="100" t="s">
        <v>163</v>
      </c>
      <c r="U97" s="100" t="s">
        <v>163</v>
      </c>
      <c r="V97" s="100" t="s">
        <v>163</v>
      </c>
      <c r="W97" s="100" t="s">
        <v>163</v>
      </c>
      <c r="X97" s="100" t="s">
        <v>163</v>
      </c>
      <c r="Y97" s="100" t="s">
        <v>163</v>
      </c>
      <c r="Z97" s="100" t="s">
        <v>163</v>
      </c>
    </row>
    <row r="98" spans="1:26" ht="17.100000000000001" customHeight="1">
      <c r="A98" s="13"/>
      <c r="B98" s="13"/>
      <c r="C98" s="13" t="s">
        <v>102</v>
      </c>
      <c r="E98" s="147">
        <f t="shared" si="2"/>
        <v>0</v>
      </c>
      <c r="F98" s="100" t="s">
        <v>163</v>
      </c>
      <c r="G98" s="100" t="s">
        <v>163</v>
      </c>
      <c r="H98" s="100" t="s">
        <v>163</v>
      </c>
      <c r="I98" s="100" t="s">
        <v>163</v>
      </c>
      <c r="J98" s="100" t="s">
        <v>163</v>
      </c>
      <c r="K98" s="100" t="s">
        <v>163</v>
      </c>
      <c r="L98" s="100" t="s">
        <v>163</v>
      </c>
      <c r="M98" s="100" t="s">
        <v>163</v>
      </c>
      <c r="N98" s="100" t="s">
        <v>163</v>
      </c>
      <c r="O98" s="100" t="s">
        <v>163</v>
      </c>
      <c r="P98" s="100" t="s">
        <v>163</v>
      </c>
      <c r="Q98" s="100" t="s">
        <v>163</v>
      </c>
      <c r="R98" s="100" t="s">
        <v>163</v>
      </c>
      <c r="S98" s="100" t="s">
        <v>163</v>
      </c>
      <c r="T98" s="100" t="s">
        <v>163</v>
      </c>
      <c r="U98" s="100" t="s">
        <v>163</v>
      </c>
      <c r="V98" s="100" t="s">
        <v>163</v>
      </c>
      <c r="W98" s="100" t="s">
        <v>163</v>
      </c>
      <c r="X98" s="100" t="s">
        <v>163</v>
      </c>
      <c r="Y98" s="100" t="s">
        <v>163</v>
      </c>
      <c r="Z98" s="100" t="s">
        <v>163</v>
      </c>
    </row>
    <row r="99" spans="1:26" ht="17.100000000000001" customHeight="1">
      <c r="A99" s="13"/>
      <c r="B99" s="13" t="s">
        <v>138</v>
      </c>
      <c r="C99" s="13"/>
      <c r="E99" s="147">
        <f>SUM(E100:E104)</f>
        <v>1750</v>
      </c>
      <c r="F99" s="98">
        <v>5</v>
      </c>
      <c r="G99" s="98">
        <v>5</v>
      </c>
      <c r="H99" s="98">
        <v>3</v>
      </c>
      <c r="I99" s="100" t="s">
        <v>163</v>
      </c>
      <c r="J99" s="98">
        <v>69</v>
      </c>
      <c r="K99" s="98">
        <v>92</v>
      </c>
      <c r="L99" s="98">
        <v>20</v>
      </c>
      <c r="M99" s="98">
        <v>26</v>
      </c>
      <c r="N99" s="98">
        <v>64</v>
      </c>
      <c r="O99" s="98">
        <v>350</v>
      </c>
      <c r="P99" s="98">
        <v>40</v>
      </c>
      <c r="Q99" s="98">
        <v>51</v>
      </c>
      <c r="R99" s="98">
        <v>38</v>
      </c>
      <c r="S99" s="98">
        <v>210</v>
      </c>
      <c r="T99" s="98">
        <v>81</v>
      </c>
      <c r="U99" s="98">
        <v>78</v>
      </c>
      <c r="V99" s="98">
        <v>336</v>
      </c>
      <c r="W99" s="98">
        <v>19</v>
      </c>
      <c r="X99" s="98">
        <v>126</v>
      </c>
      <c r="Y99" s="98">
        <v>122</v>
      </c>
      <c r="Z99" s="98">
        <v>20</v>
      </c>
    </row>
    <row r="100" spans="1:26" ht="17.100000000000001" customHeight="1">
      <c r="A100" s="13"/>
      <c r="B100" s="13"/>
      <c r="C100" s="13" t="s">
        <v>103</v>
      </c>
      <c r="E100" s="147">
        <f t="shared" si="2"/>
        <v>85</v>
      </c>
      <c r="F100" s="100" t="s">
        <v>163</v>
      </c>
      <c r="G100" s="100" t="s">
        <v>163</v>
      </c>
      <c r="H100" s="100" t="s">
        <v>163</v>
      </c>
      <c r="I100" s="100" t="s">
        <v>163</v>
      </c>
      <c r="J100" s="98">
        <v>4</v>
      </c>
      <c r="K100" s="98">
        <v>2</v>
      </c>
      <c r="L100" s="100" t="s">
        <v>163</v>
      </c>
      <c r="M100" s="100" t="s">
        <v>163</v>
      </c>
      <c r="N100" s="98">
        <v>4</v>
      </c>
      <c r="O100" s="98">
        <v>30</v>
      </c>
      <c r="P100" s="100" t="s">
        <v>163</v>
      </c>
      <c r="Q100" s="100">
        <v>5</v>
      </c>
      <c r="R100" s="100" t="s">
        <v>163</v>
      </c>
      <c r="S100" s="98">
        <v>23</v>
      </c>
      <c r="T100" s="98">
        <v>5</v>
      </c>
      <c r="U100" s="100" t="s">
        <v>163</v>
      </c>
      <c r="V100" s="98">
        <v>6</v>
      </c>
      <c r="W100" s="100" t="s">
        <v>163</v>
      </c>
      <c r="X100" s="98">
        <v>4</v>
      </c>
      <c r="Y100" s="100" t="s">
        <v>163</v>
      </c>
      <c r="Z100" s="98">
        <v>2</v>
      </c>
    </row>
    <row r="101" spans="1:26" ht="17.100000000000001" customHeight="1">
      <c r="A101" s="13"/>
      <c r="B101" s="13"/>
      <c r="C101" s="13" t="s">
        <v>102</v>
      </c>
      <c r="E101" s="147">
        <f t="shared" si="2"/>
        <v>360</v>
      </c>
      <c r="F101" s="100" t="s">
        <v>163</v>
      </c>
      <c r="G101" s="100" t="s">
        <v>163</v>
      </c>
      <c r="H101" s="100" t="s">
        <v>163</v>
      </c>
      <c r="I101" s="100" t="s">
        <v>163</v>
      </c>
      <c r="J101" s="98">
        <v>9</v>
      </c>
      <c r="K101" s="98">
        <v>15</v>
      </c>
      <c r="L101" s="98">
        <v>5</v>
      </c>
      <c r="M101" s="98">
        <v>9</v>
      </c>
      <c r="N101" s="98">
        <v>12</v>
      </c>
      <c r="O101" s="98">
        <v>70</v>
      </c>
      <c r="P101" s="98">
        <v>7</v>
      </c>
      <c r="Q101" s="98">
        <v>8</v>
      </c>
      <c r="R101" s="98">
        <v>10</v>
      </c>
      <c r="S101" s="98">
        <v>49</v>
      </c>
      <c r="T101" s="98">
        <v>14</v>
      </c>
      <c r="U101" s="98">
        <v>22</v>
      </c>
      <c r="V101" s="98">
        <v>72</v>
      </c>
      <c r="W101" s="98">
        <v>3</v>
      </c>
      <c r="X101" s="98">
        <v>20</v>
      </c>
      <c r="Y101" s="98">
        <v>34</v>
      </c>
      <c r="Z101" s="98">
        <v>1</v>
      </c>
    </row>
    <row r="102" spans="1:26" ht="17.100000000000001" customHeight="1">
      <c r="A102" s="13"/>
      <c r="B102" s="13"/>
      <c r="C102" s="13" t="s">
        <v>101</v>
      </c>
      <c r="E102" s="147">
        <f t="shared" si="2"/>
        <v>629</v>
      </c>
      <c r="F102" s="98">
        <v>2</v>
      </c>
      <c r="G102" s="98">
        <v>2</v>
      </c>
      <c r="H102" s="100" t="s">
        <v>163</v>
      </c>
      <c r="I102" s="100" t="s">
        <v>163</v>
      </c>
      <c r="J102" s="98">
        <v>27</v>
      </c>
      <c r="K102" s="98">
        <v>43</v>
      </c>
      <c r="L102" s="98">
        <v>4</v>
      </c>
      <c r="M102" s="98">
        <v>7</v>
      </c>
      <c r="N102" s="98">
        <v>31</v>
      </c>
      <c r="O102" s="98">
        <v>114</v>
      </c>
      <c r="P102" s="98">
        <v>14</v>
      </c>
      <c r="Q102" s="98">
        <v>22</v>
      </c>
      <c r="R102" s="98">
        <v>11</v>
      </c>
      <c r="S102" s="98">
        <v>78</v>
      </c>
      <c r="T102" s="98">
        <v>34</v>
      </c>
      <c r="U102" s="98">
        <v>25</v>
      </c>
      <c r="V102" s="98">
        <v>121</v>
      </c>
      <c r="W102" s="98">
        <v>5</v>
      </c>
      <c r="X102" s="98">
        <v>49</v>
      </c>
      <c r="Y102" s="98">
        <v>29</v>
      </c>
      <c r="Z102" s="98">
        <v>13</v>
      </c>
    </row>
    <row r="103" spans="1:26" ht="17.100000000000001" customHeight="1">
      <c r="A103" s="13"/>
      <c r="B103" s="13"/>
      <c r="C103" s="13" t="s">
        <v>100</v>
      </c>
      <c r="E103" s="147">
        <f t="shared" si="2"/>
        <v>552</v>
      </c>
      <c r="F103" s="98">
        <v>3</v>
      </c>
      <c r="G103" s="98">
        <v>3</v>
      </c>
      <c r="H103" s="98">
        <v>3</v>
      </c>
      <c r="I103" s="100" t="s">
        <v>163</v>
      </c>
      <c r="J103" s="98">
        <v>25</v>
      </c>
      <c r="K103" s="98">
        <v>27</v>
      </c>
      <c r="L103" s="98">
        <v>9</v>
      </c>
      <c r="M103" s="98">
        <v>8</v>
      </c>
      <c r="N103" s="98">
        <v>14</v>
      </c>
      <c r="O103" s="98">
        <v>106</v>
      </c>
      <c r="P103" s="98">
        <v>15</v>
      </c>
      <c r="Q103" s="98">
        <v>11</v>
      </c>
      <c r="R103" s="98">
        <v>12</v>
      </c>
      <c r="S103" s="98">
        <v>54</v>
      </c>
      <c r="T103" s="98">
        <v>19</v>
      </c>
      <c r="U103" s="98">
        <v>27</v>
      </c>
      <c r="V103" s="98">
        <v>107</v>
      </c>
      <c r="W103" s="98">
        <v>8</v>
      </c>
      <c r="X103" s="98">
        <v>45</v>
      </c>
      <c r="Y103" s="98">
        <v>55</v>
      </c>
      <c r="Z103" s="98">
        <v>4</v>
      </c>
    </row>
    <row r="104" spans="1:26" ht="17.100000000000001" customHeight="1">
      <c r="A104" s="13"/>
      <c r="B104" s="13"/>
      <c r="C104" s="13" t="s">
        <v>99</v>
      </c>
      <c r="E104" s="147">
        <f t="shared" si="2"/>
        <v>124</v>
      </c>
      <c r="F104" s="100" t="s">
        <v>163</v>
      </c>
      <c r="G104" s="100" t="s">
        <v>163</v>
      </c>
      <c r="H104" s="100" t="s">
        <v>163</v>
      </c>
      <c r="I104" s="100" t="s">
        <v>163</v>
      </c>
      <c r="J104" s="98">
        <v>4</v>
      </c>
      <c r="K104" s="98">
        <v>5</v>
      </c>
      <c r="L104" s="98">
        <v>2</v>
      </c>
      <c r="M104" s="98">
        <v>2</v>
      </c>
      <c r="N104" s="98">
        <v>3</v>
      </c>
      <c r="O104" s="98">
        <v>30</v>
      </c>
      <c r="P104" s="98">
        <v>4</v>
      </c>
      <c r="Q104" s="98">
        <v>5</v>
      </c>
      <c r="R104" s="98">
        <v>5</v>
      </c>
      <c r="S104" s="98">
        <v>6</v>
      </c>
      <c r="T104" s="98">
        <v>9</v>
      </c>
      <c r="U104" s="98">
        <v>4</v>
      </c>
      <c r="V104" s="98">
        <v>30</v>
      </c>
      <c r="W104" s="98">
        <v>3</v>
      </c>
      <c r="X104" s="98">
        <v>8</v>
      </c>
      <c r="Y104" s="98">
        <v>4</v>
      </c>
      <c r="Z104" s="100" t="s">
        <v>163</v>
      </c>
    </row>
    <row r="105" spans="1:26" ht="17.100000000000001" customHeight="1">
      <c r="A105" s="13"/>
      <c r="B105" s="13" t="s">
        <v>137</v>
      </c>
      <c r="C105" s="13"/>
      <c r="E105" s="147">
        <f t="shared" si="2"/>
        <v>0</v>
      </c>
      <c r="F105" s="100" t="s">
        <v>163</v>
      </c>
      <c r="G105" s="100" t="s">
        <v>163</v>
      </c>
      <c r="H105" s="100" t="s">
        <v>163</v>
      </c>
      <c r="I105" s="100" t="s">
        <v>163</v>
      </c>
      <c r="J105" s="100" t="s">
        <v>163</v>
      </c>
      <c r="K105" s="100" t="s">
        <v>163</v>
      </c>
      <c r="L105" s="100" t="s">
        <v>163</v>
      </c>
      <c r="M105" s="100" t="s">
        <v>163</v>
      </c>
      <c r="N105" s="100" t="s">
        <v>163</v>
      </c>
      <c r="O105" s="100" t="s">
        <v>163</v>
      </c>
      <c r="P105" s="100" t="s">
        <v>163</v>
      </c>
      <c r="Q105" s="100" t="s">
        <v>163</v>
      </c>
      <c r="R105" s="100" t="s">
        <v>163</v>
      </c>
      <c r="S105" s="100" t="s">
        <v>163</v>
      </c>
      <c r="T105" s="100" t="s">
        <v>163</v>
      </c>
      <c r="U105" s="100" t="s">
        <v>163</v>
      </c>
      <c r="V105" s="100" t="s">
        <v>163</v>
      </c>
      <c r="W105" s="100" t="s">
        <v>163</v>
      </c>
      <c r="X105" s="100" t="s">
        <v>163</v>
      </c>
      <c r="Y105" s="100" t="s">
        <v>163</v>
      </c>
      <c r="Z105" s="100" t="s">
        <v>163</v>
      </c>
    </row>
    <row r="106" spans="1:26" ht="17.100000000000001" customHeight="1">
      <c r="A106" s="13"/>
      <c r="B106" s="13" t="s">
        <v>136</v>
      </c>
      <c r="C106" s="13"/>
      <c r="E106" s="147">
        <f t="shared" si="2"/>
        <v>291</v>
      </c>
      <c r="F106" s="98">
        <v>1</v>
      </c>
      <c r="G106" s="98">
        <v>1</v>
      </c>
      <c r="H106" s="98">
        <v>1</v>
      </c>
      <c r="I106" s="100" t="s">
        <v>163</v>
      </c>
      <c r="J106" s="98">
        <v>14</v>
      </c>
      <c r="K106" s="98">
        <v>20</v>
      </c>
      <c r="L106" s="98">
        <v>1</v>
      </c>
      <c r="M106" s="98">
        <v>1</v>
      </c>
      <c r="N106" s="98">
        <v>13</v>
      </c>
      <c r="O106" s="98">
        <v>59</v>
      </c>
      <c r="P106" s="100">
        <v>2</v>
      </c>
      <c r="Q106" s="100">
        <v>6</v>
      </c>
      <c r="R106" s="98">
        <v>7</v>
      </c>
      <c r="S106" s="98">
        <v>44</v>
      </c>
      <c r="T106" s="98">
        <v>18</v>
      </c>
      <c r="U106" s="98">
        <v>12</v>
      </c>
      <c r="V106" s="98">
        <v>46</v>
      </c>
      <c r="W106" s="98">
        <v>1</v>
      </c>
      <c r="X106" s="98">
        <v>24</v>
      </c>
      <c r="Y106" s="98">
        <v>13</v>
      </c>
      <c r="Z106" s="98">
        <v>8</v>
      </c>
    </row>
    <row r="107" spans="1:26" ht="17.100000000000001" customHeight="1">
      <c r="A107" s="13"/>
      <c r="B107" s="13" t="s">
        <v>135</v>
      </c>
      <c r="C107" s="13"/>
      <c r="E107" s="147">
        <f t="shared" si="2"/>
        <v>274</v>
      </c>
      <c r="F107" s="98">
        <v>3</v>
      </c>
      <c r="G107" s="98">
        <v>2</v>
      </c>
      <c r="H107" s="100" t="s">
        <v>163</v>
      </c>
      <c r="I107" s="100" t="s">
        <v>163</v>
      </c>
      <c r="J107" s="98">
        <v>11</v>
      </c>
      <c r="K107" s="98">
        <v>15</v>
      </c>
      <c r="L107" s="98">
        <v>1</v>
      </c>
      <c r="M107" s="98">
        <v>3</v>
      </c>
      <c r="N107" s="98">
        <v>14</v>
      </c>
      <c r="O107" s="98">
        <v>51</v>
      </c>
      <c r="P107" s="100">
        <v>4</v>
      </c>
      <c r="Q107" s="100">
        <v>5</v>
      </c>
      <c r="R107" s="98">
        <v>6</v>
      </c>
      <c r="S107" s="98">
        <v>48</v>
      </c>
      <c r="T107" s="98">
        <v>10</v>
      </c>
      <c r="U107" s="98">
        <v>14</v>
      </c>
      <c r="V107" s="98">
        <v>49</v>
      </c>
      <c r="W107" s="100" t="s">
        <v>163</v>
      </c>
      <c r="X107" s="98">
        <v>23</v>
      </c>
      <c r="Y107" s="98">
        <v>16</v>
      </c>
      <c r="Z107" s="98">
        <v>1</v>
      </c>
    </row>
    <row r="108" spans="1:26" ht="17.100000000000001" customHeight="1">
      <c r="A108" s="13"/>
      <c r="B108" s="13" t="s">
        <v>134</v>
      </c>
      <c r="C108" s="13"/>
      <c r="E108" s="147">
        <f t="shared" si="2"/>
        <v>204</v>
      </c>
      <c r="F108" s="100" t="s">
        <v>163</v>
      </c>
      <c r="G108" s="100" t="s">
        <v>163</v>
      </c>
      <c r="H108" s="100" t="s">
        <v>163</v>
      </c>
      <c r="I108" s="100" t="s">
        <v>163</v>
      </c>
      <c r="J108" s="98">
        <v>15</v>
      </c>
      <c r="K108" s="98">
        <v>24</v>
      </c>
      <c r="L108" s="98">
        <v>1</v>
      </c>
      <c r="M108" s="98">
        <v>3</v>
      </c>
      <c r="N108" s="98">
        <v>7</v>
      </c>
      <c r="O108" s="98">
        <v>44</v>
      </c>
      <c r="P108" s="98">
        <v>6</v>
      </c>
      <c r="Q108" s="98">
        <v>3</v>
      </c>
      <c r="R108" s="98">
        <v>5</v>
      </c>
      <c r="S108" s="98">
        <v>22</v>
      </c>
      <c r="T108" s="98">
        <v>4</v>
      </c>
      <c r="U108" s="98">
        <v>8</v>
      </c>
      <c r="V108" s="98">
        <v>29</v>
      </c>
      <c r="W108" s="98">
        <v>4</v>
      </c>
      <c r="X108" s="98">
        <v>13</v>
      </c>
      <c r="Y108" s="98">
        <v>11</v>
      </c>
      <c r="Z108" s="98">
        <v>5</v>
      </c>
    </row>
    <row r="109" spans="1:26" ht="17.100000000000001" customHeight="1">
      <c r="A109" s="13"/>
      <c r="B109" s="13" t="s">
        <v>133</v>
      </c>
      <c r="C109" s="13"/>
      <c r="D109" s="68" t="s">
        <v>364</v>
      </c>
      <c r="E109" s="145" t="s">
        <v>370</v>
      </c>
      <c r="F109" s="100" t="s">
        <v>370</v>
      </c>
      <c r="G109" s="100" t="s">
        <v>370</v>
      </c>
      <c r="H109" s="100" t="s">
        <v>370</v>
      </c>
      <c r="I109" s="100" t="s">
        <v>370</v>
      </c>
      <c r="J109" s="100" t="s">
        <v>370</v>
      </c>
      <c r="K109" s="100" t="s">
        <v>370</v>
      </c>
      <c r="L109" s="100" t="s">
        <v>370</v>
      </c>
      <c r="M109" s="100" t="s">
        <v>370</v>
      </c>
      <c r="N109" s="100" t="s">
        <v>370</v>
      </c>
      <c r="O109" s="100" t="s">
        <v>370</v>
      </c>
      <c r="P109" s="100" t="s">
        <v>370</v>
      </c>
      <c r="Q109" s="100" t="s">
        <v>370</v>
      </c>
      <c r="R109" s="100" t="s">
        <v>370</v>
      </c>
      <c r="S109" s="100" t="s">
        <v>370</v>
      </c>
      <c r="T109" s="100" t="s">
        <v>370</v>
      </c>
      <c r="U109" s="100" t="s">
        <v>370</v>
      </c>
      <c r="V109" s="100" t="s">
        <v>370</v>
      </c>
      <c r="W109" s="100" t="s">
        <v>370</v>
      </c>
      <c r="X109" s="100" t="s">
        <v>370</v>
      </c>
      <c r="Y109" s="100" t="s">
        <v>370</v>
      </c>
      <c r="Z109" s="100" t="s">
        <v>370</v>
      </c>
    </row>
    <row r="110" spans="1:26" ht="17.100000000000001" customHeight="1">
      <c r="A110" s="13"/>
      <c r="B110" s="13" t="s">
        <v>132</v>
      </c>
      <c r="C110" s="13"/>
      <c r="D110" s="68" t="s">
        <v>364</v>
      </c>
      <c r="E110" s="147">
        <f t="shared" si="2"/>
        <v>21</v>
      </c>
      <c r="F110" s="100" t="s">
        <v>163</v>
      </c>
      <c r="G110" s="100" t="s">
        <v>163</v>
      </c>
      <c r="H110" s="100" t="s">
        <v>163</v>
      </c>
      <c r="I110" s="100" t="s">
        <v>163</v>
      </c>
      <c r="J110" s="98">
        <v>1</v>
      </c>
      <c r="K110" s="98">
        <v>4</v>
      </c>
      <c r="L110" s="100" t="s">
        <v>163</v>
      </c>
      <c r="M110" s="98">
        <v>1</v>
      </c>
      <c r="N110" s="100" t="s">
        <v>163</v>
      </c>
      <c r="O110" s="98">
        <v>9</v>
      </c>
      <c r="P110" s="100" t="s">
        <v>163</v>
      </c>
      <c r="Q110" s="100">
        <v>1</v>
      </c>
      <c r="R110" s="100" t="s">
        <v>163</v>
      </c>
      <c r="S110" s="98">
        <v>2</v>
      </c>
      <c r="T110" s="100" t="s">
        <v>163</v>
      </c>
      <c r="U110" s="100" t="s">
        <v>163</v>
      </c>
      <c r="V110" s="98">
        <v>2</v>
      </c>
      <c r="W110" s="100" t="s">
        <v>163</v>
      </c>
      <c r="X110" s="98">
        <v>1</v>
      </c>
      <c r="Y110" s="100" t="s">
        <v>163</v>
      </c>
      <c r="Z110" s="100" t="s">
        <v>163</v>
      </c>
    </row>
    <row r="111" spans="1:26" ht="17.100000000000001" customHeight="1">
      <c r="A111" s="13"/>
      <c r="B111" s="13" t="s">
        <v>131</v>
      </c>
      <c r="C111" s="13"/>
      <c r="E111" s="147">
        <f>SUM(E112:E116)</f>
        <v>1922</v>
      </c>
      <c r="F111" s="98">
        <v>12</v>
      </c>
      <c r="G111" s="98">
        <v>12</v>
      </c>
      <c r="H111" s="98">
        <v>2</v>
      </c>
      <c r="I111" s="100" t="s">
        <v>163</v>
      </c>
      <c r="J111" s="98">
        <v>138</v>
      </c>
      <c r="K111" s="98">
        <v>163</v>
      </c>
      <c r="L111" s="98">
        <v>8</v>
      </c>
      <c r="M111" s="98">
        <v>15</v>
      </c>
      <c r="N111" s="98">
        <v>121</v>
      </c>
      <c r="O111" s="98">
        <v>364</v>
      </c>
      <c r="P111" s="98">
        <v>39</v>
      </c>
      <c r="Q111" s="98">
        <v>40</v>
      </c>
      <c r="R111" s="98">
        <v>40</v>
      </c>
      <c r="S111" s="98">
        <v>149</v>
      </c>
      <c r="T111" s="98">
        <v>102</v>
      </c>
      <c r="U111" s="98">
        <v>67</v>
      </c>
      <c r="V111" s="98">
        <v>381</v>
      </c>
      <c r="W111" s="98">
        <v>23</v>
      </c>
      <c r="X111" s="98">
        <v>175</v>
      </c>
      <c r="Y111" s="98">
        <v>69</v>
      </c>
      <c r="Z111" s="98">
        <v>14</v>
      </c>
    </row>
    <row r="112" spans="1:26" ht="17.100000000000001" customHeight="1">
      <c r="A112" s="13"/>
      <c r="B112" s="13"/>
      <c r="C112" s="13" t="s">
        <v>103</v>
      </c>
      <c r="E112" s="147">
        <f t="shared" si="2"/>
        <v>348</v>
      </c>
      <c r="F112" s="100">
        <v>2</v>
      </c>
      <c r="G112" s="100">
        <v>2</v>
      </c>
      <c r="H112" s="100" t="s">
        <v>163</v>
      </c>
      <c r="I112" s="100" t="s">
        <v>163</v>
      </c>
      <c r="J112" s="98">
        <v>8</v>
      </c>
      <c r="K112" s="98">
        <v>29</v>
      </c>
      <c r="L112" s="100" t="s">
        <v>163</v>
      </c>
      <c r="M112" s="98">
        <v>5</v>
      </c>
      <c r="N112" s="98">
        <v>12</v>
      </c>
      <c r="O112" s="98">
        <v>80</v>
      </c>
      <c r="P112" s="98">
        <v>6</v>
      </c>
      <c r="Q112" s="98">
        <v>8</v>
      </c>
      <c r="R112" s="98">
        <v>3</v>
      </c>
      <c r="S112" s="98">
        <v>34</v>
      </c>
      <c r="T112" s="98">
        <v>18</v>
      </c>
      <c r="U112" s="98">
        <v>9</v>
      </c>
      <c r="V112" s="98">
        <v>87</v>
      </c>
      <c r="W112" s="98">
        <v>5</v>
      </c>
      <c r="X112" s="98">
        <v>25</v>
      </c>
      <c r="Y112" s="98">
        <v>13</v>
      </c>
      <c r="Z112" s="98">
        <v>4</v>
      </c>
    </row>
    <row r="113" spans="1:26" ht="17.100000000000001" customHeight="1">
      <c r="A113" s="13"/>
      <c r="B113" s="13"/>
      <c r="C113" s="13" t="s">
        <v>102</v>
      </c>
      <c r="E113" s="145">
        <f t="shared" si="2"/>
        <v>368</v>
      </c>
      <c r="F113" s="100" t="s">
        <v>163</v>
      </c>
      <c r="G113" s="100" t="s">
        <v>163</v>
      </c>
      <c r="H113" s="100" t="s">
        <v>163</v>
      </c>
      <c r="I113" s="100" t="s">
        <v>163</v>
      </c>
      <c r="J113" s="100">
        <v>28</v>
      </c>
      <c r="K113" s="100">
        <v>31</v>
      </c>
      <c r="L113" s="100">
        <v>4</v>
      </c>
      <c r="M113" s="100">
        <v>4</v>
      </c>
      <c r="N113" s="100">
        <v>21</v>
      </c>
      <c r="O113" s="100">
        <v>81</v>
      </c>
      <c r="P113" s="100">
        <v>3</v>
      </c>
      <c r="Q113" s="100">
        <v>9</v>
      </c>
      <c r="R113" s="98">
        <v>10</v>
      </c>
      <c r="S113" s="98">
        <v>23</v>
      </c>
      <c r="T113" s="98">
        <v>23</v>
      </c>
      <c r="U113" s="98">
        <v>7</v>
      </c>
      <c r="V113" s="98">
        <v>77</v>
      </c>
      <c r="W113" s="98">
        <v>2</v>
      </c>
      <c r="X113" s="98">
        <v>31</v>
      </c>
      <c r="Y113" s="98">
        <v>13</v>
      </c>
      <c r="Z113" s="98">
        <v>1</v>
      </c>
    </row>
    <row r="114" spans="1:26" ht="17.100000000000001" customHeight="1">
      <c r="A114" s="13"/>
      <c r="B114" s="13"/>
      <c r="C114" s="13" t="s">
        <v>101</v>
      </c>
      <c r="E114" s="145">
        <f t="shared" si="2"/>
        <v>341</v>
      </c>
      <c r="F114" s="100">
        <v>5</v>
      </c>
      <c r="G114" s="100">
        <v>5</v>
      </c>
      <c r="H114" s="100">
        <v>1</v>
      </c>
      <c r="I114" s="100" t="s">
        <v>163</v>
      </c>
      <c r="J114" s="100">
        <v>41</v>
      </c>
      <c r="K114" s="100">
        <v>29</v>
      </c>
      <c r="L114" s="98">
        <v>2</v>
      </c>
      <c r="M114" s="98">
        <v>2</v>
      </c>
      <c r="N114" s="98">
        <v>30</v>
      </c>
      <c r="O114" s="98">
        <v>50</v>
      </c>
      <c r="P114" s="100">
        <v>10</v>
      </c>
      <c r="Q114" s="100">
        <v>9</v>
      </c>
      <c r="R114" s="98">
        <v>5</v>
      </c>
      <c r="S114" s="98">
        <v>24</v>
      </c>
      <c r="T114" s="98">
        <v>15</v>
      </c>
      <c r="U114" s="98">
        <v>9</v>
      </c>
      <c r="V114" s="98">
        <v>60</v>
      </c>
      <c r="W114" s="98">
        <v>1</v>
      </c>
      <c r="X114" s="98">
        <v>39</v>
      </c>
      <c r="Y114" s="98">
        <v>7</v>
      </c>
      <c r="Z114" s="98">
        <v>2</v>
      </c>
    </row>
    <row r="115" spans="1:26" ht="17.100000000000001" customHeight="1">
      <c r="A115" s="13"/>
      <c r="B115" s="13"/>
      <c r="C115" s="13" t="s">
        <v>100</v>
      </c>
      <c r="E115" s="145">
        <f t="shared" si="2"/>
        <v>495</v>
      </c>
      <c r="F115" s="100">
        <v>2</v>
      </c>
      <c r="G115" s="100">
        <v>2</v>
      </c>
      <c r="H115" s="100">
        <v>1</v>
      </c>
      <c r="I115" s="100" t="s">
        <v>163</v>
      </c>
      <c r="J115" s="100">
        <v>34</v>
      </c>
      <c r="K115" s="100">
        <v>46</v>
      </c>
      <c r="L115" s="100">
        <v>2</v>
      </c>
      <c r="M115" s="100">
        <v>1</v>
      </c>
      <c r="N115" s="100">
        <v>34</v>
      </c>
      <c r="O115" s="100">
        <v>88</v>
      </c>
      <c r="P115" s="100">
        <v>11</v>
      </c>
      <c r="Q115" s="100">
        <v>5</v>
      </c>
      <c r="R115" s="98">
        <v>11</v>
      </c>
      <c r="S115" s="98">
        <v>48</v>
      </c>
      <c r="T115" s="98">
        <v>26</v>
      </c>
      <c r="U115" s="98">
        <v>21</v>
      </c>
      <c r="V115" s="98">
        <v>84</v>
      </c>
      <c r="W115" s="98">
        <v>10</v>
      </c>
      <c r="X115" s="98">
        <v>48</v>
      </c>
      <c r="Y115" s="98">
        <v>16</v>
      </c>
      <c r="Z115" s="98">
        <v>7</v>
      </c>
    </row>
    <row r="116" spans="1:26" ht="17.100000000000001" customHeight="1">
      <c r="A116" s="13"/>
      <c r="B116" s="13"/>
      <c r="C116" s="13" t="s">
        <v>99</v>
      </c>
      <c r="E116" s="145">
        <f t="shared" si="2"/>
        <v>370</v>
      </c>
      <c r="F116" s="100">
        <v>3</v>
      </c>
      <c r="G116" s="100">
        <v>3</v>
      </c>
      <c r="H116" s="100" t="s">
        <v>163</v>
      </c>
      <c r="I116" s="100" t="s">
        <v>163</v>
      </c>
      <c r="J116" s="100">
        <v>27</v>
      </c>
      <c r="K116" s="100">
        <v>28</v>
      </c>
      <c r="L116" s="100" t="s">
        <v>163</v>
      </c>
      <c r="M116" s="100">
        <v>3</v>
      </c>
      <c r="N116" s="100">
        <v>24</v>
      </c>
      <c r="O116" s="100">
        <v>65</v>
      </c>
      <c r="P116" s="100">
        <v>9</v>
      </c>
      <c r="Q116" s="100">
        <v>9</v>
      </c>
      <c r="R116" s="98">
        <v>11</v>
      </c>
      <c r="S116" s="98">
        <v>20</v>
      </c>
      <c r="T116" s="98">
        <v>20</v>
      </c>
      <c r="U116" s="98">
        <v>21</v>
      </c>
      <c r="V116" s="98">
        <v>73</v>
      </c>
      <c r="W116" s="98">
        <v>5</v>
      </c>
      <c r="X116" s="98">
        <v>32</v>
      </c>
      <c r="Y116" s="98">
        <v>20</v>
      </c>
      <c r="Z116" s="100" t="s">
        <v>163</v>
      </c>
    </row>
    <row r="117" spans="1:26" ht="17.100000000000001" customHeight="1">
      <c r="A117" s="13"/>
      <c r="B117" s="13" t="s">
        <v>130</v>
      </c>
      <c r="C117" s="13"/>
      <c r="E117" s="147">
        <f>SUM(E118:E119)</f>
        <v>842</v>
      </c>
      <c r="F117" s="98">
        <v>6</v>
      </c>
      <c r="G117" s="98">
        <v>6</v>
      </c>
      <c r="H117" s="98">
        <v>2</v>
      </c>
      <c r="I117" s="100" t="s">
        <v>163</v>
      </c>
      <c r="J117" s="98">
        <v>56</v>
      </c>
      <c r="K117" s="98">
        <v>70</v>
      </c>
      <c r="L117" s="98">
        <v>8</v>
      </c>
      <c r="M117" s="98">
        <v>10</v>
      </c>
      <c r="N117" s="98">
        <v>61</v>
      </c>
      <c r="O117" s="98">
        <v>154</v>
      </c>
      <c r="P117" s="98">
        <v>15</v>
      </c>
      <c r="Q117" s="98">
        <v>13</v>
      </c>
      <c r="R117" s="98">
        <v>15</v>
      </c>
      <c r="S117" s="98">
        <v>62</v>
      </c>
      <c r="T117" s="98">
        <v>35</v>
      </c>
      <c r="U117" s="98">
        <v>53</v>
      </c>
      <c r="V117" s="98">
        <v>160</v>
      </c>
      <c r="W117" s="98">
        <v>8</v>
      </c>
      <c r="X117" s="98">
        <v>71</v>
      </c>
      <c r="Y117" s="98">
        <v>27</v>
      </c>
      <c r="Z117" s="98">
        <v>16</v>
      </c>
    </row>
    <row r="118" spans="1:26" ht="17.100000000000001" customHeight="1">
      <c r="A118" s="13"/>
      <c r="B118" s="13"/>
      <c r="C118" s="13" t="s">
        <v>103</v>
      </c>
      <c r="E118" s="147">
        <f t="shared" si="2"/>
        <v>573</v>
      </c>
      <c r="F118" s="98">
        <v>3</v>
      </c>
      <c r="G118" s="98">
        <v>3</v>
      </c>
      <c r="H118" s="98">
        <v>1</v>
      </c>
      <c r="I118" s="100" t="s">
        <v>163</v>
      </c>
      <c r="J118" s="98">
        <v>34</v>
      </c>
      <c r="K118" s="98">
        <v>49</v>
      </c>
      <c r="L118" s="98">
        <v>7</v>
      </c>
      <c r="M118" s="98">
        <v>6</v>
      </c>
      <c r="N118" s="98">
        <v>34</v>
      </c>
      <c r="O118" s="98">
        <v>95</v>
      </c>
      <c r="P118" s="98">
        <v>11</v>
      </c>
      <c r="Q118" s="98">
        <v>10</v>
      </c>
      <c r="R118" s="98">
        <v>11</v>
      </c>
      <c r="S118" s="98">
        <v>51</v>
      </c>
      <c r="T118" s="98">
        <v>27</v>
      </c>
      <c r="U118" s="98">
        <v>42</v>
      </c>
      <c r="V118" s="98">
        <v>118</v>
      </c>
      <c r="W118" s="98">
        <v>5</v>
      </c>
      <c r="X118" s="98">
        <v>41</v>
      </c>
      <c r="Y118" s="98">
        <v>21</v>
      </c>
      <c r="Z118" s="98">
        <v>7</v>
      </c>
    </row>
    <row r="119" spans="1:26" ht="17.100000000000001" customHeight="1">
      <c r="A119" s="13"/>
      <c r="B119" s="13"/>
      <c r="C119" s="13" t="s">
        <v>102</v>
      </c>
      <c r="E119" s="147">
        <f t="shared" si="2"/>
        <v>269</v>
      </c>
      <c r="F119" s="98">
        <v>3</v>
      </c>
      <c r="G119" s="98">
        <v>3</v>
      </c>
      <c r="H119" s="98">
        <v>1</v>
      </c>
      <c r="I119" s="100" t="s">
        <v>163</v>
      </c>
      <c r="J119" s="98">
        <v>22</v>
      </c>
      <c r="K119" s="98">
        <v>21</v>
      </c>
      <c r="L119" s="98">
        <v>1</v>
      </c>
      <c r="M119" s="98">
        <v>4</v>
      </c>
      <c r="N119" s="98">
        <v>27</v>
      </c>
      <c r="O119" s="98">
        <v>59</v>
      </c>
      <c r="P119" s="98">
        <v>4</v>
      </c>
      <c r="Q119" s="98">
        <v>3</v>
      </c>
      <c r="R119" s="98">
        <v>4</v>
      </c>
      <c r="S119" s="98">
        <v>11</v>
      </c>
      <c r="T119" s="98">
        <v>8</v>
      </c>
      <c r="U119" s="98">
        <v>11</v>
      </c>
      <c r="V119" s="98">
        <v>42</v>
      </c>
      <c r="W119" s="98">
        <v>3</v>
      </c>
      <c r="X119" s="98">
        <v>30</v>
      </c>
      <c r="Y119" s="98">
        <v>6</v>
      </c>
      <c r="Z119" s="98">
        <v>9</v>
      </c>
    </row>
    <row r="120" spans="1:26" ht="17.100000000000001" customHeight="1">
      <c r="A120" s="13"/>
      <c r="B120" s="13" t="s">
        <v>129</v>
      </c>
      <c r="C120" s="13"/>
      <c r="E120" s="147">
        <f>SUM(E121:E122)</f>
        <v>279</v>
      </c>
      <c r="F120" s="98">
        <v>2</v>
      </c>
      <c r="G120" s="98">
        <v>2</v>
      </c>
      <c r="H120" s="100" t="s">
        <v>163</v>
      </c>
      <c r="I120" s="100" t="s">
        <v>163</v>
      </c>
      <c r="J120" s="98">
        <v>17</v>
      </c>
      <c r="K120" s="98">
        <v>19</v>
      </c>
      <c r="L120" s="100" t="s">
        <v>163</v>
      </c>
      <c r="M120" s="98">
        <v>4</v>
      </c>
      <c r="N120" s="98">
        <v>9</v>
      </c>
      <c r="O120" s="98">
        <v>43</v>
      </c>
      <c r="P120" s="98">
        <v>9</v>
      </c>
      <c r="Q120" s="98">
        <v>7</v>
      </c>
      <c r="R120" s="98">
        <v>12</v>
      </c>
      <c r="S120" s="98">
        <v>23</v>
      </c>
      <c r="T120" s="98">
        <v>17</v>
      </c>
      <c r="U120" s="98">
        <v>15</v>
      </c>
      <c r="V120" s="98">
        <v>58</v>
      </c>
      <c r="W120" s="100" t="s">
        <v>163</v>
      </c>
      <c r="X120" s="98">
        <v>31</v>
      </c>
      <c r="Y120" s="98">
        <v>10</v>
      </c>
      <c r="Z120" s="98">
        <v>3</v>
      </c>
    </row>
    <row r="121" spans="1:26" ht="17.100000000000001" customHeight="1">
      <c r="A121" s="13"/>
      <c r="B121" s="13"/>
      <c r="C121" s="13" t="s">
        <v>103</v>
      </c>
      <c r="E121" s="147">
        <f t="shared" si="2"/>
        <v>165</v>
      </c>
      <c r="F121" s="100" t="s">
        <v>163</v>
      </c>
      <c r="G121" s="100" t="s">
        <v>163</v>
      </c>
      <c r="H121" s="100" t="s">
        <v>163</v>
      </c>
      <c r="I121" s="100" t="s">
        <v>163</v>
      </c>
      <c r="J121" s="98">
        <v>9</v>
      </c>
      <c r="K121" s="98">
        <v>11</v>
      </c>
      <c r="L121" s="100" t="s">
        <v>163</v>
      </c>
      <c r="M121" s="98">
        <v>4</v>
      </c>
      <c r="N121" s="98">
        <v>9</v>
      </c>
      <c r="O121" s="98">
        <v>24</v>
      </c>
      <c r="P121" s="98">
        <v>7</v>
      </c>
      <c r="Q121" s="98">
        <v>1</v>
      </c>
      <c r="R121" s="98">
        <v>8</v>
      </c>
      <c r="S121" s="98">
        <v>15</v>
      </c>
      <c r="T121" s="98">
        <v>14</v>
      </c>
      <c r="U121" s="98">
        <v>7</v>
      </c>
      <c r="V121" s="98">
        <v>33</v>
      </c>
      <c r="W121" s="100" t="s">
        <v>163</v>
      </c>
      <c r="X121" s="98">
        <v>16</v>
      </c>
      <c r="Y121" s="98">
        <v>5</v>
      </c>
      <c r="Z121" s="98">
        <v>2</v>
      </c>
    </row>
    <row r="122" spans="1:26" ht="17.100000000000001" customHeight="1">
      <c r="A122" s="13"/>
      <c r="B122" s="13"/>
      <c r="C122" s="13" t="s">
        <v>102</v>
      </c>
      <c r="E122" s="147">
        <f t="shared" si="2"/>
        <v>114</v>
      </c>
      <c r="F122" s="98">
        <v>2</v>
      </c>
      <c r="G122" s="98">
        <v>2</v>
      </c>
      <c r="H122" s="100" t="s">
        <v>163</v>
      </c>
      <c r="I122" s="100" t="s">
        <v>163</v>
      </c>
      <c r="J122" s="98">
        <v>8</v>
      </c>
      <c r="K122" s="98">
        <v>8</v>
      </c>
      <c r="L122" s="100" t="s">
        <v>163</v>
      </c>
      <c r="M122" s="100" t="s">
        <v>163</v>
      </c>
      <c r="N122" s="100" t="s">
        <v>163</v>
      </c>
      <c r="O122" s="98">
        <v>19</v>
      </c>
      <c r="P122" s="98">
        <v>2</v>
      </c>
      <c r="Q122" s="98">
        <v>6</v>
      </c>
      <c r="R122" s="98">
        <v>4</v>
      </c>
      <c r="S122" s="98">
        <v>8</v>
      </c>
      <c r="T122" s="98">
        <v>3</v>
      </c>
      <c r="U122" s="98">
        <v>8</v>
      </c>
      <c r="V122" s="98">
        <v>25</v>
      </c>
      <c r="W122" s="100" t="s">
        <v>163</v>
      </c>
      <c r="X122" s="98">
        <v>15</v>
      </c>
      <c r="Y122" s="98">
        <v>5</v>
      </c>
      <c r="Z122" s="98">
        <v>1</v>
      </c>
    </row>
    <row r="123" spans="1:26" ht="17.100000000000001" customHeight="1">
      <c r="A123" s="13"/>
      <c r="B123" s="13" t="s">
        <v>128</v>
      </c>
      <c r="C123" s="13"/>
      <c r="E123" s="147">
        <f t="shared" si="2"/>
        <v>418</v>
      </c>
      <c r="F123" s="98">
        <v>2</v>
      </c>
      <c r="G123" s="98">
        <v>1</v>
      </c>
      <c r="H123" s="98">
        <v>1</v>
      </c>
      <c r="I123" s="100" t="s">
        <v>163</v>
      </c>
      <c r="J123" s="98">
        <v>28</v>
      </c>
      <c r="K123" s="98">
        <v>18</v>
      </c>
      <c r="L123" s="98">
        <v>4</v>
      </c>
      <c r="M123" s="98">
        <v>6</v>
      </c>
      <c r="N123" s="98">
        <v>19</v>
      </c>
      <c r="O123" s="98">
        <v>75</v>
      </c>
      <c r="P123" s="98">
        <v>13</v>
      </c>
      <c r="Q123" s="98">
        <v>15</v>
      </c>
      <c r="R123" s="98">
        <v>9</v>
      </c>
      <c r="S123" s="98">
        <v>28</v>
      </c>
      <c r="T123" s="98">
        <v>12</v>
      </c>
      <c r="U123" s="98">
        <v>30</v>
      </c>
      <c r="V123" s="98">
        <v>92</v>
      </c>
      <c r="W123" s="98">
        <v>10</v>
      </c>
      <c r="X123" s="98">
        <v>30</v>
      </c>
      <c r="Y123" s="98">
        <v>22</v>
      </c>
      <c r="Z123" s="98">
        <v>4</v>
      </c>
    </row>
    <row r="124" spans="1:26" ht="17.100000000000001" customHeight="1">
      <c r="A124" s="13"/>
      <c r="B124" s="13" t="s">
        <v>127</v>
      </c>
      <c r="C124" s="13"/>
      <c r="E124" s="147">
        <f t="shared" si="2"/>
        <v>0</v>
      </c>
      <c r="F124" s="100" t="s">
        <v>163</v>
      </c>
      <c r="G124" s="100" t="s">
        <v>163</v>
      </c>
      <c r="H124" s="100" t="s">
        <v>163</v>
      </c>
      <c r="I124" s="100" t="s">
        <v>163</v>
      </c>
      <c r="J124" s="100" t="s">
        <v>163</v>
      </c>
      <c r="K124" s="100" t="s">
        <v>163</v>
      </c>
      <c r="L124" s="100" t="s">
        <v>163</v>
      </c>
      <c r="M124" s="100" t="s">
        <v>163</v>
      </c>
      <c r="N124" s="100" t="s">
        <v>163</v>
      </c>
      <c r="O124" s="100" t="s">
        <v>163</v>
      </c>
      <c r="P124" s="100" t="s">
        <v>163</v>
      </c>
      <c r="Q124" s="100" t="s">
        <v>163</v>
      </c>
      <c r="R124" s="100" t="s">
        <v>163</v>
      </c>
      <c r="S124" s="100" t="s">
        <v>163</v>
      </c>
      <c r="T124" s="100" t="s">
        <v>163</v>
      </c>
      <c r="U124" s="100" t="s">
        <v>163</v>
      </c>
      <c r="V124" s="100" t="s">
        <v>163</v>
      </c>
      <c r="W124" s="100" t="s">
        <v>163</v>
      </c>
      <c r="X124" s="100" t="s">
        <v>163</v>
      </c>
      <c r="Y124" s="100" t="s">
        <v>163</v>
      </c>
      <c r="Z124" s="100" t="s">
        <v>163</v>
      </c>
    </row>
    <row r="125" spans="1:26" ht="17.100000000000001" customHeight="1">
      <c r="A125" s="13"/>
      <c r="B125" s="13" t="s">
        <v>126</v>
      </c>
      <c r="C125" s="13"/>
      <c r="E125" s="147">
        <f t="shared" si="2"/>
        <v>127</v>
      </c>
      <c r="F125" s="100" t="s">
        <v>163</v>
      </c>
      <c r="G125" s="100" t="s">
        <v>163</v>
      </c>
      <c r="H125" s="100" t="s">
        <v>163</v>
      </c>
      <c r="I125" s="100" t="s">
        <v>163</v>
      </c>
      <c r="J125" s="98">
        <v>9</v>
      </c>
      <c r="K125" s="98">
        <v>8</v>
      </c>
      <c r="L125" s="98">
        <v>1</v>
      </c>
      <c r="M125" s="100" t="s">
        <v>163</v>
      </c>
      <c r="N125" s="98">
        <v>8</v>
      </c>
      <c r="O125" s="98">
        <v>23</v>
      </c>
      <c r="P125" s="98">
        <v>2</v>
      </c>
      <c r="Q125" s="98">
        <v>5</v>
      </c>
      <c r="R125" s="98">
        <v>3</v>
      </c>
      <c r="S125" s="98">
        <v>3</v>
      </c>
      <c r="T125" s="98">
        <v>10</v>
      </c>
      <c r="U125" s="98">
        <v>4</v>
      </c>
      <c r="V125" s="98">
        <v>27</v>
      </c>
      <c r="W125" s="98">
        <v>3</v>
      </c>
      <c r="X125" s="98">
        <v>13</v>
      </c>
      <c r="Y125" s="98">
        <v>4</v>
      </c>
      <c r="Z125" s="98">
        <v>4</v>
      </c>
    </row>
    <row r="126" spans="1:26" ht="17.100000000000001" customHeight="1">
      <c r="A126" s="13"/>
      <c r="B126" s="13" t="s">
        <v>125</v>
      </c>
      <c r="C126" s="13"/>
      <c r="E126" s="147">
        <f>SUM(E127:E128)</f>
        <v>380</v>
      </c>
      <c r="F126" s="98">
        <v>1</v>
      </c>
      <c r="G126" s="98">
        <v>1</v>
      </c>
      <c r="H126" s="98">
        <v>2</v>
      </c>
      <c r="I126" s="100" t="s">
        <v>163</v>
      </c>
      <c r="J126" s="98">
        <v>15</v>
      </c>
      <c r="K126" s="98">
        <v>35</v>
      </c>
      <c r="L126" s="98">
        <v>4</v>
      </c>
      <c r="M126" s="98">
        <v>5</v>
      </c>
      <c r="N126" s="98">
        <v>21</v>
      </c>
      <c r="O126" s="98">
        <v>66</v>
      </c>
      <c r="P126" s="98">
        <v>11</v>
      </c>
      <c r="Q126" s="98">
        <v>11</v>
      </c>
      <c r="R126" s="98">
        <v>14</v>
      </c>
      <c r="S126" s="98">
        <v>31</v>
      </c>
      <c r="T126" s="98">
        <v>20</v>
      </c>
      <c r="U126" s="98">
        <v>12</v>
      </c>
      <c r="V126" s="98">
        <v>81</v>
      </c>
      <c r="W126" s="98">
        <v>2</v>
      </c>
      <c r="X126" s="98">
        <v>26</v>
      </c>
      <c r="Y126" s="98">
        <v>13</v>
      </c>
      <c r="Z126" s="98">
        <v>10</v>
      </c>
    </row>
    <row r="127" spans="1:26" ht="17.100000000000001" customHeight="1">
      <c r="A127" s="13"/>
      <c r="B127" s="13"/>
      <c r="C127" s="13" t="s">
        <v>103</v>
      </c>
      <c r="E127" s="147">
        <f t="shared" si="2"/>
        <v>212</v>
      </c>
      <c r="F127" s="100" t="s">
        <v>163</v>
      </c>
      <c r="G127" s="100" t="s">
        <v>163</v>
      </c>
      <c r="H127" s="98">
        <v>2</v>
      </c>
      <c r="I127" s="100" t="s">
        <v>163</v>
      </c>
      <c r="J127" s="98">
        <v>7</v>
      </c>
      <c r="K127" s="98">
        <v>16</v>
      </c>
      <c r="L127" s="98">
        <v>3</v>
      </c>
      <c r="M127" s="98">
        <v>2</v>
      </c>
      <c r="N127" s="98">
        <v>12</v>
      </c>
      <c r="O127" s="98">
        <v>36</v>
      </c>
      <c r="P127" s="98">
        <v>6</v>
      </c>
      <c r="Q127" s="98">
        <v>5</v>
      </c>
      <c r="R127" s="98">
        <v>7</v>
      </c>
      <c r="S127" s="98">
        <v>15</v>
      </c>
      <c r="T127" s="98">
        <v>12</v>
      </c>
      <c r="U127" s="98">
        <v>10</v>
      </c>
      <c r="V127" s="98">
        <v>51</v>
      </c>
      <c r="W127" s="98">
        <v>2</v>
      </c>
      <c r="X127" s="98">
        <v>13</v>
      </c>
      <c r="Y127" s="98">
        <v>9</v>
      </c>
      <c r="Z127" s="98">
        <v>4</v>
      </c>
    </row>
    <row r="128" spans="1:26" ht="17.100000000000001" customHeight="1">
      <c r="A128" s="13"/>
      <c r="B128" s="13"/>
      <c r="C128" s="13" t="s">
        <v>102</v>
      </c>
      <c r="E128" s="147">
        <f t="shared" si="2"/>
        <v>168</v>
      </c>
      <c r="F128" s="98">
        <v>1</v>
      </c>
      <c r="G128" s="98">
        <v>1</v>
      </c>
      <c r="H128" s="100" t="s">
        <v>163</v>
      </c>
      <c r="I128" s="100" t="s">
        <v>163</v>
      </c>
      <c r="J128" s="98">
        <v>8</v>
      </c>
      <c r="K128" s="98">
        <v>19</v>
      </c>
      <c r="L128" s="98">
        <v>1</v>
      </c>
      <c r="M128" s="98">
        <v>3</v>
      </c>
      <c r="N128" s="98">
        <v>9</v>
      </c>
      <c r="O128" s="98">
        <v>30</v>
      </c>
      <c r="P128" s="98">
        <v>5</v>
      </c>
      <c r="Q128" s="98">
        <v>6</v>
      </c>
      <c r="R128" s="98">
        <v>7</v>
      </c>
      <c r="S128" s="98">
        <v>16</v>
      </c>
      <c r="T128" s="98">
        <v>8</v>
      </c>
      <c r="U128" s="98">
        <v>2</v>
      </c>
      <c r="V128" s="98">
        <v>30</v>
      </c>
      <c r="W128" s="100" t="s">
        <v>163</v>
      </c>
      <c r="X128" s="98">
        <v>13</v>
      </c>
      <c r="Y128" s="98">
        <v>4</v>
      </c>
      <c r="Z128" s="98">
        <v>6</v>
      </c>
    </row>
    <row r="129" spans="1:26" ht="17.100000000000001" customHeight="1">
      <c r="A129" s="13"/>
      <c r="B129" s="13" t="s">
        <v>124</v>
      </c>
      <c r="C129" s="13"/>
      <c r="E129" s="147">
        <f>SUM(E130:E134)</f>
        <v>1655</v>
      </c>
      <c r="F129" s="98">
        <v>9</v>
      </c>
      <c r="G129" s="98">
        <v>9</v>
      </c>
      <c r="H129" s="98">
        <v>3</v>
      </c>
      <c r="I129" s="98">
        <v>1</v>
      </c>
      <c r="J129" s="98">
        <v>136</v>
      </c>
      <c r="K129" s="98">
        <v>193</v>
      </c>
      <c r="L129" s="98">
        <v>7</v>
      </c>
      <c r="M129" s="98">
        <v>20</v>
      </c>
      <c r="N129" s="98">
        <v>97</v>
      </c>
      <c r="O129" s="98">
        <v>297</v>
      </c>
      <c r="P129" s="98">
        <v>25</v>
      </c>
      <c r="Q129" s="98">
        <v>32</v>
      </c>
      <c r="R129" s="98">
        <v>35</v>
      </c>
      <c r="S129" s="98">
        <v>113</v>
      </c>
      <c r="T129" s="98">
        <v>84</v>
      </c>
      <c r="U129" s="98">
        <v>55</v>
      </c>
      <c r="V129" s="98">
        <v>289</v>
      </c>
      <c r="W129" s="98">
        <v>18</v>
      </c>
      <c r="X129" s="98">
        <v>136</v>
      </c>
      <c r="Y129" s="98">
        <v>59</v>
      </c>
      <c r="Z129" s="98">
        <v>46</v>
      </c>
    </row>
    <row r="130" spans="1:26" ht="17.100000000000001" customHeight="1">
      <c r="A130" s="13"/>
      <c r="B130" s="13"/>
      <c r="C130" s="13" t="s">
        <v>103</v>
      </c>
      <c r="E130" s="147">
        <f t="shared" si="2"/>
        <v>391</v>
      </c>
      <c r="F130" s="100" t="s">
        <v>163</v>
      </c>
      <c r="G130" s="100" t="s">
        <v>163</v>
      </c>
      <c r="H130" s="100" t="s">
        <v>163</v>
      </c>
      <c r="I130" s="100" t="s">
        <v>163</v>
      </c>
      <c r="J130" s="98">
        <v>26</v>
      </c>
      <c r="K130" s="98">
        <v>44</v>
      </c>
      <c r="L130" s="98">
        <v>2</v>
      </c>
      <c r="M130" s="98">
        <v>4</v>
      </c>
      <c r="N130" s="98">
        <v>17</v>
      </c>
      <c r="O130" s="98">
        <v>60</v>
      </c>
      <c r="P130" s="98">
        <v>14</v>
      </c>
      <c r="Q130" s="98">
        <v>4</v>
      </c>
      <c r="R130" s="98">
        <v>10</v>
      </c>
      <c r="S130" s="98">
        <v>31</v>
      </c>
      <c r="T130" s="98">
        <v>21</v>
      </c>
      <c r="U130" s="98">
        <v>14</v>
      </c>
      <c r="V130" s="98">
        <v>75</v>
      </c>
      <c r="W130" s="98">
        <v>3</v>
      </c>
      <c r="X130" s="98">
        <v>28</v>
      </c>
      <c r="Y130" s="98">
        <v>19</v>
      </c>
      <c r="Z130" s="98">
        <v>19</v>
      </c>
    </row>
    <row r="131" spans="1:26" ht="17.100000000000001" customHeight="1">
      <c r="A131" s="13"/>
      <c r="B131" s="13"/>
      <c r="C131" s="13" t="s">
        <v>102</v>
      </c>
      <c r="E131" s="147">
        <f t="shared" si="2"/>
        <v>177</v>
      </c>
      <c r="F131" s="98">
        <v>1</v>
      </c>
      <c r="G131" s="98">
        <v>1</v>
      </c>
      <c r="H131" s="100" t="s">
        <v>163</v>
      </c>
      <c r="I131" s="100" t="s">
        <v>163</v>
      </c>
      <c r="J131" s="98">
        <v>11</v>
      </c>
      <c r="K131" s="98">
        <v>21</v>
      </c>
      <c r="L131" s="98">
        <v>1</v>
      </c>
      <c r="M131" s="98">
        <v>3</v>
      </c>
      <c r="N131" s="98">
        <v>6</v>
      </c>
      <c r="O131" s="98">
        <v>46</v>
      </c>
      <c r="P131" s="98">
        <v>1</v>
      </c>
      <c r="Q131" s="98">
        <v>5</v>
      </c>
      <c r="R131" s="98">
        <v>2</v>
      </c>
      <c r="S131" s="98">
        <v>15</v>
      </c>
      <c r="T131" s="98">
        <v>12</v>
      </c>
      <c r="U131" s="98">
        <v>2</v>
      </c>
      <c r="V131" s="98">
        <v>27</v>
      </c>
      <c r="W131" s="98">
        <v>1</v>
      </c>
      <c r="X131" s="98">
        <v>14</v>
      </c>
      <c r="Y131" s="98">
        <v>7</v>
      </c>
      <c r="Z131" s="98">
        <v>2</v>
      </c>
    </row>
    <row r="132" spans="1:26" ht="17.100000000000001" customHeight="1">
      <c r="A132" s="13"/>
      <c r="B132" s="13"/>
      <c r="C132" s="13" t="s">
        <v>101</v>
      </c>
      <c r="E132" s="147">
        <f t="shared" si="2"/>
        <v>442</v>
      </c>
      <c r="F132" s="98">
        <v>1</v>
      </c>
      <c r="G132" s="98">
        <v>1</v>
      </c>
      <c r="H132" s="98">
        <v>1</v>
      </c>
      <c r="I132" s="100">
        <v>1</v>
      </c>
      <c r="J132" s="98">
        <v>36</v>
      </c>
      <c r="K132" s="98">
        <v>56</v>
      </c>
      <c r="L132" s="98">
        <v>1</v>
      </c>
      <c r="M132" s="98">
        <v>7</v>
      </c>
      <c r="N132" s="98">
        <v>34</v>
      </c>
      <c r="O132" s="98">
        <v>74</v>
      </c>
      <c r="P132" s="98">
        <v>4</v>
      </c>
      <c r="Q132" s="98">
        <v>9</v>
      </c>
      <c r="R132" s="98">
        <v>11</v>
      </c>
      <c r="S132" s="98">
        <v>33</v>
      </c>
      <c r="T132" s="98">
        <v>25</v>
      </c>
      <c r="U132" s="98">
        <v>11</v>
      </c>
      <c r="V132" s="98">
        <v>81</v>
      </c>
      <c r="W132" s="98">
        <v>8</v>
      </c>
      <c r="X132" s="98">
        <v>42</v>
      </c>
      <c r="Y132" s="98">
        <v>5</v>
      </c>
      <c r="Z132" s="98">
        <v>2</v>
      </c>
    </row>
    <row r="133" spans="1:26" ht="17.100000000000001" customHeight="1">
      <c r="A133" s="13"/>
      <c r="B133" s="13"/>
      <c r="C133" s="13" t="s">
        <v>100</v>
      </c>
      <c r="E133" s="147">
        <f t="shared" si="2"/>
        <v>516</v>
      </c>
      <c r="F133" s="98">
        <v>7</v>
      </c>
      <c r="G133" s="98">
        <v>7</v>
      </c>
      <c r="H133" s="98">
        <v>1</v>
      </c>
      <c r="I133" s="100" t="s">
        <v>163</v>
      </c>
      <c r="J133" s="98">
        <v>52</v>
      </c>
      <c r="K133" s="98">
        <v>53</v>
      </c>
      <c r="L133" s="98">
        <v>3</v>
      </c>
      <c r="M133" s="98">
        <v>5</v>
      </c>
      <c r="N133" s="98">
        <v>34</v>
      </c>
      <c r="O133" s="98">
        <v>91</v>
      </c>
      <c r="P133" s="98">
        <v>6</v>
      </c>
      <c r="Q133" s="98">
        <v>9</v>
      </c>
      <c r="R133" s="98">
        <v>10</v>
      </c>
      <c r="S133" s="98">
        <v>27</v>
      </c>
      <c r="T133" s="98">
        <v>20</v>
      </c>
      <c r="U133" s="98">
        <v>25</v>
      </c>
      <c r="V133" s="98">
        <v>83</v>
      </c>
      <c r="W133" s="98">
        <v>2</v>
      </c>
      <c r="X133" s="98">
        <v>44</v>
      </c>
      <c r="Y133" s="98">
        <v>26</v>
      </c>
      <c r="Z133" s="98">
        <v>18</v>
      </c>
    </row>
    <row r="134" spans="1:26" ht="17.100000000000001" customHeight="1">
      <c r="A134" s="13"/>
      <c r="B134" s="13"/>
      <c r="C134" s="13" t="s">
        <v>99</v>
      </c>
      <c r="E134" s="147">
        <f t="shared" si="2"/>
        <v>129</v>
      </c>
      <c r="F134" s="100" t="s">
        <v>163</v>
      </c>
      <c r="G134" s="100" t="s">
        <v>163</v>
      </c>
      <c r="H134" s="98">
        <v>1</v>
      </c>
      <c r="I134" s="100" t="s">
        <v>163</v>
      </c>
      <c r="J134" s="98">
        <v>11</v>
      </c>
      <c r="K134" s="98">
        <v>19</v>
      </c>
      <c r="L134" s="100" t="s">
        <v>163</v>
      </c>
      <c r="M134" s="98">
        <v>1</v>
      </c>
      <c r="N134" s="98">
        <v>6</v>
      </c>
      <c r="O134" s="98">
        <v>26</v>
      </c>
      <c r="P134" s="100" t="s">
        <v>163</v>
      </c>
      <c r="Q134" s="98">
        <v>5</v>
      </c>
      <c r="R134" s="98">
        <v>2</v>
      </c>
      <c r="S134" s="98">
        <v>7</v>
      </c>
      <c r="T134" s="98">
        <v>6</v>
      </c>
      <c r="U134" s="98">
        <v>3</v>
      </c>
      <c r="V134" s="98">
        <v>23</v>
      </c>
      <c r="W134" s="98">
        <v>4</v>
      </c>
      <c r="X134" s="98">
        <v>8</v>
      </c>
      <c r="Y134" s="98">
        <v>2</v>
      </c>
      <c r="Z134" s="98">
        <v>5</v>
      </c>
    </row>
    <row r="135" spans="1:26" ht="17.100000000000001" customHeight="1">
      <c r="A135" s="13"/>
      <c r="B135" s="13" t="s">
        <v>123</v>
      </c>
      <c r="C135" s="13"/>
      <c r="E135" s="147">
        <f>SUM(E136:E139)</f>
        <v>778</v>
      </c>
      <c r="F135" s="98">
        <v>6</v>
      </c>
      <c r="G135" s="98">
        <v>5</v>
      </c>
      <c r="H135" s="100" t="s">
        <v>163</v>
      </c>
      <c r="I135" s="98">
        <v>1</v>
      </c>
      <c r="J135" s="98">
        <v>86</v>
      </c>
      <c r="K135" s="98">
        <v>94</v>
      </c>
      <c r="L135" s="98">
        <v>2</v>
      </c>
      <c r="M135" s="98">
        <v>11</v>
      </c>
      <c r="N135" s="98">
        <v>46</v>
      </c>
      <c r="O135" s="98">
        <v>110</v>
      </c>
      <c r="P135" s="98">
        <v>16</v>
      </c>
      <c r="Q135" s="98">
        <v>11</v>
      </c>
      <c r="R135" s="98">
        <v>10</v>
      </c>
      <c r="S135" s="98">
        <v>38</v>
      </c>
      <c r="T135" s="98">
        <v>63</v>
      </c>
      <c r="U135" s="98">
        <v>18</v>
      </c>
      <c r="V135" s="98">
        <v>132</v>
      </c>
      <c r="W135" s="98">
        <v>8</v>
      </c>
      <c r="X135" s="98">
        <v>100</v>
      </c>
      <c r="Y135" s="98">
        <v>19</v>
      </c>
      <c r="Z135" s="98">
        <v>7</v>
      </c>
    </row>
    <row r="136" spans="1:26" ht="17.100000000000001" customHeight="1">
      <c r="A136" s="13"/>
      <c r="B136" s="13"/>
      <c r="C136" s="13" t="s">
        <v>103</v>
      </c>
      <c r="E136" s="147">
        <f t="shared" si="2"/>
        <v>502</v>
      </c>
      <c r="F136" s="98">
        <v>3</v>
      </c>
      <c r="G136" s="98">
        <v>3</v>
      </c>
      <c r="H136" s="100" t="s">
        <v>163</v>
      </c>
      <c r="I136" s="98">
        <v>1</v>
      </c>
      <c r="J136" s="98">
        <v>38</v>
      </c>
      <c r="K136" s="98">
        <v>72</v>
      </c>
      <c r="L136" s="100" t="s">
        <v>163</v>
      </c>
      <c r="M136" s="98">
        <v>11</v>
      </c>
      <c r="N136" s="98">
        <v>38</v>
      </c>
      <c r="O136" s="98">
        <v>81</v>
      </c>
      <c r="P136" s="98">
        <v>14</v>
      </c>
      <c r="Q136" s="98">
        <v>8</v>
      </c>
      <c r="R136" s="98">
        <v>8</v>
      </c>
      <c r="S136" s="98">
        <v>27</v>
      </c>
      <c r="T136" s="98">
        <v>18</v>
      </c>
      <c r="U136" s="98">
        <v>16</v>
      </c>
      <c r="V136" s="98">
        <v>92</v>
      </c>
      <c r="W136" s="98">
        <v>7</v>
      </c>
      <c r="X136" s="98">
        <v>48</v>
      </c>
      <c r="Y136" s="98">
        <v>13</v>
      </c>
      <c r="Z136" s="98">
        <v>7</v>
      </c>
    </row>
    <row r="137" spans="1:26" ht="17.100000000000001" customHeight="1">
      <c r="A137" s="13"/>
      <c r="B137" s="13"/>
      <c r="C137" s="13" t="s">
        <v>102</v>
      </c>
      <c r="E137" s="147">
        <f t="shared" si="2"/>
        <v>226</v>
      </c>
      <c r="F137" s="98">
        <v>3</v>
      </c>
      <c r="G137" s="98">
        <v>2</v>
      </c>
      <c r="H137" s="100" t="s">
        <v>163</v>
      </c>
      <c r="I137" s="100" t="s">
        <v>163</v>
      </c>
      <c r="J137" s="98">
        <v>42</v>
      </c>
      <c r="K137" s="98">
        <v>17</v>
      </c>
      <c r="L137" s="98">
        <v>1</v>
      </c>
      <c r="M137" s="100" t="s">
        <v>163</v>
      </c>
      <c r="N137" s="98">
        <v>5</v>
      </c>
      <c r="O137" s="98">
        <v>20</v>
      </c>
      <c r="P137" s="98">
        <v>1</v>
      </c>
      <c r="Q137" s="98">
        <v>2</v>
      </c>
      <c r="R137" s="98">
        <v>2</v>
      </c>
      <c r="S137" s="98">
        <v>7</v>
      </c>
      <c r="T137" s="98">
        <v>43</v>
      </c>
      <c r="U137" s="98">
        <v>2</v>
      </c>
      <c r="V137" s="98">
        <v>29</v>
      </c>
      <c r="W137" s="98">
        <v>1</v>
      </c>
      <c r="X137" s="98">
        <v>45</v>
      </c>
      <c r="Y137" s="98">
        <v>6</v>
      </c>
      <c r="Z137" s="100" t="s">
        <v>163</v>
      </c>
    </row>
    <row r="138" spans="1:26" ht="17.100000000000001" customHeight="1">
      <c r="A138" s="13"/>
      <c r="B138" s="13"/>
      <c r="C138" s="13" t="s">
        <v>101</v>
      </c>
      <c r="E138" s="147">
        <f t="shared" si="2"/>
        <v>50</v>
      </c>
      <c r="F138" s="100" t="s">
        <v>163</v>
      </c>
      <c r="G138" s="100" t="s">
        <v>163</v>
      </c>
      <c r="H138" s="100" t="s">
        <v>163</v>
      </c>
      <c r="I138" s="100" t="s">
        <v>163</v>
      </c>
      <c r="J138" s="98">
        <v>6</v>
      </c>
      <c r="K138" s="98">
        <v>5</v>
      </c>
      <c r="L138" s="98">
        <v>1</v>
      </c>
      <c r="M138" s="100" t="s">
        <v>163</v>
      </c>
      <c r="N138" s="98">
        <v>3</v>
      </c>
      <c r="O138" s="98">
        <v>9</v>
      </c>
      <c r="P138" s="98">
        <v>1</v>
      </c>
      <c r="Q138" s="98">
        <v>1</v>
      </c>
      <c r="R138" s="100" t="s">
        <v>163</v>
      </c>
      <c r="S138" s="98">
        <v>4</v>
      </c>
      <c r="T138" s="98">
        <v>2</v>
      </c>
      <c r="U138" s="100" t="s">
        <v>163</v>
      </c>
      <c r="V138" s="98">
        <v>11</v>
      </c>
      <c r="W138" s="100" t="s">
        <v>163</v>
      </c>
      <c r="X138" s="98">
        <v>7</v>
      </c>
      <c r="Y138" s="100" t="s">
        <v>163</v>
      </c>
      <c r="Z138" s="100" t="s">
        <v>163</v>
      </c>
    </row>
    <row r="139" spans="1:26" ht="17.100000000000001" customHeight="1">
      <c r="A139" s="13"/>
      <c r="B139" s="13"/>
      <c r="C139" s="13" t="s">
        <v>100</v>
      </c>
      <c r="E139" s="147">
        <f t="shared" si="2"/>
        <v>0</v>
      </c>
      <c r="F139" s="100" t="s">
        <v>163</v>
      </c>
      <c r="G139" s="100" t="s">
        <v>163</v>
      </c>
      <c r="H139" s="100" t="s">
        <v>163</v>
      </c>
      <c r="I139" s="100" t="s">
        <v>163</v>
      </c>
      <c r="J139" s="100" t="s">
        <v>163</v>
      </c>
      <c r="K139" s="100" t="s">
        <v>163</v>
      </c>
      <c r="L139" s="100" t="s">
        <v>163</v>
      </c>
      <c r="M139" s="100" t="s">
        <v>163</v>
      </c>
      <c r="N139" s="100" t="s">
        <v>163</v>
      </c>
      <c r="O139" s="100" t="s">
        <v>163</v>
      </c>
      <c r="P139" s="100" t="s">
        <v>163</v>
      </c>
      <c r="Q139" s="100" t="s">
        <v>163</v>
      </c>
      <c r="R139" s="100" t="s">
        <v>163</v>
      </c>
      <c r="S139" s="100" t="s">
        <v>163</v>
      </c>
      <c r="T139" s="100" t="s">
        <v>163</v>
      </c>
      <c r="U139" s="100" t="s">
        <v>163</v>
      </c>
      <c r="V139" s="100" t="s">
        <v>163</v>
      </c>
      <c r="W139" s="100" t="s">
        <v>163</v>
      </c>
      <c r="X139" s="100" t="s">
        <v>163</v>
      </c>
      <c r="Y139" s="100" t="s">
        <v>163</v>
      </c>
      <c r="Z139" s="100" t="s">
        <v>163</v>
      </c>
    </row>
    <row r="140" spans="1:26" ht="17.100000000000001" customHeight="1">
      <c r="A140" s="13"/>
      <c r="B140" s="13" t="s">
        <v>122</v>
      </c>
      <c r="C140" s="13"/>
      <c r="E140" s="147">
        <f>SUM(E141:E142)</f>
        <v>476</v>
      </c>
      <c r="F140" s="100" t="s">
        <v>163</v>
      </c>
      <c r="G140" s="100" t="s">
        <v>163</v>
      </c>
      <c r="H140" s="98">
        <v>1</v>
      </c>
      <c r="I140" s="100" t="s">
        <v>163</v>
      </c>
      <c r="J140" s="98">
        <v>27</v>
      </c>
      <c r="K140" s="98">
        <v>49</v>
      </c>
      <c r="L140" s="98">
        <v>2</v>
      </c>
      <c r="M140" s="98">
        <v>7</v>
      </c>
      <c r="N140" s="98">
        <v>38</v>
      </c>
      <c r="O140" s="98">
        <v>102</v>
      </c>
      <c r="P140" s="98">
        <v>9</v>
      </c>
      <c r="Q140" s="98">
        <v>10</v>
      </c>
      <c r="R140" s="98">
        <v>7</v>
      </c>
      <c r="S140" s="98">
        <v>36</v>
      </c>
      <c r="T140" s="98">
        <v>18</v>
      </c>
      <c r="U140" s="98">
        <v>16</v>
      </c>
      <c r="V140" s="98">
        <v>86</v>
      </c>
      <c r="W140" s="98">
        <v>5</v>
      </c>
      <c r="X140" s="98">
        <v>30</v>
      </c>
      <c r="Y140" s="98">
        <v>18</v>
      </c>
      <c r="Z140" s="98">
        <v>15</v>
      </c>
    </row>
    <row r="141" spans="1:26" ht="17.100000000000001" customHeight="1">
      <c r="A141" s="13"/>
      <c r="B141" s="13"/>
      <c r="C141" s="13" t="s">
        <v>103</v>
      </c>
      <c r="E141" s="147">
        <f t="shared" si="2"/>
        <v>446</v>
      </c>
      <c r="F141" s="100" t="s">
        <v>163</v>
      </c>
      <c r="G141" s="100" t="s">
        <v>163</v>
      </c>
      <c r="H141" s="98">
        <v>1</v>
      </c>
      <c r="I141" s="100" t="s">
        <v>163</v>
      </c>
      <c r="J141" s="98">
        <v>26</v>
      </c>
      <c r="K141" s="98">
        <v>45</v>
      </c>
      <c r="L141" s="98">
        <v>2</v>
      </c>
      <c r="M141" s="98">
        <v>7</v>
      </c>
      <c r="N141" s="98">
        <v>35</v>
      </c>
      <c r="O141" s="98">
        <v>98</v>
      </c>
      <c r="P141" s="98">
        <v>9</v>
      </c>
      <c r="Q141" s="98">
        <v>10</v>
      </c>
      <c r="R141" s="98">
        <v>5</v>
      </c>
      <c r="S141" s="98">
        <v>33</v>
      </c>
      <c r="T141" s="98">
        <v>15</v>
      </c>
      <c r="U141" s="98">
        <v>16</v>
      </c>
      <c r="V141" s="98">
        <v>79</v>
      </c>
      <c r="W141" s="98">
        <v>5</v>
      </c>
      <c r="X141" s="98">
        <v>28</v>
      </c>
      <c r="Y141" s="98">
        <v>18</v>
      </c>
      <c r="Z141" s="98">
        <v>14</v>
      </c>
    </row>
    <row r="142" spans="1:26" ht="17.100000000000001" customHeight="1">
      <c r="A142" s="13"/>
      <c r="B142" s="13"/>
      <c r="C142" s="13" t="s">
        <v>102</v>
      </c>
      <c r="E142" s="147">
        <f t="shared" si="2"/>
        <v>30</v>
      </c>
      <c r="F142" s="100" t="s">
        <v>163</v>
      </c>
      <c r="G142" s="100" t="s">
        <v>163</v>
      </c>
      <c r="H142" s="100" t="s">
        <v>163</v>
      </c>
      <c r="I142" s="100" t="s">
        <v>163</v>
      </c>
      <c r="J142" s="98">
        <v>1</v>
      </c>
      <c r="K142" s="98">
        <v>4</v>
      </c>
      <c r="L142" s="100" t="s">
        <v>163</v>
      </c>
      <c r="M142" s="100" t="s">
        <v>163</v>
      </c>
      <c r="N142" s="98">
        <v>3</v>
      </c>
      <c r="O142" s="98">
        <v>4</v>
      </c>
      <c r="P142" s="100" t="s">
        <v>163</v>
      </c>
      <c r="Q142" s="100" t="s">
        <v>163</v>
      </c>
      <c r="R142" s="98">
        <v>2</v>
      </c>
      <c r="S142" s="98">
        <v>3</v>
      </c>
      <c r="T142" s="98">
        <v>3</v>
      </c>
      <c r="U142" s="100" t="s">
        <v>163</v>
      </c>
      <c r="V142" s="98">
        <v>7</v>
      </c>
      <c r="W142" s="100" t="s">
        <v>163</v>
      </c>
      <c r="X142" s="98">
        <v>2</v>
      </c>
      <c r="Y142" s="100" t="s">
        <v>163</v>
      </c>
      <c r="Z142" s="98">
        <v>1</v>
      </c>
    </row>
    <row r="143" spans="1:26" ht="17.100000000000001" customHeight="1">
      <c r="A143" s="13"/>
      <c r="B143" s="13"/>
      <c r="C143" s="13"/>
      <c r="E143" s="98"/>
      <c r="F143" s="98"/>
      <c r="G143" s="98"/>
      <c r="H143" s="98"/>
      <c r="I143" s="100"/>
      <c r="J143" s="98"/>
      <c r="K143" s="98"/>
      <c r="L143" s="100"/>
      <c r="M143" s="100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7.100000000000001" customHeight="1">
      <c r="A144" s="13"/>
      <c r="B144" s="13"/>
      <c r="C144" s="13"/>
      <c r="E144" s="98"/>
      <c r="F144" s="98"/>
      <c r="G144" s="98"/>
      <c r="H144" s="98"/>
      <c r="I144" s="100"/>
      <c r="J144" s="98"/>
      <c r="K144" s="98"/>
      <c r="L144" s="100"/>
      <c r="M144" s="100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24" customHeight="1" thickBot="1">
      <c r="A145" s="131" t="s">
        <v>459</v>
      </c>
      <c r="B145" s="129"/>
      <c r="C145" s="129"/>
      <c r="D145" s="129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4.25" customHeight="1" thickTop="1">
      <c r="A146" s="327" t="s">
        <v>362</v>
      </c>
      <c r="B146" s="327"/>
      <c r="C146" s="327"/>
      <c r="D146" s="327"/>
      <c r="E146" s="333" t="s">
        <v>165</v>
      </c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 t="s">
        <v>165</v>
      </c>
      <c r="Q146" s="334"/>
      <c r="R146" s="334"/>
      <c r="S146" s="334"/>
      <c r="T146" s="334"/>
      <c r="U146" s="334"/>
      <c r="V146" s="334"/>
      <c r="W146" s="334"/>
      <c r="X146" s="334"/>
      <c r="Y146" s="334"/>
      <c r="Z146" s="334"/>
    </row>
    <row r="147" spans="1:26" ht="11.25" customHeight="1">
      <c r="A147" s="332"/>
      <c r="B147" s="332"/>
      <c r="C147" s="332"/>
      <c r="D147" s="332"/>
      <c r="E147" s="335" t="s">
        <v>167</v>
      </c>
      <c r="F147" s="81" t="s">
        <v>24</v>
      </c>
      <c r="G147" s="86"/>
      <c r="H147" s="81" t="s">
        <v>25</v>
      </c>
      <c r="I147" s="80" t="s">
        <v>26</v>
      </c>
      <c r="J147" s="80" t="s">
        <v>27</v>
      </c>
      <c r="K147" s="80" t="s">
        <v>28</v>
      </c>
      <c r="L147" s="80" t="s">
        <v>29</v>
      </c>
      <c r="M147" s="80" t="s">
        <v>30</v>
      </c>
      <c r="N147" s="80" t="s">
        <v>31</v>
      </c>
      <c r="O147" s="80" t="s">
        <v>32</v>
      </c>
      <c r="P147" s="80" t="s">
        <v>33</v>
      </c>
      <c r="Q147" s="80" t="s">
        <v>34</v>
      </c>
      <c r="R147" s="80" t="s">
        <v>35</v>
      </c>
      <c r="S147" s="80" t="s">
        <v>36</v>
      </c>
      <c r="T147" s="80" t="s">
        <v>37</v>
      </c>
      <c r="U147" s="80" t="s">
        <v>38</v>
      </c>
      <c r="V147" s="80" t="s">
        <v>39</v>
      </c>
      <c r="W147" s="80" t="s">
        <v>40</v>
      </c>
      <c r="X147" s="80" t="s">
        <v>41</v>
      </c>
      <c r="Y147" s="80" t="s">
        <v>42</v>
      </c>
      <c r="Z147" s="81" t="s">
        <v>55</v>
      </c>
    </row>
    <row r="148" spans="1:26" ht="48">
      <c r="A148" s="329"/>
      <c r="B148" s="329"/>
      <c r="C148" s="329"/>
      <c r="D148" s="329"/>
      <c r="E148" s="336"/>
      <c r="F148" s="83" t="s">
        <v>378</v>
      </c>
      <c r="G148" s="73" t="s">
        <v>376</v>
      </c>
      <c r="H148" s="83" t="s">
        <v>72</v>
      </c>
      <c r="I148" s="83" t="s">
        <v>217</v>
      </c>
      <c r="J148" s="83" t="s">
        <v>44</v>
      </c>
      <c r="K148" s="83" t="s">
        <v>45</v>
      </c>
      <c r="L148" s="83" t="s">
        <v>377</v>
      </c>
      <c r="M148" s="140" t="s">
        <v>47</v>
      </c>
      <c r="N148" s="83" t="s">
        <v>219</v>
      </c>
      <c r="O148" s="83" t="s">
        <v>220</v>
      </c>
      <c r="P148" s="83" t="s">
        <v>221</v>
      </c>
      <c r="Q148" s="85" t="s">
        <v>213</v>
      </c>
      <c r="R148" s="83" t="s">
        <v>214</v>
      </c>
      <c r="S148" s="83" t="s">
        <v>222</v>
      </c>
      <c r="T148" s="84" t="s">
        <v>379</v>
      </c>
      <c r="U148" s="83" t="s">
        <v>224</v>
      </c>
      <c r="V148" s="85" t="s">
        <v>380</v>
      </c>
      <c r="W148" s="83" t="s">
        <v>384</v>
      </c>
      <c r="X148" s="83" t="s">
        <v>381</v>
      </c>
      <c r="Y148" s="83" t="s">
        <v>382</v>
      </c>
      <c r="Z148" s="85" t="s">
        <v>73</v>
      </c>
    </row>
    <row r="149" spans="1:26" ht="17.100000000000001" customHeight="1">
      <c r="A149" s="13"/>
      <c r="B149" s="13" t="s">
        <v>121</v>
      </c>
      <c r="C149" s="13"/>
      <c r="E149" s="147">
        <f>SUM(E150:E153)</f>
        <v>545</v>
      </c>
      <c r="F149" s="98">
        <v>7</v>
      </c>
      <c r="G149" s="98">
        <v>7</v>
      </c>
      <c r="H149" s="100" t="s">
        <v>163</v>
      </c>
      <c r="I149" s="100" t="s">
        <v>163</v>
      </c>
      <c r="J149" s="98">
        <v>34</v>
      </c>
      <c r="K149" s="98">
        <v>43</v>
      </c>
      <c r="L149" s="98">
        <v>7</v>
      </c>
      <c r="M149" s="98">
        <v>4</v>
      </c>
      <c r="N149" s="98">
        <v>37</v>
      </c>
      <c r="O149" s="98">
        <v>111</v>
      </c>
      <c r="P149" s="98">
        <v>12</v>
      </c>
      <c r="Q149" s="98">
        <v>7</v>
      </c>
      <c r="R149" s="98">
        <v>12</v>
      </c>
      <c r="S149" s="98">
        <v>36</v>
      </c>
      <c r="T149" s="98">
        <v>27</v>
      </c>
      <c r="U149" s="98">
        <v>26</v>
      </c>
      <c r="V149" s="98">
        <v>103</v>
      </c>
      <c r="W149" s="98">
        <v>8</v>
      </c>
      <c r="X149" s="98">
        <v>47</v>
      </c>
      <c r="Y149" s="98">
        <v>16</v>
      </c>
      <c r="Z149" s="98">
        <v>8</v>
      </c>
    </row>
    <row r="150" spans="1:26" ht="17.100000000000001" customHeight="1">
      <c r="A150" s="13"/>
      <c r="B150" s="13"/>
      <c r="C150" s="13" t="s">
        <v>103</v>
      </c>
      <c r="E150" s="147">
        <f t="shared" ref="E150:E197" si="3">SUM(F150,H150:Z150)</f>
        <v>227</v>
      </c>
      <c r="F150" s="100" t="s">
        <v>163</v>
      </c>
      <c r="G150" s="100" t="s">
        <v>163</v>
      </c>
      <c r="H150" s="100" t="s">
        <v>163</v>
      </c>
      <c r="I150" s="100" t="s">
        <v>163</v>
      </c>
      <c r="J150" s="98">
        <v>17</v>
      </c>
      <c r="K150" s="98">
        <v>24</v>
      </c>
      <c r="L150" s="98">
        <v>3</v>
      </c>
      <c r="M150" s="98">
        <v>2</v>
      </c>
      <c r="N150" s="98">
        <v>15</v>
      </c>
      <c r="O150" s="98">
        <v>46</v>
      </c>
      <c r="P150" s="98">
        <v>7</v>
      </c>
      <c r="Q150" s="98">
        <v>3</v>
      </c>
      <c r="R150" s="98">
        <v>5</v>
      </c>
      <c r="S150" s="98">
        <v>18</v>
      </c>
      <c r="T150" s="98">
        <v>13</v>
      </c>
      <c r="U150" s="98">
        <v>7</v>
      </c>
      <c r="V150" s="98">
        <v>38</v>
      </c>
      <c r="W150" s="98">
        <v>2</v>
      </c>
      <c r="X150" s="98">
        <v>18</v>
      </c>
      <c r="Y150" s="98">
        <v>6</v>
      </c>
      <c r="Z150" s="98">
        <v>3</v>
      </c>
    </row>
    <row r="151" spans="1:26" ht="17.100000000000001" customHeight="1">
      <c r="A151" s="13"/>
      <c r="B151" s="13"/>
      <c r="C151" s="13" t="s">
        <v>102</v>
      </c>
      <c r="E151" s="147">
        <f t="shared" si="3"/>
        <v>304</v>
      </c>
      <c r="F151" s="98">
        <v>3</v>
      </c>
      <c r="G151" s="98">
        <v>3</v>
      </c>
      <c r="H151" s="100" t="s">
        <v>163</v>
      </c>
      <c r="I151" s="100" t="s">
        <v>163</v>
      </c>
      <c r="J151" s="98">
        <v>16</v>
      </c>
      <c r="K151" s="98">
        <v>18</v>
      </c>
      <c r="L151" s="98">
        <v>4</v>
      </c>
      <c r="M151" s="98">
        <v>2</v>
      </c>
      <c r="N151" s="98">
        <v>21</v>
      </c>
      <c r="O151" s="98">
        <v>61</v>
      </c>
      <c r="P151" s="98">
        <v>5</v>
      </c>
      <c r="Q151" s="98">
        <v>4</v>
      </c>
      <c r="R151" s="98">
        <v>7</v>
      </c>
      <c r="S151" s="98">
        <v>18</v>
      </c>
      <c r="T151" s="98">
        <v>14</v>
      </c>
      <c r="U151" s="98">
        <v>19</v>
      </c>
      <c r="V151" s="98">
        <v>64</v>
      </c>
      <c r="W151" s="98">
        <v>5</v>
      </c>
      <c r="X151" s="98">
        <v>29</v>
      </c>
      <c r="Y151" s="98">
        <v>9</v>
      </c>
      <c r="Z151" s="98">
        <v>5</v>
      </c>
    </row>
    <row r="152" spans="1:26" ht="17.100000000000001" customHeight="1">
      <c r="A152" s="13"/>
      <c r="B152" s="13"/>
      <c r="C152" s="13" t="s">
        <v>101</v>
      </c>
      <c r="E152" s="147">
        <f t="shared" si="3"/>
        <v>11</v>
      </c>
      <c r="F152" s="98">
        <v>4</v>
      </c>
      <c r="G152" s="98">
        <v>4</v>
      </c>
      <c r="H152" s="100" t="s">
        <v>163</v>
      </c>
      <c r="I152" s="100" t="s">
        <v>163</v>
      </c>
      <c r="J152" s="98">
        <v>1</v>
      </c>
      <c r="K152" s="100" t="s">
        <v>163</v>
      </c>
      <c r="L152" s="100" t="s">
        <v>163</v>
      </c>
      <c r="M152" s="100" t="s">
        <v>163</v>
      </c>
      <c r="N152" s="98">
        <v>1</v>
      </c>
      <c r="O152" s="98">
        <v>3</v>
      </c>
      <c r="P152" s="100" t="s">
        <v>163</v>
      </c>
      <c r="Q152" s="100" t="s">
        <v>163</v>
      </c>
      <c r="R152" s="100" t="s">
        <v>163</v>
      </c>
      <c r="S152" s="100" t="s">
        <v>163</v>
      </c>
      <c r="T152" s="100" t="s">
        <v>163</v>
      </c>
      <c r="U152" s="100" t="s">
        <v>163</v>
      </c>
      <c r="V152" s="98">
        <v>1</v>
      </c>
      <c r="W152" s="100" t="s">
        <v>163</v>
      </c>
      <c r="X152" s="100" t="s">
        <v>163</v>
      </c>
      <c r="Y152" s="98">
        <v>1</v>
      </c>
      <c r="Z152" s="100" t="s">
        <v>163</v>
      </c>
    </row>
    <row r="153" spans="1:26" ht="17.100000000000001" customHeight="1">
      <c r="A153" s="13"/>
      <c r="B153" s="13"/>
      <c r="C153" s="13" t="s">
        <v>100</v>
      </c>
      <c r="E153" s="147">
        <f t="shared" si="3"/>
        <v>3</v>
      </c>
      <c r="F153" s="100" t="s">
        <v>163</v>
      </c>
      <c r="G153" s="100" t="s">
        <v>163</v>
      </c>
      <c r="H153" s="100" t="s">
        <v>163</v>
      </c>
      <c r="I153" s="100" t="s">
        <v>163</v>
      </c>
      <c r="J153" s="100" t="s">
        <v>163</v>
      </c>
      <c r="K153" s="98">
        <v>1</v>
      </c>
      <c r="L153" s="100" t="s">
        <v>163</v>
      </c>
      <c r="M153" s="100" t="s">
        <v>163</v>
      </c>
      <c r="N153" s="100" t="s">
        <v>163</v>
      </c>
      <c r="O153" s="98">
        <v>1</v>
      </c>
      <c r="P153" s="100" t="s">
        <v>163</v>
      </c>
      <c r="Q153" s="100" t="s">
        <v>163</v>
      </c>
      <c r="R153" s="100" t="s">
        <v>163</v>
      </c>
      <c r="S153" s="100" t="s">
        <v>163</v>
      </c>
      <c r="T153" s="100" t="s">
        <v>163</v>
      </c>
      <c r="U153" s="100" t="s">
        <v>163</v>
      </c>
      <c r="V153" s="100" t="s">
        <v>163</v>
      </c>
      <c r="W153" s="98">
        <v>1</v>
      </c>
      <c r="X153" s="100" t="s">
        <v>163</v>
      </c>
      <c r="Y153" s="100" t="s">
        <v>163</v>
      </c>
      <c r="Z153" s="100" t="s">
        <v>163</v>
      </c>
    </row>
    <row r="154" spans="1:26" ht="17.100000000000001" customHeight="1">
      <c r="A154" s="13"/>
      <c r="B154" s="13" t="s">
        <v>120</v>
      </c>
      <c r="C154" s="13"/>
      <c r="E154" s="147">
        <f t="shared" si="3"/>
        <v>495</v>
      </c>
      <c r="F154" s="98">
        <v>1</v>
      </c>
      <c r="G154" s="98">
        <v>1</v>
      </c>
      <c r="H154" s="98">
        <v>1</v>
      </c>
      <c r="I154" s="100" t="s">
        <v>163</v>
      </c>
      <c r="J154" s="98">
        <v>23</v>
      </c>
      <c r="K154" s="98">
        <v>38</v>
      </c>
      <c r="L154" s="98">
        <v>3</v>
      </c>
      <c r="M154" s="98">
        <v>8</v>
      </c>
      <c r="N154" s="98">
        <v>20</v>
      </c>
      <c r="O154" s="98">
        <v>86</v>
      </c>
      <c r="P154" s="98">
        <v>6</v>
      </c>
      <c r="Q154" s="98">
        <v>6</v>
      </c>
      <c r="R154" s="98">
        <v>12</v>
      </c>
      <c r="S154" s="98">
        <v>37</v>
      </c>
      <c r="T154" s="98">
        <v>32</v>
      </c>
      <c r="U154" s="98">
        <v>26</v>
      </c>
      <c r="V154" s="98">
        <v>120</v>
      </c>
      <c r="W154" s="98">
        <v>5</v>
      </c>
      <c r="X154" s="98">
        <v>27</v>
      </c>
      <c r="Y154" s="98">
        <v>34</v>
      </c>
      <c r="Z154" s="98">
        <v>10</v>
      </c>
    </row>
    <row r="155" spans="1:26" ht="17.100000000000001" customHeight="1">
      <c r="A155" s="13"/>
      <c r="B155" s="13" t="s">
        <v>119</v>
      </c>
      <c r="C155" s="13"/>
      <c r="E155" s="147">
        <f t="shared" si="3"/>
        <v>457</v>
      </c>
      <c r="F155" s="98">
        <v>2</v>
      </c>
      <c r="G155" s="98">
        <v>2</v>
      </c>
      <c r="H155" s="100" t="s">
        <v>163</v>
      </c>
      <c r="I155" s="100" t="s">
        <v>163</v>
      </c>
      <c r="J155" s="98">
        <v>19</v>
      </c>
      <c r="K155" s="98">
        <v>46</v>
      </c>
      <c r="L155" s="98">
        <v>2</v>
      </c>
      <c r="M155" s="98">
        <v>3</v>
      </c>
      <c r="N155" s="98">
        <v>21</v>
      </c>
      <c r="O155" s="98">
        <v>100</v>
      </c>
      <c r="P155" s="98">
        <v>5</v>
      </c>
      <c r="Q155" s="98">
        <v>6</v>
      </c>
      <c r="R155" s="98">
        <v>8</v>
      </c>
      <c r="S155" s="98">
        <v>25</v>
      </c>
      <c r="T155" s="98">
        <v>18</v>
      </c>
      <c r="U155" s="98">
        <v>18</v>
      </c>
      <c r="V155" s="98">
        <v>87</v>
      </c>
      <c r="W155" s="98">
        <v>6</v>
      </c>
      <c r="X155" s="98">
        <v>59</v>
      </c>
      <c r="Y155" s="98">
        <v>25</v>
      </c>
      <c r="Z155" s="98">
        <v>7</v>
      </c>
    </row>
    <row r="156" spans="1:26" ht="17.100000000000001" customHeight="1">
      <c r="A156" s="13"/>
      <c r="B156" s="13" t="s">
        <v>118</v>
      </c>
      <c r="C156" s="13"/>
      <c r="E156" s="147">
        <f t="shared" si="3"/>
        <v>986</v>
      </c>
      <c r="F156" s="98">
        <v>7</v>
      </c>
      <c r="G156" s="98">
        <v>6</v>
      </c>
      <c r="H156" s="98">
        <v>1</v>
      </c>
      <c r="I156" s="100" t="s">
        <v>163</v>
      </c>
      <c r="J156" s="98">
        <v>73</v>
      </c>
      <c r="K156" s="98">
        <v>92</v>
      </c>
      <c r="L156" s="98">
        <v>6</v>
      </c>
      <c r="M156" s="98">
        <v>18</v>
      </c>
      <c r="N156" s="98">
        <v>76</v>
      </c>
      <c r="O156" s="98">
        <v>160</v>
      </c>
      <c r="P156" s="98">
        <v>20</v>
      </c>
      <c r="Q156" s="98">
        <v>13</v>
      </c>
      <c r="R156" s="98">
        <v>30</v>
      </c>
      <c r="S156" s="98">
        <v>54</v>
      </c>
      <c r="T156" s="98">
        <v>41</v>
      </c>
      <c r="U156" s="98">
        <v>51</v>
      </c>
      <c r="V156" s="98">
        <v>195</v>
      </c>
      <c r="W156" s="98">
        <v>8</v>
      </c>
      <c r="X156" s="98">
        <v>86</v>
      </c>
      <c r="Y156" s="98">
        <v>43</v>
      </c>
      <c r="Z156" s="98">
        <v>12</v>
      </c>
    </row>
    <row r="157" spans="1:26" ht="17.100000000000001" customHeight="1">
      <c r="A157" s="13"/>
      <c r="B157" s="13" t="s">
        <v>117</v>
      </c>
      <c r="C157" s="13"/>
      <c r="E157" s="147">
        <f t="shared" si="3"/>
        <v>388</v>
      </c>
      <c r="F157" s="98">
        <v>1</v>
      </c>
      <c r="G157" s="98">
        <v>1</v>
      </c>
      <c r="H157" s="98">
        <v>3</v>
      </c>
      <c r="I157" s="100" t="s">
        <v>163</v>
      </c>
      <c r="J157" s="98">
        <v>13</v>
      </c>
      <c r="K157" s="98">
        <v>26</v>
      </c>
      <c r="L157" s="98">
        <v>6</v>
      </c>
      <c r="M157" s="98">
        <v>3</v>
      </c>
      <c r="N157" s="98">
        <v>33</v>
      </c>
      <c r="O157" s="98">
        <v>68</v>
      </c>
      <c r="P157" s="98">
        <v>1</v>
      </c>
      <c r="Q157" s="98">
        <v>10</v>
      </c>
      <c r="R157" s="98">
        <v>19</v>
      </c>
      <c r="S157" s="98">
        <v>26</v>
      </c>
      <c r="T157" s="98">
        <v>11</v>
      </c>
      <c r="U157" s="98">
        <v>31</v>
      </c>
      <c r="V157" s="98">
        <v>87</v>
      </c>
      <c r="W157" s="98">
        <v>4</v>
      </c>
      <c r="X157" s="98">
        <v>20</v>
      </c>
      <c r="Y157" s="98">
        <v>19</v>
      </c>
      <c r="Z157" s="98">
        <v>7</v>
      </c>
    </row>
    <row r="158" spans="1:26" ht="17.100000000000001" customHeight="1">
      <c r="A158" s="13"/>
      <c r="B158" s="13" t="s">
        <v>116</v>
      </c>
      <c r="C158" s="13"/>
      <c r="E158" s="147">
        <f t="shared" si="3"/>
        <v>53</v>
      </c>
      <c r="F158" s="98">
        <v>1</v>
      </c>
      <c r="G158" s="98">
        <v>1</v>
      </c>
      <c r="H158" s="100" t="s">
        <v>163</v>
      </c>
      <c r="I158" s="100" t="s">
        <v>163</v>
      </c>
      <c r="J158" s="100" t="s">
        <v>163</v>
      </c>
      <c r="K158" s="98">
        <v>5</v>
      </c>
      <c r="L158" s="98">
        <v>1</v>
      </c>
      <c r="M158" s="100" t="s">
        <v>163</v>
      </c>
      <c r="N158" s="100" t="s">
        <v>163</v>
      </c>
      <c r="O158" s="98">
        <v>14</v>
      </c>
      <c r="P158" s="100" t="s">
        <v>163</v>
      </c>
      <c r="Q158" s="100" t="s">
        <v>163</v>
      </c>
      <c r="R158" s="98">
        <v>4</v>
      </c>
      <c r="S158" s="98">
        <v>2</v>
      </c>
      <c r="T158" s="98">
        <v>4</v>
      </c>
      <c r="U158" s="98">
        <v>1</v>
      </c>
      <c r="V158" s="98">
        <v>15</v>
      </c>
      <c r="W158" s="100" t="s">
        <v>163</v>
      </c>
      <c r="X158" s="98">
        <v>3</v>
      </c>
      <c r="Y158" s="100" t="s">
        <v>163</v>
      </c>
      <c r="Z158" s="98">
        <v>3</v>
      </c>
    </row>
    <row r="159" spans="1:26" ht="17.100000000000001" customHeight="1">
      <c r="A159" s="13"/>
      <c r="B159" s="13" t="s">
        <v>115</v>
      </c>
      <c r="C159" s="13"/>
      <c r="E159" s="147">
        <f>SUM(E160:E164)</f>
        <v>3812</v>
      </c>
      <c r="F159" s="98">
        <v>14</v>
      </c>
      <c r="G159" s="98">
        <v>11</v>
      </c>
      <c r="H159" s="98">
        <v>14</v>
      </c>
      <c r="I159" s="98">
        <v>1</v>
      </c>
      <c r="J159" s="98">
        <v>277</v>
      </c>
      <c r="K159" s="98">
        <v>379</v>
      </c>
      <c r="L159" s="98">
        <v>28</v>
      </c>
      <c r="M159" s="98">
        <v>44</v>
      </c>
      <c r="N159" s="98">
        <v>299</v>
      </c>
      <c r="O159" s="98">
        <v>672</v>
      </c>
      <c r="P159" s="98">
        <v>74</v>
      </c>
      <c r="Q159" s="98">
        <v>72</v>
      </c>
      <c r="R159" s="98">
        <v>96</v>
      </c>
      <c r="S159" s="98">
        <v>242</v>
      </c>
      <c r="T159" s="98">
        <v>151</v>
      </c>
      <c r="U159" s="98">
        <v>159</v>
      </c>
      <c r="V159" s="98">
        <v>775</v>
      </c>
      <c r="W159" s="98">
        <v>31</v>
      </c>
      <c r="X159" s="98">
        <v>308</v>
      </c>
      <c r="Y159" s="98">
        <v>120</v>
      </c>
      <c r="Z159" s="98">
        <v>56</v>
      </c>
    </row>
    <row r="160" spans="1:26" ht="17.100000000000001" customHeight="1">
      <c r="A160" s="13"/>
      <c r="B160" s="13"/>
      <c r="C160" s="13" t="s">
        <v>103</v>
      </c>
      <c r="E160" s="147">
        <f t="shared" si="3"/>
        <v>837</v>
      </c>
      <c r="F160" s="100" t="s">
        <v>163</v>
      </c>
      <c r="G160" s="100" t="s">
        <v>163</v>
      </c>
      <c r="H160" s="98">
        <v>3</v>
      </c>
      <c r="I160" s="100" t="s">
        <v>163</v>
      </c>
      <c r="J160" s="98">
        <v>58</v>
      </c>
      <c r="K160" s="98">
        <v>89</v>
      </c>
      <c r="L160" s="98">
        <v>15</v>
      </c>
      <c r="M160" s="98">
        <v>7</v>
      </c>
      <c r="N160" s="98">
        <v>65</v>
      </c>
      <c r="O160" s="98">
        <v>162</v>
      </c>
      <c r="P160" s="98">
        <v>12</v>
      </c>
      <c r="Q160" s="98">
        <v>19</v>
      </c>
      <c r="R160" s="98">
        <v>19</v>
      </c>
      <c r="S160" s="98">
        <v>68</v>
      </c>
      <c r="T160" s="98">
        <v>34</v>
      </c>
      <c r="U160" s="98">
        <v>32</v>
      </c>
      <c r="V160" s="98">
        <v>143</v>
      </c>
      <c r="W160" s="98">
        <v>10</v>
      </c>
      <c r="X160" s="98">
        <v>64</v>
      </c>
      <c r="Y160" s="98">
        <v>22</v>
      </c>
      <c r="Z160" s="98">
        <v>15</v>
      </c>
    </row>
    <row r="161" spans="1:26" ht="17.100000000000001" customHeight="1">
      <c r="A161" s="13"/>
      <c r="B161" s="13"/>
      <c r="C161" s="13" t="s">
        <v>102</v>
      </c>
      <c r="E161" s="147">
        <f t="shared" si="3"/>
        <v>1042</v>
      </c>
      <c r="F161" s="98">
        <v>6</v>
      </c>
      <c r="G161" s="98">
        <v>3</v>
      </c>
      <c r="H161" s="98">
        <v>5</v>
      </c>
      <c r="I161" s="100" t="s">
        <v>163</v>
      </c>
      <c r="J161" s="98">
        <v>67</v>
      </c>
      <c r="K161" s="98">
        <v>94</v>
      </c>
      <c r="L161" s="98">
        <v>6</v>
      </c>
      <c r="M161" s="98">
        <v>12</v>
      </c>
      <c r="N161" s="98">
        <v>78</v>
      </c>
      <c r="O161" s="98">
        <v>180</v>
      </c>
      <c r="P161" s="98">
        <v>24</v>
      </c>
      <c r="Q161" s="98">
        <v>17</v>
      </c>
      <c r="R161" s="98">
        <v>31</v>
      </c>
      <c r="S161" s="98">
        <v>53</v>
      </c>
      <c r="T161" s="98">
        <v>39</v>
      </c>
      <c r="U161" s="98">
        <v>32</v>
      </c>
      <c r="V161" s="98">
        <v>244</v>
      </c>
      <c r="W161" s="98">
        <v>5</v>
      </c>
      <c r="X161" s="98">
        <v>93</v>
      </c>
      <c r="Y161" s="98">
        <v>37</v>
      </c>
      <c r="Z161" s="98">
        <v>19</v>
      </c>
    </row>
    <row r="162" spans="1:26" ht="17.100000000000001" customHeight="1">
      <c r="A162" s="13"/>
      <c r="B162" s="13"/>
      <c r="C162" s="13" t="s">
        <v>101</v>
      </c>
      <c r="E162" s="147">
        <f t="shared" si="3"/>
        <v>698</v>
      </c>
      <c r="F162" s="98">
        <v>4</v>
      </c>
      <c r="G162" s="98">
        <v>4</v>
      </c>
      <c r="H162" s="98">
        <v>1</v>
      </c>
      <c r="I162" s="100" t="s">
        <v>163</v>
      </c>
      <c r="J162" s="98">
        <v>45</v>
      </c>
      <c r="K162" s="98">
        <v>76</v>
      </c>
      <c r="L162" s="98">
        <v>2</v>
      </c>
      <c r="M162" s="98">
        <v>7</v>
      </c>
      <c r="N162" s="98">
        <v>52</v>
      </c>
      <c r="O162" s="98">
        <v>102</v>
      </c>
      <c r="P162" s="98">
        <v>13</v>
      </c>
      <c r="Q162" s="98">
        <v>12</v>
      </c>
      <c r="R162" s="98">
        <v>21</v>
      </c>
      <c r="S162" s="98">
        <v>47</v>
      </c>
      <c r="T162" s="98">
        <v>20</v>
      </c>
      <c r="U162" s="98">
        <v>42</v>
      </c>
      <c r="V162" s="98">
        <v>159</v>
      </c>
      <c r="W162" s="98">
        <v>9</v>
      </c>
      <c r="X162" s="98">
        <v>50</v>
      </c>
      <c r="Y162" s="98">
        <v>29</v>
      </c>
      <c r="Z162" s="98">
        <v>7</v>
      </c>
    </row>
    <row r="163" spans="1:26" ht="17.100000000000001" customHeight="1">
      <c r="A163" s="13"/>
      <c r="B163" s="13"/>
      <c r="C163" s="13" t="s">
        <v>100</v>
      </c>
      <c r="E163" s="147">
        <f t="shared" si="3"/>
        <v>282</v>
      </c>
      <c r="F163" s="98">
        <v>2</v>
      </c>
      <c r="G163" s="98">
        <v>2</v>
      </c>
      <c r="H163" s="98">
        <v>1</v>
      </c>
      <c r="I163" s="98">
        <v>1</v>
      </c>
      <c r="J163" s="98">
        <v>21</v>
      </c>
      <c r="K163" s="98">
        <v>27</v>
      </c>
      <c r="L163" s="98">
        <v>1</v>
      </c>
      <c r="M163" s="98">
        <v>5</v>
      </c>
      <c r="N163" s="98">
        <v>24</v>
      </c>
      <c r="O163" s="98">
        <v>46</v>
      </c>
      <c r="P163" s="98">
        <v>8</v>
      </c>
      <c r="Q163" s="98">
        <v>8</v>
      </c>
      <c r="R163" s="98">
        <v>6</v>
      </c>
      <c r="S163" s="98">
        <v>19</v>
      </c>
      <c r="T163" s="98">
        <v>9</v>
      </c>
      <c r="U163" s="98">
        <v>18</v>
      </c>
      <c r="V163" s="98">
        <v>45</v>
      </c>
      <c r="W163" s="98">
        <v>1</v>
      </c>
      <c r="X163" s="98">
        <v>28</v>
      </c>
      <c r="Y163" s="98">
        <v>11</v>
      </c>
      <c r="Z163" s="98">
        <v>1</v>
      </c>
    </row>
    <row r="164" spans="1:26" ht="17.100000000000001" customHeight="1">
      <c r="A164" s="13"/>
      <c r="B164" s="13"/>
      <c r="C164" s="13" t="s">
        <v>99</v>
      </c>
      <c r="E164" s="147">
        <f t="shared" si="3"/>
        <v>953</v>
      </c>
      <c r="F164" s="98">
        <v>2</v>
      </c>
      <c r="G164" s="98">
        <v>2</v>
      </c>
      <c r="H164" s="98">
        <v>4</v>
      </c>
      <c r="I164" s="100" t="s">
        <v>163</v>
      </c>
      <c r="J164" s="98">
        <v>86</v>
      </c>
      <c r="K164" s="98">
        <v>93</v>
      </c>
      <c r="L164" s="98">
        <v>4</v>
      </c>
      <c r="M164" s="98">
        <v>13</v>
      </c>
      <c r="N164" s="98">
        <v>80</v>
      </c>
      <c r="O164" s="98">
        <v>182</v>
      </c>
      <c r="P164" s="98">
        <v>17</v>
      </c>
      <c r="Q164" s="98">
        <v>16</v>
      </c>
      <c r="R164" s="98">
        <v>19</v>
      </c>
      <c r="S164" s="98">
        <v>55</v>
      </c>
      <c r="T164" s="98">
        <v>49</v>
      </c>
      <c r="U164" s="98">
        <v>35</v>
      </c>
      <c r="V164" s="98">
        <v>184</v>
      </c>
      <c r="W164" s="98">
        <v>6</v>
      </c>
      <c r="X164" s="98">
        <v>73</v>
      </c>
      <c r="Y164" s="98">
        <v>21</v>
      </c>
      <c r="Z164" s="98">
        <v>14</v>
      </c>
    </row>
    <row r="165" spans="1:26" ht="17.100000000000001" customHeight="1">
      <c r="A165" s="13"/>
      <c r="B165" s="13" t="s">
        <v>114</v>
      </c>
      <c r="C165" s="13"/>
      <c r="E165" s="147">
        <f>SUM(E166:E169)</f>
        <v>1549</v>
      </c>
      <c r="F165" s="98">
        <v>6</v>
      </c>
      <c r="G165" s="98">
        <v>6</v>
      </c>
      <c r="H165" s="98">
        <v>3</v>
      </c>
      <c r="I165" s="98">
        <v>1</v>
      </c>
      <c r="J165" s="98">
        <v>93</v>
      </c>
      <c r="K165" s="98">
        <v>127</v>
      </c>
      <c r="L165" s="98">
        <v>8</v>
      </c>
      <c r="M165" s="98">
        <v>12</v>
      </c>
      <c r="N165" s="98">
        <v>115</v>
      </c>
      <c r="O165" s="98">
        <v>268</v>
      </c>
      <c r="P165" s="98">
        <v>31</v>
      </c>
      <c r="Q165" s="98">
        <v>25</v>
      </c>
      <c r="R165" s="98">
        <v>30</v>
      </c>
      <c r="S165" s="98">
        <v>89</v>
      </c>
      <c r="T165" s="98">
        <v>59</v>
      </c>
      <c r="U165" s="98">
        <v>115</v>
      </c>
      <c r="V165" s="98">
        <v>350</v>
      </c>
      <c r="W165" s="98">
        <v>20</v>
      </c>
      <c r="X165" s="98">
        <v>89</v>
      </c>
      <c r="Y165" s="98">
        <v>82</v>
      </c>
      <c r="Z165" s="98">
        <v>26</v>
      </c>
    </row>
    <row r="166" spans="1:26" ht="17.100000000000001" customHeight="1">
      <c r="A166" s="13"/>
      <c r="B166" s="13"/>
      <c r="C166" s="13" t="s">
        <v>103</v>
      </c>
      <c r="E166" s="147">
        <f t="shared" si="3"/>
        <v>409</v>
      </c>
      <c r="F166" s="100" t="s">
        <v>163</v>
      </c>
      <c r="G166" s="100" t="s">
        <v>163</v>
      </c>
      <c r="H166" s="98">
        <v>1</v>
      </c>
      <c r="I166" s="100" t="s">
        <v>163</v>
      </c>
      <c r="J166" s="98">
        <v>31</v>
      </c>
      <c r="K166" s="98">
        <v>34</v>
      </c>
      <c r="L166" s="98">
        <v>1</v>
      </c>
      <c r="M166" s="98">
        <v>7</v>
      </c>
      <c r="N166" s="98">
        <v>19</v>
      </c>
      <c r="O166" s="98">
        <v>65</v>
      </c>
      <c r="P166" s="98">
        <v>5</v>
      </c>
      <c r="Q166" s="98">
        <v>12</v>
      </c>
      <c r="R166" s="98">
        <v>9</v>
      </c>
      <c r="S166" s="98">
        <v>24</v>
      </c>
      <c r="T166" s="98">
        <v>18</v>
      </c>
      <c r="U166" s="98">
        <v>30</v>
      </c>
      <c r="V166" s="98">
        <v>98</v>
      </c>
      <c r="W166" s="98">
        <v>4</v>
      </c>
      <c r="X166" s="98">
        <v>27</v>
      </c>
      <c r="Y166" s="98">
        <v>16</v>
      </c>
      <c r="Z166" s="98">
        <v>8</v>
      </c>
    </row>
    <row r="167" spans="1:26" ht="17.100000000000001" customHeight="1">
      <c r="A167" s="13"/>
      <c r="B167" s="13"/>
      <c r="C167" s="13" t="s">
        <v>102</v>
      </c>
      <c r="E167" s="147">
        <f t="shared" si="3"/>
        <v>784</v>
      </c>
      <c r="F167" s="98">
        <v>6</v>
      </c>
      <c r="G167" s="98">
        <v>6</v>
      </c>
      <c r="H167" s="98">
        <v>2</v>
      </c>
      <c r="I167" s="100" t="s">
        <v>163</v>
      </c>
      <c r="J167" s="98">
        <v>38</v>
      </c>
      <c r="K167" s="98">
        <v>65</v>
      </c>
      <c r="L167" s="98">
        <v>6</v>
      </c>
      <c r="M167" s="98">
        <v>4</v>
      </c>
      <c r="N167" s="98">
        <v>66</v>
      </c>
      <c r="O167" s="98">
        <v>144</v>
      </c>
      <c r="P167" s="98">
        <v>17</v>
      </c>
      <c r="Q167" s="98">
        <v>9</v>
      </c>
      <c r="R167" s="98">
        <v>16</v>
      </c>
      <c r="S167" s="98">
        <v>46</v>
      </c>
      <c r="T167" s="98">
        <v>26</v>
      </c>
      <c r="U167" s="98">
        <v>50</v>
      </c>
      <c r="V167" s="98">
        <v>179</v>
      </c>
      <c r="W167" s="98">
        <v>13</v>
      </c>
      <c r="X167" s="98">
        <v>44</v>
      </c>
      <c r="Y167" s="98">
        <v>41</v>
      </c>
      <c r="Z167" s="98">
        <v>12</v>
      </c>
    </row>
    <row r="168" spans="1:26" ht="17.100000000000001" customHeight="1">
      <c r="A168" s="13"/>
      <c r="B168" s="13"/>
      <c r="C168" s="13" t="s">
        <v>101</v>
      </c>
      <c r="E168" s="147">
        <f t="shared" si="3"/>
        <v>356</v>
      </c>
      <c r="F168" s="100" t="s">
        <v>163</v>
      </c>
      <c r="G168" s="100" t="s">
        <v>163</v>
      </c>
      <c r="H168" s="100" t="s">
        <v>163</v>
      </c>
      <c r="I168" s="98">
        <v>1</v>
      </c>
      <c r="J168" s="98">
        <v>24</v>
      </c>
      <c r="K168" s="98">
        <v>28</v>
      </c>
      <c r="L168" s="98">
        <v>1</v>
      </c>
      <c r="M168" s="98">
        <v>1</v>
      </c>
      <c r="N168" s="98">
        <v>30</v>
      </c>
      <c r="O168" s="98">
        <v>59</v>
      </c>
      <c r="P168" s="98">
        <v>9</v>
      </c>
      <c r="Q168" s="98">
        <v>4</v>
      </c>
      <c r="R168" s="98">
        <v>5</v>
      </c>
      <c r="S168" s="98">
        <v>19</v>
      </c>
      <c r="T168" s="98">
        <v>15</v>
      </c>
      <c r="U168" s="98">
        <v>35</v>
      </c>
      <c r="V168" s="98">
        <v>73</v>
      </c>
      <c r="W168" s="98">
        <v>3</v>
      </c>
      <c r="X168" s="98">
        <v>18</v>
      </c>
      <c r="Y168" s="98">
        <v>25</v>
      </c>
      <c r="Z168" s="98">
        <v>6</v>
      </c>
    </row>
    <row r="169" spans="1:26" ht="17.100000000000001" customHeight="1">
      <c r="A169" s="13"/>
      <c r="B169" s="13"/>
      <c r="C169" s="13" t="s">
        <v>100</v>
      </c>
      <c r="E169" s="145">
        <f t="shared" si="3"/>
        <v>0</v>
      </c>
      <c r="F169" s="100" t="s">
        <v>163</v>
      </c>
      <c r="G169" s="100" t="s">
        <v>163</v>
      </c>
      <c r="H169" s="100" t="s">
        <v>163</v>
      </c>
      <c r="I169" s="100" t="s">
        <v>163</v>
      </c>
      <c r="J169" s="100" t="s">
        <v>163</v>
      </c>
      <c r="K169" s="100" t="s">
        <v>163</v>
      </c>
      <c r="L169" s="100" t="s">
        <v>163</v>
      </c>
      <c r="M169" s="100" t="s">
        <v>163</v>
      </c>
      <c r="N169" s="100" t="s">
        <v>163</v>
      </c>
      <c r="O169" s="100" t="s">
        <v>163</v>
      </c>
      <c r="P169" s="100" t="s">
        <v>163</v>
      </c>
      <c r="Q169" s="100" t="s">
        <v>163</v>
      </c>
      <c r="R169" s="100" t="s">
        <v>163</v>
      </c>
      <c r="S169" s="100" t="s">
        <v>163</v>
      </c>
      <c r="T169" s="100" t="s">
        <v>163</v>
      </c>
      <c r="U169" s="100" t="s">
        <v>163</v>
      </c>
      <c r="V169" s="100" t="s">
        <v>163</v>
      </c>
      <c r="W169" s="100" t="s">
        <v>163</v>
      </c>
      <c r="X169" s="100" t="s">
        <v>163</v>
      </c>
      <c r="Y169" s="100" t="s">
        <v>163</v>
      </c>
      <c r="Z169" s="100" t="s">
        <v>163</v>
      </c>
    </row>
    <row r="170" spans="1:26" ht="17.100000000000001" customHeight="1">
      <c r="A170" s="13"/>
      <c r="B170" s="13" t="s">
        <v>113</v>
      </c>
      <c r="C170" s="13"/>
      <c r="E170" s="147">
        <f>SUM(E171:E174)</f>
        <v>664</v>
      </c>
      <c r="F170" s="98">
        <v>5</v>
      </c>
      <c r="G170" s="98">
        <v>5</v>
      </c>
      <c r="H170" s="98">
        <v>2</v>
      </c>
      <c r="I170" s="98">
        <v>1</v>
      </c>
      <c r="J170" s="98">
        <v>50</v>
      </c>
      <c r="K170" s="98">
        <v>53</v>
      </c>
      <c r="L170" s="98">
        <v>1</v>
      </c>
      <c r="M170" s="98">
        <v>6</v>
      </c>
      <c r="N170" s="98">
        <v>53</v>
      </c>
      <c r="O170" s="98">
        <v>128</v>
      </c>
      <c r="P170" s="98">
        <v>5</v>
      </c>
      <c r="Q170" s="98">
        <v>11</v>
      </c>
      <c r="R170" s="98">
        <v>13</v>
      </c>
      <c r="S170" s="98">
        <v>48</v>
      </c>
      <c r="T170" s="98">
        <v>24</v>
      </c>
      <c r="U170" s="98">
        <v>27</v>
      </c>
      <c r="V170" s="98">
        <v>117</v>
      </c>
      <c r="W170" s="98">
        <v>9</v>
      </c>
      <c r="X170" s="98">
        <v>53</v>
      </c>
      <c r="Y170" s="98">
        <v>53</v>
      </c>
      <c r="Z170" s="98">
        <v>5</v>
      </c>
    </row>
    <row r="171" spans="1:26" ht="17.100000000000001" customHeight="1">
      <c r="A171" s="13"/>
      <c r="B171" s="13"/>
      <c r="C171" s="13" t="s">
        <v>103</v>
      </c>
      <c r="E171" s="145">
        <f t="shared" si="3"/>
        <v>26</v>
      </c>
      <c r="F171" s="100" t="s">
        <v>163</v>
      </c>
      <c r="G171" s="100" t="s">
        <v>163</v>
      </c>
      <c r="H171" s="100" t="s">
        <v>163</v>
      </c>
      <c r="I171" s="100" t="s">
        <v>163</v>
      </c>
      <c r="J171" s="100">
        <v>4</v>
      </c>
      <c r="K171" s="100">
        <v>1</v>
      </c>
      <c r="L171" s="100" t="s">
        <v>163</v>
      </c>
      <c r="M171" s="98">
        <v>1</v>
      </c>
      <c r="N171" s="98">
        <v>1</v>
      </c>
      <c r="O171" s="98">
        <v>5</v>
      </c>
      <c r="P171" s="100" t="s">
        <v>163</v>
      </c>
      <c r="Q171" s="100" t="s">
        <v>163</v>
      </c>
      <c r="R171" s="98">
        <v>2</v>
      </c>
      <c r="S171" s="100" t="s">
        <v>163</v>
      </c>
      <c r="T171" s="100" t="s">
        <v>163</v>
      </c>
      <c r="U171" s="100" t="s">
        <v>163</v>
      </c>
      <c r="V171" s="98">
        <v>7</v>
      </c>
      <c r="W171" s="100" t="s">
        <v>163</v>
      </c>
      <c r="X171" s="98">
        <v>2</v>
      </c>
      <c r="Y171" s="98">
        <v>3</v>
      </c>
      <c r="Z171" s="100" t="s">
        <v>163</v>
      </c>
    </row>
    <row r="172" spans="1:26" ht="17.100000000000001" customHeight="1">
      <c r="A172" s="13"/>
      <c r="B172" s="13"/>
      <c r="C172" s="13" t="s">
        <v>102</v>
      </c>
      <c r="E172" s="145">
        <f t="shared" si="3"/>
        <v>222</v>
      </c>
      <c r="F172" s="100">
        <v>2</v>
      </c>
      <c r="G172" s="100">
        <v>2</v>
      </c>
      <c r="H172" s="100" t="s">
        <v>163</v>
      </c>
      <c r="I172" s="100" t="s">
        <v>163</v>
      </c>
      <c r="J172" s="100">
        <v>14</v>
      </c>
      <c r="K172" s="100">
        <v>14</v>
      </c>
      <c r="L172" s="100">
        <v>1</v>
      </c>
      <c r="M172" s="100">
        <v>1</v>
      </c>
      <c r="N172" s="100">
        <v>21</v>
      </c>
      <c r="O172" s="100">
        <v>41</v>
      </c>
      <c r="P172" s="100">
        <v>2</v>
      </c>
      <c r="Q172" s="100">
        <v>4</v>
      </c>
      <c r="R172" s="98">
        <v>4</v>
      </c>
      <c r="S172" s="98">
        <v>17</v>
      </c>
      <c r="T172" s="98">
        <v>10</v>
      </c>
      <c r="U172" s="98">
        <v>11</v>
      </c>
      <c r="V172" s="98">
        <v>42</v>
      </c>
      <c r="W172" s="98">
        <v>5</v>
      </c>
      <c r="X172" s="98">
        <v>17</v>
      </c>
      <c r="Y172" s="98">
        <v>13</v>
      </c>
      <c r="Z172" s="98">
        <v>3</v>
      </c>
    </row>
    <row r="173" spans="1:26" ht="17.100000000000001" customHeight="1">
      <c r="A173" s="13"/>
      <c r="B173" s="13"/>
      <c r="C173" s="13" t="s">
        <v>101</v>
      </c>
      <c r="E173" s="147">
        <f t="shared" si="3"/>
        <v>329</v>
      </c>
      <c r="F173" s="98">
        <v>3</v>
      </c>
      <c r="G173" s="98">
        <v>3</v>
      </c>
      <c r="H173" s="100">
        <v>2</v>
      </c>
      <c r="I173" s="100" t="s">
        <v>163</v>
      </c>
      <c r="J173" s="98">
        <v>22</v>
      </c>
      <c r="K173" s="98">
        <v>28</v>
      </c>
      <c r="L173" s="100" t="s">
        <v>163</v>
      </c>
      <c r="M173" s="98">
        <v>3</v>
      </c>
      <c r="N173" s="98">
        <v>27</v>
      </c>
      <c r="O173" s="98">
        <v>70</v>
      </c>
      <c r="P173" s="98">
        <v>1</v>
      </c>
      <c r="Q173" s="98">
        <v>6</v>
      </c>
      <c r="R173" s="98">
        <v>5</v>
      </c>
      <c r="S173" s="98">
        <v>23</v>
      </c>
      <c r="T173" s="98">
        <v>12</v>
      </c>
      <c r="U173" s="98">
        <v>15</v>
      </c>
      <c r="V173" s="98">
        <v>53</v>
      </c>
      <c r="W173" s="98">
        <v>4</v>
      </c>
      <c r="X173" s="98">
        <v>21</v>
      </c>
      <c r="Y173" s="98">
        <v>32</v>
      </c>
      <c r="Z173" s="98">
        <v>2</v>
      </c>
    </row>
    <row r="174" spans="1:26" ht="17.100000000000001" customHeight="1">
      <c r="A174" s="13"/>
      <c r="B174" s="13"/>
      <c r="C174" s="13" t="s">
        <v>100</v>
      </c>
      <c r="E174" s="147">
        <f t="shared" si="3"/>
        <v>87</v>
      </c>
      <c r="F174" s="100" t="s">
        <v>163</v>
      </c>
      <c r="G174" s="100" t="s">
        <v>163</v>
      </c>
      <c r="H174" s="100" t="s">
        <v>163</v>
      </c>
      <c r="I174" s="100">
        <v>1</v>
      </c>
      <c r="J174" s="98">
        <v>10</v>
      </c>
      <c r="K174" s="98">
        <v>10</v>
      </c>
      <c r="L174" s="100" t="s">
        <v>163</v>
      </c>
      <c r="M174" s="98">
        <v>1</v>
      </c>
      <c r="N174" s="98">
        <v>4</v>
      </c>
      <c r="O174" s="98">
        <v>12</v>
      </c>
      <c r="P174" s="98">
        <v>2</v>
      </c>
      <c r="Q174" s="98">
        <v>1</v>
      </c>
      <c r="R174" s="98">
        <v>2</v>
      </c>
      <c r="S174" s="98">
        <v>8</v>
      </c>
      <c r="T174" s="98">
        <v>2</v>
      </c>
      <c r="U174" s="98">
        <v>1</v>
      </c>
      <c r="V174" s="98">
        <v>15</v>
      </c>
      <c r="W174" s="100" t="s">
        <v>163</v>
      </c>
      <c r="X174" s="98">
        <v>13</v>
      </c>
      <c r="Y174" s="98">
        <v>5</v>
      </c>
      <c r="Z174" s="100" t="s">
        <v>163</v>
      </c>
    </row>
    <row r="175" spans="1:26" ht="17.100000000000001" customHeight="1">
      <c r="A175" s="13"/>
      <c r="B175" s="13" t="s">
        <v>112</v>
      </c>
      <c r="C175" s="13"/>
      <c r="E175" s="147">
        <f>SUM(E176:E178)</f>
        <v>256</v>
      </c>
      <c r="F175" s="98">
        <v>1</v>
      </c>
      <c r="G175" s="98">
        <v>1</v>
      </c>
      <c r="H175" s="100" t="s">
        <v>163</v>
      </c>
      <c r="I175" s="100" t="s">
        <v>163</v>
      </c>
      <c r="J175" s="98">
        <v>29</v>
      </c>
      <c r="K175" s="98">
        <v>28</v>
      </c>
      <c r="L175" s="100" t="s">
        <v>163</v>
      </c>
      <c r="M175" s="98">
        <v>1</v>
      </c>
      <c r="N175" s="98">
        <v>18</v>
      </c>
      <c r="O175" s="98">
        <v>39</v>
      </c>
      <c r="P175" s="98">
        <v>1</v>
      </c>
      <c r="Q175" s="98">
        <v>4</v>
      </c>
      <c r="R175" s="98">
        <v>2</v>
      </c>
      <c r="S175" s="98">
        <v>26</v>
      </c>
      <c r="T175" s="98">
        <v>10</v>
      </c>
      <c r="U175" s="98">
        <v>8</v>
      </c>
      <c r="V175" s="98">
        <v>60</v>
      </c>
      <c r="W175" s="98">
        <v>1</v>
      </c>
      <c r="X175" s="98">
        <v>20</v>
      </c>
      <c r="Y175" s="98">
        <v>1</v>
      </c>
      <c r="Z175" s="98">
        <v>7</v>
      </c>
    </row>
    <row r="176" spans="1:26" ht="17.100000000000001" customHeight="1">
      <c r="A176" s="13"/>
      <c r="B176" s="13"/>
      <c r="C176" s="13" t="s">
        <v>103</v>
      </c>
      <c r="E176" s="147">
        <f t="shared" si="3"/>
        <v>212</v>
      </c>
      <c r="F176" s="98">
        <v>1</v>
      </c>
      <c r="G176" s="98">
        <v>1</v>
      </c>
      <c r="H176" s="100" t="s">
        <v>163</v>
      </c>
      <c r="I176" s="100" t="s">
        <v>163</v>
      </c>
      <c r="J176" s="98">
        <v>12</v>
      </c>
      <c r="K176" s="98">
        <v>25</v>
      </c>
      <c r="L176" s="100" t="s">
        <v>163</v>
      </c>
      <c r="M176" s="98">
        <v>1</v>
      </c>
      <c r="N176" s="98">
        <v>15</v>
      </c>
      <c r="O176" s="98">
        <v>36</v>
      </c>
      <c r="P176" s="98">
        <v>1</v>
      </c>
      <c r="Q176" s="98">
        <v>4</v>
      </c>
      <c r="R176" s="98">
        <v>2</v>
      </c>
      <c r="S176" s="98">
        <v>17</v>
      </c>
      <c r="T176" s="98">
        <v>9</v>
      </c>
      <c r="U176" s="98">
        <v>8</v>
      </c>
      <c r="V176" s="98">
        <v>54</v>
      </c>
      <c r="W176" s="98">
        <v>1</v>
      </c>
      <c r="X176" s="98">
        <v>20</v>
      </c>
      <c r="Y176" s="98">
        <v>1</v>
      </c>
      <c r="Z176" s="98">
        <v>5</v>
      </c>
    </row>
    <row r="177" spans="1:26" s="13" customFormat="1" ht="17.100000000000001" customHeight="1">
      <c r="C177" s="13" t="s">
        <v>102</v>
      </c>
      <c r="E177" s="147">
        <f t="shared" si="3"/>
        <v>44</v>
      </c>
      <c r="F177" s="100" t="s">
        <v>163</v>
      </c>
      <c r="G177" s="100" t="s">
        <v>163</v>
      </c>
      <c r="H177" s="100" t="s">
        <v>163</v>
      </c>
      <c r="I177" s="100" t="s">
        <v>163</v>
      </c>
      <c r="J177" s="98">
        <v>17</v>
      </c>
      <c r="K177" s="98">
        <v>3</v>
      </c>
      <c r="L177" s="100" t="s">
        <v>163</v>
      </c>
      <c r="M177" s="100" t="s">
        <v>163</v>
      </c>
      <c r="N177" s="98">
        <v>3</v>
      </c>
      <c r="O177" s="98">
        <v>3</v>
      </c>
      <c r="P177" s="100" t="s">
        <v>163</v>
      </c>
      <c r="Q177" s="100" t="s">
        <v>163</v>
      </c>
      <c r="R177" s="100" t="s">
        <v>163</v>
      </c>
      <c r="S177" s="98">
        <v>9</v>
      </c>
      <c r="T177" s="98">
        <v>1</v>
      </c>
      <c r="U177" s="100" t="s">
        <v>163</v>
      </c>
      <c r="V177" s="98">
        <v>6</v>
      </c>
      <c r="W177" s="100" t="s">
        <v>163</v>
      </c>
      <c r="X177" s="100" t="s">
        <v>163</v>
      </c>
      <c r="Y177" s="100" t="s">
        <v>163</v>
      </c>
      <c r="Z177" s="98">
        <v>2</v>
      </c>
    </row>
    <row r="178" spans="1:26" ht="17.100000000000001" customHeight="1">
      <c r="A178" s="13"/>
      <c r="B178" s="13"/>
      <c r="C178" s="13" t="s">
        <v>101</v>
      </c>
      <c r="E178" s="145">
        <f t="shared" si="3"/>
        <v>0</v>
      </c>
      <c r="F178" s="100" t="s">
        <v>163</v>
      </c>
      <c r="G178" s="100" t="s">
        <v>163</v>
      </c>
      <c r="H178" s="100" t="s">
        <v>163</v>
      </c>
      <c r="I178" s="100" t="s">
        <v>163</v>
      </c>
      <c r="J178" s="100" t="s">
        <v>163</v>
      </c>
      <c r="K178" s="100" t="s">
        <v>163</v>
      </c>
      <c r="L178" s="100" t="s">
        <v>163</v>
      </c>
      <c r="M178" s="100" t="s">
        <v>163</v>
      </c>
      <c r="N178" s="100" t="s">
        <v>163</v>
      </c>
      <c r="O178" s="100" t="s">
        <v>163</v>
      </c>
      <c r="P178" s="100" t="s">
        <v>163</v>
      </c>
      <c r="Q178" s="100" t="s">
        <v>163</v>
      </c>
      <c r="R178" s="100" t="s">
        <v>163</v>
      </c>
      <c r="S178" s="100" t="s">
        <v>163</v>
      </c>
      <c r="T178" s="100" t="s">
        <v>163</v>
      </c>
      <c r="U178" s="100" t="s">
        <v>163</v>
      </c>
      <c r="V178" s="100" t="s">
        <v>163</v>
      </c>
      <c r="W178" s="100" t="s">
        <v>163</v>
      </c>
      <c r="X178" s="100" t="s">
        <v>163</v>
      </c>
      <c r="Y178" s="100" t="s">
        <v>163</v>
      </c>
      <c r="Z178" s="100" t="s">
        <v>163</v>
      </c>
    </row>
    <row r="179" spans="1:26" ht="17.100000000000001" customHeight="1">
      <c r="A179" s="13"/>
      <c r="B179" s="13" t="s">
        <v>111</v>
      </c>
      <c r="C179" s="13"/>
      <c r="E179" s="147">
        <f>SUM(E180:E184)</f>
        <v>3115</v>
      </c>
      <c r="F179" s="98">
        <v>14</v>
      </c>
      <c r="G179" s="98">
        <v>14</v>
      </c>
      <c r="H179" s="98">
        <v>5</v>
      </c>
      <c r="I179" s="98">
        <v>5</v>
      </c>
      <c r="J179" s="98">
        <v>259</v>
      </c>
      <c r="K179" s="98">
        <v>287</v>
      </c>
      <c r="L179" s="98">
        <v>12</v>
      </c>
      <c r="M179" s="98">
        <v>27</v>
      </c>
      <c r="N179" s="98">
        <v>232</v>
      </c>
      <c r="O179" s="98">
        <v>546</v>
      </c>
      <c r="P179" s="98">
        <v>55</v>
      </c>
      <c r="Q179" s="98">
        <v>49</v>
      </c>
      <c r="R179" s="98">
        <v>55</v>
      </c>
      <c r="S179" s="98">
        <v>207</v>
      </c>
      <c r="T179" s="98">
        <v>157</v>
      </c>
      <c r="U179" s="98">
        <v>112</v>
      </c>
      <c r="V179" s="98">
        <v>653</v>
      </c>
      <c r="W179" s="98">
        <v>45</v>
      </c>
      <c r="X179" s="98">
        <v>231</v>
      </c>
      <c r="Y179" s="98">
        <v>92</v>
      </c>
      <c r="Z179" s="98">
        <v>72</v>
      </c>
    </row>
    <row r="180" spans="1:26" ht="17.100000000000001" customHeight="1">
      <c r="A180" s="13"/>
      <c r="B180" s="13"/>
      <c r="C180" s="13" t="s">
        <v>103</v>
      </c>
      <c r="E180" s="147">
        <f t="shared" si="3"/>
        <v>946</v>
      </c>
      <c r="F180" s="98">
        <v>1</v>
      </c>
      <c r="G180" s="98">
        <v>1</v>
      </c>
      <c r="H180" s="100">
        <v>1</v>
      </c>
      <c r="I180" s="98">
        <v>2</v>
      </c>
      <c r="J180" s="98">
        <v>55</v>
      </c>
      <c r="K180" s="98">
        <v>86</v>
      </c>
      <c r="L180" s="98">
        <v>3</v>
      </c>
      <c r="M180" s="98">
        <v>5</v>
      </c>
      <c r="N180" s="98">
        <v>67</v>
      </c>
      <c r="O180" s="98">
        <v>157</v>
      </c>
      <c r="P180" s="98">
        <v>19</v>
      </c>
      <c r="Q180" s="98">
        <v>16</v>
      </c>
      <c r="R180" s="98">
        <v>15</v>
      </c>
      <c r="S180" s="98">
        <v>72</v>
      </c>
      <c r="T180" s="98">
        <v>64</v>
      </c>
      <c r="U180" s="98">
        <v>35</v>
      </c>
      <c r="V180" s="98">
        <v>211</v>
      </c>
      <c r="W180" s="98">
        <v>12</v>
      </c>
      <c r="X180" s="98">
        <v>84</v>
      </c>
      <c r="Y180" s="98">
        <v>24</v>
      </c>
      <c r="Z180" s="98">
        <v>17</v>
      </c>
    </row>
    <row r="181" spans="1:26" ht="17.100000000000001" customHeight="1">
      <c r="A181" s="13"/>
      <c r="B181" s="13"/>
      <c r="C181" s="13" t="s">
        <v>102</v>
      </c>
      <c r="E181" s="147">
        <f t="shared" si="3"/>
        <v>499</v>
      </c>
      <c r="F181" s="98">
        <v>5</v>
      </c>
      <c r="G181" s="98">
        <v>5</v>
      </c>
      <c r="H181" s="100" t="s">
        <v>163</v>
      </c>
      <c r="I181" s="100" t="s">
        <v>163</v>
      </c>
      <c r="J181" s="98">
        <v>41</v>
      </c>
      <c r="K181" s="98">
        <v>37</v>
      </c>
      <c r="L181" s="98">
        <v>5</v>
      </c>
      <c r="M181" s="98">
        <v>4</v>
      </c>
      <c r="N181" s="98">
        <v>34</v>
      </c>
      <c r="O181" s="98">
        <v>94</v>
      </c>
      <c r="P181" s="98">
        <v>7</v>
      </c>
      <c r="Q181" s="98">
        <v>9</v>
      </c>
      <c r="R181" s="98">
        <v>10</v>
      </c>
      <c r="S181" s="98">
        <v>25</v>
      </c>
      <c r="T181" s="98">
        <v>27</v>
      </c>
      <c r="U181" s="98">
        <v>28</v>
      </c>
      <c r="V181" s="98">
        <v>104</v>
      </c>
      <c r="W181" s="98">
        <v>4</v>
      </c>
      <c r="X181" s="98">
        <v>35</v>
      </c>
      <c r="Y181" s="98">
        <v>20</v>
      </c>
      <c r="Z181" s="98">
        <v>10</v>
      </c>
    </row>
    <row r="182" spans="1:26" ht="17.100000000000001" customHeight="1">
      <c r="A182" s="13"/>
      <c r="B182" s="13"/>
      <c r="C182" s="13" t="s">
        <v>101</v>
      </c>
      <c r="E182" s="147">
        <f t="shared" si="3"/>
        <v>730</v>
      </c>
      <c r="F182" s="98">
        <v>4</v>
      </c>
      <c r="G182" s="98">
        <v>4</v>
      </c>
      <c r="H182" s="100">
        <v>1</v>
      </c>
      <c r="I182" s="98">
        <v>1</v>
      </c>
      <c r="J182" s="98">
        <v>55</v>
      </c>
      <c r="K182" s="98">
        <v>68</v>
      </c>
      <c r="L182" s="98">
        <v>1</v>
      </c>
      <c r="M182" s="98">
        <v>8</v>
      </c>
      <c r="N182" s="98">
        <v>59</v>
      </c>
      <c r="O182" s="98">
        <v>140</v>
      </c>
      <c r="P182" s="98">
        <v>13</v>
      </c>
      <c r="Q182" s="98">
        <v>11</v>
      </c>
      <c r="R182" s="98">
        <v>15</v>
      </c>
      <c r="S182" s="98">
        <v>48</v>
      </c>
      <c r="T182" s="98">
        <v>26</v>
      </c>
      <c r="U182" s="98">
        <v>22</v>
      </c>
      <c r="V182" s="98">
        <v>146</v>
      </c>
      <c r="W182" s="98">
        <v>16</v>
      </c>
      <c r="X182" s="98">
        <v>50</v>
      </c>
      <c r="Y182" s="98">
        <v>32</v>
      </c>
      <c r="Z182" s="98">
        <v>14</v>
      </c>
    </row>
    <row r="183" spans="1:26" ht="17.100000000000001" customHeight="1">
      <c r="A183" s="13"/>
      <c r="B183" s="13"/>
      <c r="C183" s="13" t="s">
        <v>100</v>
      </c>
      <c r="E183" s="147">
        <f t="shared" si="3"/>
        <v>444</v>
      </c>
      <c r="F183" s="98">
        <v>1</v>
      </c>
      <c r="G183" s="98">
        <v>1</v>
      </c>
      <c r="H183" s="98">
        <v>1</v>
      </c>
      <c r="I183" s="98">
        <v>2</v>
      </c>
      <c r="J183" s="98">
        <v>49</v>
      </c>
      <c r="K183" s="98">
        <v>41</v>
      </c>
      <c r="L183" s="98">
        <v>1</v>
      </c>
      <c r="M183" s="98">
        <v>7</v>
      </c>
      <c r="N183" s="98">
        <v>35</v>
      </c>
      <c r="O183" s="98">
        <v>72</v>
      </c>
      <c r="P183" s="98">
        <v>10</v>
      </c>
      <c r="Q183" s="98">
        <v>6</v>
      </c>
      <c r="R183" s="98">
        <v>5</v>
      </c>
      <c r="S183" s="98">
        <v>30</v>
      </c>
      <c r="T183" s="98">
        <v>19</v>
      </c>
      <c r="U183" s="98">
        <v>9</v>
      </c>
      <c r="V183" s="98">
        <v>103</v>
      </c>
      <c r="W183" s="98">
        <v>5</v>
      </c>
      <c r="X183" s="98">
        <v>26</v>
      </c>
      <c r="Y183" s="98">
        <v>8</v>
      </c>
      <c r="Z183" s="98">
        <v>14</v>
      </c>
    </row>
    <row r="184" spans="1:26" ht="17.100000000000001" customHeight="1">
      <c r="A184" s="13"/>
      <c r="B184" s="13"/>
      <c r="C184" s="13" t="s">
        <v>99</v>
      </c>
      <c r="E184" s="147">
        <f t="shared" si="3"/>
        <v>496</v>
      </c>
      <c r="F184" s="98">
        <v>3</v>
      </c>
      <c r="G184" s="98">
        <v>3</v>
      </c>
      <c r="H184" s="98">
        <v>2</v>
      </c>
      <c r="I184" s="100" t="s">
        <v>163</v>
      </c>
      <c r="J184" s="98">
        <v>59</v>
      </c>
      <c r="K184" s="98">
        <v>55</v>
      </c>
      <c r="L184" s="98">
        <v>2</v>
      </c>
      <c r="M184" s="98">
        <v>3</v>
      </c>
      <c r="N184" s="98">
        <v>37</v>
      </c>
      <c r="O184" s="98">
        <v>83</v>
      </c>
      <c r="P184" s="98">
        <v>6</v>
      </c>
      <c r="Q184" s="98">
        <v>7</v>
      </c>
      <c r="R184" s="98">
        <v>10</v>
      </c>
      <c r="S184" s="98">
        <v>32</v>
      </c>
      <c r="T184" s="98">
        <v>21</v>
      </c>
      <c r="U184" s="98">
        <v>18</v>
      </c>
      <c r="V184" s="98">
        <v>89</v>
      </c>
      <c r="W184" s="98">
        <v>8</v>
      </c>
      <c r="X184" s="98">
        <v>36</v>
      </c>
      <c r="Y184" s="98">
        <v>8</v>
      </c>
      <c r="Z184" s="98">
        <v>17</v>
      </c>
    </row>
    <row r="185" spans="1:26" ht="17.100000000000001" customHeight="1">
      <c r="A185" s="13"/>
      <c r="B185" s="13" t="s">
        <v>110</v>
      </c>
      <c r="C185" s="13"/>
      <c r="E185" s="147">
        <f t="shared" si="3"/>
        <v>409</v>
      </c>
      <c r="F185" s="98">
        <v>2</v>
      </c>
      <c r="G185" s="98">
        <v>2</v>
      </c>
      <c r="H185" s="98">
        <v>1</v>
      </c>
      <c r="I185" s="100" t="s">
        <v>163</v>
      </c>
      <c r="J185" s="98">
        <v>32</v>
      </c>
      <c r="K185" s="98">
        <v>43</v>
      </c>
      <c r="L185" s="98">
        <v>4</v>
      </c>
      <c r="M185" s="98">
        <v>7</v>
      </c>
      <c r="N185" s="98">
        <v>24</v>
      </c>
      <c r="O185" s="98">
        <v>85</v>
      </c>
      <c r="P185" s="98">
        <v>6</v>
      </c>
      <c r="Q185" s="98">
        <v>7</v>
      </c>
      <c r="R185" s="98">
        <v>11</v>
      </c>
      <c r="S185" s="98">
        <v>31</v>
      </c>
      <c r="T185" s="98">
        <v>21</v>
      </c>
      <c r="U185" s="98">
        <v>24</v>
      </c>
      <c r="V185" s="98">
        <v>63</v>
      </c>
      <c r="W185" s="98">
        <v>9</v>
      </c>
      <c r="X185" s="98">
        <v>23</v>
      </c>
      <c r="Y185" s="98">
        <v>16</v>
      </c>
      <c r="Z185" s="100" t="s">
        <v>163</v>
      </c>
    </row>
    <row r="186" spans="1:26" ht="17.100000000000001" customHeight="1">
      <c r="A186" s="13"/>
      <c r="B186" s="13" t="s">
        <v>109</v>
      </c>
      <c r="C186" s="13"/>
      <c r="E186" s="147">
        <f t="shared" si="3"/>
        <v>316</v>
      </c>
      <c r="F186" s="100" t="s">
        <v>163</v>
      </c>
      <c r="G186" s="100" t="s">
        <v>163</v>
      </c>
      <c r="H186" s="98">
        <v>8</v>
      </c>
      <c r="I186" s="100" t="s">
        <v>163</v>
      </c>
      <c r="J186" s="98">
        <v>30</v>
      </c>
      <c r="K186" s="98">
        <v>45</v>
      </c>
      <c r="L186" s="98">
        <v>1</v>
      </c>
      <c r="M186" s="98">
        <v>4</v>
      </c>
      <c r="N186" s="98">
        <v>27</v>
      </c>
      <c r="O186" s="98">
        <v>47</v>
      </c>
      <c r="P186" s="98">
        <v>3</v>
      </c>
      <c r="Q186" s="98">
        <v>8</v>
      </c>
      <c r="R186" s="98">
        <v>8</v>
      </c>
      <c r="S186" s="98">
        <v>19</v>
      </c>
      <c r="T186" s="98">
        <v>11</v>
      </c>
      <c r="U186" s="98">
        <v>16</v>
      </c>
      <c r="V186" s="98">
        <v>37</v>
      </c>
      <c r="W186" s="100" t="s">
        <v>163</v>
      </c>
      <c r="X186" s="98">
        <v>37</v>
      </c>
      <c r="Y186" s="98">
        <v>10</v>
      </c>
      <c r="Z186" s="98">
        <v>5</v>
      </c>
    </row>
    <row r="187" spans="1:26" ht="17.100000000000001" customHeight="1">
      <c r="A187" s="13"/>
      <c r="B187" s="13" t="s">
        <v>108</v>
      </c>
      <c r="C187" s="13"/>
      <c r="E187" s="147">
        <f t="shared" si="3"/>
        <v>82</v>
      </c>
      <c r="F187" s="98">
        <v>2</v>
      </c>
      <c r="G187" s="98">
        <v>2</v>
      </c>
      <c r="H187" s="100" t="s">
        <v>163</v>
      </c>
      <c r="I187" s="100" t="s">
        <v>163</v>
      </c>
      <c r="J187" s="98">
        <v>3</v>
      </c>
      <c r="K187" s="98">
        <v>8</v>
      </c>
      <c r="L187" s="98">
        <v>1</v>
      </c>
      <c r="M187" s="98">
        <v>2</v>
      </c>
      <c r="N187" s="98">
        <v>3</v>
      </c>
      <c r="O187" s="98">
        <v>10</v>
      </c>
      <c r="P187" s="100" t="s">
        <v>163</v>
      </c>
      <c r="Q187" s="98">
        <v>2</v>
      </c>
      <c r="R187" s="98">
        <v>7</v>
      </c>
      <c r="S187" s="98">
        <v>6</v>
      </c>
      <c r="T187" s="98">
        <v>3</v>
      </c>
      <c r="U187" s="98">
        <v>4</v>
      </c>
      <c r="V187" s="98">
        <v>17</v>
      </c>
      <c r="W187" s="98">
        <v>1</v>
      </c>
      <c r="X187" s="98">
        <v>9</v>
      </c>
      <c r="Y187" s="98">
        <v>3</v>
      </c>
      <c r="Z187" s="98">
        <v>1</v>
      </c>
    </row>
    <row r="188" spans="1:26" ht="17.100000000000001" customHeight="1">
      <c r="A188" s="13"/>
      <c r="B188" s="13" t="s">
        <v>107</v>
      </c>
      <c r="C188" s="13"/>
      <c r="E188" s="147">
        <f t="shared" si="3"/>
        <v>793</v>
      </c>
      <c r="F188" s="98">
        <v>1</v>
      </c>
      <c r="G188" s="100" t="s">
        <v>163</v>
      </c>
      <c r="H188" s="98">
        <v>1</v>
      </c>
      <c r="I188" s="100" t="s">
        <v>163</v>
      </c>
      <c r="J188" s="98">
        <v>79</v>
      </c>
      <c r="K188" s="98">
        <v>111</v>
      </c>
      <c r="L188" s="98">
        <v>3</v>
      </c>
      <c r="M188" s="98">
        <v>15</v>
      </c>
      <c r="N188" s="98">
        <v>77</v>
      </c>
      <c r="O188" s="98">
        <v>119</v>
      </c>
      <c r="P188" s="98">
        <v>8</v>
      </c>
      <c r="Q188" s="98">
        <v>20</v>
      </c>
      <c r="R188" s="98">
        <v>22</v>
      </c>
      <c r="S188" s="98">
        <v>44</v>
      </c>
      <c r="T188" s="98">
        <v>21</v>
      </c>
      <c r="U188" s="98">
        <v>42</v>
      </c>
      <c r="V188" s="98">
        <v>127</v>
      </c>
      <c r="W188" s="98">
        <v>5</v>
      </c>
      <c r="X188" s="98">
        <v>60</v>
      </c>
      <c r="Y188" s="98">
        <v>11</v>
      </c>
      <c r="Z188" s="98">
        <v>27</v>
      </c>
    </row>
    <row r="189" spans="1:26" ht="17.100000000000001" customHeight="1">
      <c r="A189" s="13"/>
      <c r="B189" s="13" t="s">
        <v>106</v>
      </c>
      <c r="C189" s="13"/>
      <c r="E189" s="147">
        <f t="shared" si="3"/>
        <v>274</v>
      </c>
      <c r="F189" s="100" t="s">
        <v>163</v>
      </c>
      <c r="G189" s="100" t="s">
        <v>163</v>
      </c>
      <c r="H189" s="100" t="s">
        <v>163</v>
      </c>
      <c r="I189" s="100" t="s">
        <v>163</v>
      </c>
      <c r="J189" s="98">
        <v>18</v>
      </c>
      <c r="K189" s="98">
        <v>36</v>
      </c>
      <c r="L189" s="98">
        <v>1</v>
      </c>
      <c r="M189" s="98">
        <v>6</v>
      </c>
      <c r="N189" s="98">
        <v>16</v>
      </c>
      <c r="O189" s="98">
        <v>43</v>
      </c>
      <c r="P189" s="98">
        <v>2</v>
      </c>
      <c r="Q189" s="98">
        <v>6</v>
      </c>
      <c r="R189" s="98">
        <v>11</v>
      </c>
      <c r="S189" s="98">
        <v>25</v>
      </c>
      <c r="T189" s="98">
        <v>5</v>
      </c>
      <c r="U189" s="98">
        <v>18</v>
      </c>
      <c r="V189" s="98">
        <v>51</v>
      </c>
      <c r="W189" s="98">
        <v>4</v>
      </c>
      <c r="X189" s="98">
        <v>18</v>
      </c>
      <c r="Y189" s="98">
        <v>7</v>
      </c>
      <c r="Z189" s="98">
        <v>7</v>
      </c>
    </row>
    <row r="190" spans="1:26" ht="17.100000000000001" customHeight="1">
      <c r="A190" s="13"/>
      <c r="B190" s="13" t="s">
        <v>105</v>
      </c>
      <c r="C190" s="13"/>
      <c r="E190" s="147">
        <f t="shared" si="3"/>
        <v>677</v>
      </c>
      <c r="F190" s="98">
        <v>2</v>
      </c>
      <c r="G190" s="98">
        <v>2</v>
      </c>
      <c r="H190" s="100" t="s">
        <v>163</v>
      </c>
      <c r="I190" s="98">
        <v>1</v>
      </c>
      <c r="J190" s="98">
        <v>57</v>
      </c>
      <c r="K190" s="98">
        <v>103</v>
      </c>
      <c r="L190" s="98">
        <v>6</v>
      </c>
      <c r="M190" s="98">
        <v>16</v>
      </c>
      <c r="N190" s="98">
        <v>67</v>
      </c>
      <c r="O190" s="98">
        <v>120</v>
      </c>
      <c r="P190" s="98">
        <v>10</v>
      </c>
      <c r="Q190" s="98">
        <v>12</v>
      </c>
      <c r="R190" s="98">
        <v>15</v>
      </c>
      <c r="S190" s="98">
        <v>39</v>
      </c>
      <c r="T190" s="98">
        <v>19</v>
      </c>
      <c r="U190" s="98">
        <v>15</v>
      </c>
      <c r="V190" s="98">
        <v>115</v>
      </c>
      <c r="W190" s="98">
        <v>5</v>
      </c>
      <c r="X190" s="98">
        <v>46</v>
      </c>
      <c r="Y190" s="98">
        <v>13</v>
      </c>
      <c r="Z190" s="98">
        <v>16</v>
      </c>
    </row>
    <row r="191" spans="1:26" ht="17.100000000000001" customHeight="1">
      <c r="A191" s="13"/>
      <c r="B191" s="13" t="s">
        <v>104</v>
      </c>
      <c r="C191" s="13"/>
      <c r="E191" s="147">
        <f>SUM(E192:E196)</f>
        <v>2383</v>
      </c>
      <c r="F191" s="98">
        <v>7</v>
      </c>
      <c r="G191" s="98">
        <v>5</v>
      </c>
      <c r="H191" s="98">
        <v>9</v>
      </c>
      <c r="I191" s="100" t="s">
        <v>163</v>
      </c>
      <c r="J191" s="98">
        <v>198</v>
      </c>
      <c r="K191" s="98">
        <v>412</v>
      </c>
      <c r="L191" s="98">
        <v>12</v>
      </c>
      <c r="M191" s="98">
        <v>52</v>
      </c>
      <c r="N191" s="98">
        <v>181</v>
      </c>
      <c r="O191" s="98">
        <v>393</v>
      </c>
      <c r="P191" s="98">
        <v>25</v>
      </c>
      <c r="Q191" s="98">
        <v>33</v>
      </c>
      <c r="R191" s="98">
        <v>61</v>
      </c>
      <c r="S191" s="98">
        <v>144</v>
      </c>
      <c r="T191" s="98">
        <v>91</v>
      </c>
      <c r="U191" s="98">
        <v>98</v>
      </c>
      <c r="V191" s="98">
        <v>355</v>
      </c>
      <c r="W191" s="98">
        <v>11</v>
      </c>
      <c r="X191" s="98">
        <v>187</v>
      </c>
      <c r="Y191" s="98">
        <v>46</v>
      </c>
      <c r="Z191" s="98">
        <v>68</v>
      </c>
    </row>
    <row r="192" spans="1:26" ht="17.100000000000001" customHeight="1">
      <c r="A192" s="13"/>
      <c r="B192" s="13"/>
      <c r="C192" s="13" t="s">
        <v>103</v>
      </c>
      <c r="E192" s="147">
        <f t="shared" si="3"/>
        <v>846</v>
      </c>
      <c r="F192" s="98">
        <v>2</v>
      </c>
      <c r="G192" s="98">
        <v>2</v>
      </c>
      <c r="H192" s="98">
        <v>1</v>
      </c>
      <c r="I192" s="100" t="s">
        <v>163</v>
      </c>
      <c r="J192" s="98">
        <v>79</v>
      </c>
      <c r="K192" s="98">
        <v>129</v>
      </c>
      <c r="L192" s="98">
        <v>5</v>
      </c>
      <c r="M192" s="98">
        <v>20</v>
      </c>
      <c r="N192" s="98">
        <v>61</v>
      </c>
      <c r="O192" s="98">
        <v>145</v>
      </c>
      <c r="P192" s="98">
        <v>8</v>
      </c>
      <c r="Q192" s="98">
        <v>15</v>
      </c>
      <c r="R192" s="98">
        <v>28</v>
      </c>
      <c r="S192" s="98">
        <v>40</v>
      </c>
      <c r="T192" s="98">
        <v>30</v>
      </c>
      <c r="U192" s="98">
        <v>45</v>
      </c>
      <c r="V192" s="98">
        <v>139</v>
      </c>
      <c r="W192" s="98">
        <v>5</v>
      </c>
      <c r="X192" s="98">
        <v>58</v>
      </c>
      <c r="Y192" s="98">
        <v>17</v>
      </c>
      <c r="Z192" s="98">
        <v>19</v>
      </c>
    </row>
    <row r="193" spans="1:26" ht="17.100000000000001" customHeight="1">
      <c r="A193" s="13"/>
      <c r="B193" s="13"/>
      <c r="C193" s="13" t="s">
        <v>102</v>
      </c>
      <c r="E193" s="147">
        <f t="shared" si="3"/>
        <v>928</v>
      </c>
      <c r="F193" s="98">
        <v>3</v>
      </c>
      <c r="G193" s="98">
        <v>1</v>
      </c>
      <c r="H193" s="98">
        <v>8</v>
      </c>
      <c r="I193" s="100" t="s">
        <v>163</v>
      </c>
      <c r="J193" s="98">
        <v>77</v>
      </c>
      <c r="K193" s="98">
        <v>164</v>
      </c>
      <c r="L193" s="98">
        <v>7</v>
      </c>
      <c r="M193" s="98">
        <v>12</v>
      </c>
      <c r="N193" s="98">
        <v>79</v>
      </c>
      <c r="O193" s="98">
        <v>154</v>
      </c>
      <c r="P193" s="98">
        <v>8</v>
      </c>
      <c r="Q193" s="98">
        <v>10</v>
      </c>
      <c r="R193" s="98">
        <v>17</v>
      </c>
      <c r="S193" s="98">
        <v>60</v>
      </c>
      <c r="T193" s="98">
        <v>44</v>
      </c>
      <c r="U193" s="98">
        <v>34</v>
      </c>
      <c r="V193" s="98">
        <v>131</v>
      </c>
      <c r="W193" s="98">
        <v>1</v>
      </c>
      <c r="X193" s="98">
        <v>82</v>
      </c>
      <c r="Y193" s="98">
        <v>16</v>
      </c>
      <c r="Z193" s="98">
        <v>21</v>
      </c>
    </row>
    <row r="194" spans="1:26" ht="17.100000000000001" customHeight="1">
      <c r="A194" s="13"/>
      <c r="B194" s="13"/>
      <c r="C194" s="13" t="s">
        <v>101</v>
      </c>
      <c r="E194" s="147">
        <f t="shared" si="3"/>
        <v>609</v>
      </c>
      <c r="F194" s="98">
        <v>2</v>
      </c>
      <c r="G194" s="98">
        <v>2</v>
      </c>
      <c r="H194" s="100" t="s">
        <v>163</v>
      </c>
      <c r="I194" s="100" t="s">
        <v>163</v>
      </c>
      <c r="J194" s="98">
        <v>42</v>
      </c>
      <c r="K194" s="98">
        <v>119</v>
      </c>
      <c r="L194" s="100" t="s">
        <v>163</v>
      </c>
      <c r="M194" s="98">
        <v>20</v>
      </c>
      <c r="N194" s="98">
        <v>41</v>
      </c>
      <c r="O194" s="98">
        <v>94</v>
      </c>
      <c r="P194" s="98">
        <v>9</v>
      </c>
      <c r="Q194" s="98">
        <v>8</v>
      </c>
      <c r="R194" s="98">
        <v>16</v>
      </c>
      <c r="S194" s="98">
        <v>44</v>
      </c>
      <c r="T194" s="98">
        <v>17</v>
      </c>
      <c r="U194" s="98">
        <v>19</v>
      </c>
      <c r="V194" s="98">
        <v>85</v>
      </c>
      <c r="W194" s="98">
        <v>5</v>
      </c>
      <c r="X194" s="98">
        <v>47</v>
      </c>
      <c r="Y194" s="98">
        <v>13</v>
      </c>
      <c r="Z194" s="98">
        <v>28</v>
      </c>
    </row>
    <row r="195" spans="1:26" ht="17.100000000000001" customHeight="1">
      <c r="A195" s="13"/>
      <c r="B195" s="13"/>
      <c r="C195" s="13" t="s">
        <v>100</v>
      </c>
      <c r="E195" s="147">
        <f t="shared" si="3"/>
        <v>0</v>
      </c>
      <c r="F195" s="100" t="s">
        <v>163</v>
      </c>
      <c r="G195" s="100" t="s">
        <v>163</v>
      </c>
      <c r="H195" s="100" t="s">
        <v>163</v>
      </c>
      <c r="I195" s="100" t="s">
        <v>163</v>
      </c>
      <c r="J195" s="100" t="s">
        <v>163</v>
      </c>
      <c r="K195" s="100" t="s">
        <v>163</v>
      </c>
      <c r="L195" s="100" t="s">
        <v>163</v>
      </c>
      <c r="M195" s="100" t="s">
        <v>163</v>
      </c>
      <c r="N195" s="100" t="s">
        <v>163</v>
      </c>
      <c r="O195" s="100" t="s">
        <v>163</v>
      </c>
      <c r="P195" s="100" t="s">
        <v>163</v>
      </c>
      <c r="Q195" s="100" t="s">
        <v>163</v>
      </c>
      <c r="R195" s="100" t="s">
        <v>163</v>
      </c>
      <c r="S195" s="100" t="s">
        <v>163</v>
      </c>
      <c r="T195" s="100" t="s">
        <v>163</v>
      </c>
      <c r="U195" s="100" t="s">
        <v>163</v>
      </c>
      <c r="V195" s="100" t="s">
        <v>163</v>
      </c>
      <c r="W195" s="100" t="s">
        <v>163</v>
      </c>
      <c r="X195" s="100" t="s">
        <v>163</v>
      </c>
      <c r="Y195" s="100" t="s">
        <v>163</v>
      </c>
      <c r="Z195" s="100" t="s">
        <v>163</v>
      </c>
    </row>
    <row r="196" spans="1:26" ht="17.100000000000001" customHeight="1">
      <c r="A196" s="13"/>
      <c r="B196" s="13"/>
      <c r="C196" s="13" t="s">
        <v>99</v>
      </c>
      <c r="E196" s="147">
        <f t="shared" si="3"/>
        <v>0</v>
      </c>
      <c r="F196" s="100" t="s">
        <v>163</v>
      </c>
      <c r="G196" s="100" t="s">
        <v>163</v>
      </c>
      <c r="H196" s="100" t="s">
        <v>163</v>
      </c>
      <c r="I196" s="100" t="s">
        <v>163</v>
      </c>
      <c r="J196" s="100" t="s">
        <v>163</v>
      </c>
      <c r="K196" s="100" t="s">
        <v>163</v>
      </c>
      <c r="L196" s="100" t="s">
        <v>163</v>
      </c>
      <c r="M196" s="100" t="s">
        <v>163</v>
      </c>
      <c r="N196" s="100" t="s">
        <v>163</v>
      </c>
      <c r="O196" s="100" t="s">
        <v>163</v>
      </c>
      <c r="P196" s="100" t="s">
        <v>163</v>
      </c>
      <c r="Q196" s="100" t="s">
        <v>163</v>
      </c>
      <c r="R196" s="100" t="s">
        <v>163</v>
      </c>
      <c r="S196" s="100" t="s">
        <v>163</v>
      </c>
      <c r="T196" s="100" t="s">
        <v>163</v>
      </c>
      <c r="U196" s="100" t="s">
        <v>163</v>
      </c>
      <c r="V196" s="100" t="s">
        <v>163</v>
      </c>
      <c r="W196" s="100" t="s">
        <v>163</v>
      </c>
      <c r="X196" s="100" t="s">
        <v>163</v>
      </c>
      <c r="Y196" s="100" t="s">
        <v>163</v>
      </c>
      <c r="Z196" s="100" t="s">
        <v>163</v>
      </c>
    </row>
    <row r="197" spans="1:26" ht="17.100000000000001" customHeight="1">
      <c r="A197" s="13"/>
      <c r="B197" s="13" t="s">
        <v>98</v>
      </c>
      <c r="C197" s="13"/>
      <c r="D197" s="68"/>
      <c r="E197" s="147">
        <f t="shared" si="3"/>
        <v>4</v>
      </c>
      <c r="F197" s="100" t="s">
        <v>163</v>
      </c>
      <c r="G197" s="100" t="s">
        <v>163</v>
      </c>
      <c r="H197" s="100" t="s">
        <v>163</v>
      </c>
      <c r="I197" s="100" t="s">
        <v>163</v>
      </c>
      <c r="J197" s="100" t="s">
        <v>163</v>
      </c>
      <c r="K197" s="100" t="s">
        <v>163</v>
      </c>
      <c r="L197" s="100" t="s">
        <v>163</v>
      </c>
      <c r="M197" s="100" t="s">
        <v>163</v>
      </c>
      <c r="N197" s="100" t="s">
        <v>163</v>
      </c>
      <c r="O197" s="100" t="s">
        <v>163</v>
      </c>
      <c r="P197" s="100" t="s">
        <v>163</v>
      </c>
      <c r="Q197" s="100" t="s">
        <v>163</v>
      </c>
      <c r="R197" s="100" t="s">
        <v>163</v>
      </c>
      <c r="S197" s="100" t="s">
        <v>163</v>
      </c>
      <c r="T197" s="100" t="s">
        <v>163</v>
      </c>
      <c r="U197" s="100" t="s">
        <v>163</v>
      </c>
      <c r="V197" s="100" t="s">
        <v>163</v>
      </c>
      <c r="W197" s="100" t="s">
        <v>163</v>
      </c>
      <c r="X197" s="100" t="s">
        <v>163</v>
      </c>
      <c r="Y197" s="100">
        <v>4</v>
      </c>
      <c r="Z197" s="100" t="s">
        <v>163</v>
      </c>
    </row>
    <row r="198" spans="1:26" ht="17.100000000000001" customHeight="1">
      <c r="A198" s="13" t="s">
        <v>97</v>
      </c>
      <c r="B198" s="13"/>
      <c r="C198" s="13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7.100000000000001" customHeight="1">
      <c r="A199" s="13">
        <v>1</v>
      </c>
      <c r="B199" s="269" t="s">
        <v>96</v>
      </c>
      <c r="C199" s="269"/>
      <c r="D199" s="128"/>
      <c r="E199" s="147">
        <f t="shared" ref="E199:E216" si="4">SUM(F199,H199:Z199)</f>
        <v>1713</v>
      </c>
      <c r="F199" s="98">
        <f t="shared" ref="F199:Z199" si="5">SUM(F78)</f>
        <v>10</v>
      </c>
      <c r="G199" s="98">
        <f t="shared" si="5"/>
        <v>9</v>
      </c>
      <c r="H199" s="98">
        <f t="shared" si="5"/>
        <v>2</v>
      </c>
      <c r="I199" s="98">
        <f t="shared" si="5"/>
        <v>1</v>
      </c>
      <c r="J199" s="98">
        <f>SUM(J78)</f>
        <v>62</v>
      </c>
      <c r="K199" s="98">
        <f t="shared" si="5"/>
        <v>137</v>
      </c>
      <c r="L199" s="98">
        <f t="shared" si="5"/>
        <v>8</v>
      </c>
      <c r="M199" s="98">
        <f t="shared" si="5"/>
        <v>24</v>
      </c>
      <c r="N199" s="98">
        <f t="shared" si="5"/>
        <v>85</v>
      </c>
      <c r="O199" s="98">
        <f t="shared" si="5"/>
        <v>336</v>
      </c>
      <c r="P199" s="98">
        <f t="shared" si="5"/>
        <v>44</v>
      </c>
      <c r="Q199" s="98">
        <f t="shared" si="5"/>
        <v>46</v>
      </c>
      <c r="R199" s="98">
        <f t="shared" si="5"/>
        <v>56</v>
      </c>
      <c r="S199" s="98">
        <f t="shared" si="5"/>
        <v>138</v>
      </c>
      <c r="T199" s="98">
        <f t="shared" si="5"/>
        <v>85</v>
      </c>
      <c r="U199" s="98">
        <f t="shared" si="5"/>
        <v>95</v>
      </c>
      <c r="V199" s="98">
        <f t="shared" si="5"/>
        <v>297</v>
      </c>
      <c r="W199" s="98">
        <f t="shared" si="5"/>
        <v>23</v>
      </c>
      <c r="X199" s="98">
        <f t="shared" si="5"/>
        <v>133</v>
      </c>
      <c r="Y199" s="98">
        <f t="shared" si="5"/>
        <v>96</v>
      </c>
      <c r="Z199" s="98">
        <f t="shared" si="5"/>
        <v>35</v>
      </c>
    </row>
    <row r="200" spans="1:26" ht="17.100000000000001" customHeight="1">
      <c r="A200" s="13">
        <v>2</v>
      </c>
      <c r="B200" s="269" t="s">
        <v>367</v>
      </c>
      <c r="C200" s="269"/>
      <c r="D200" s="68" t="s">
        <v>366</v>
      </c>
      <c r="E200" s="147">
        <f>SUM(F200,H200:Z200)</f>
        <v>1771</v>
      </c>
      <c r="F200" s="98">
        <f>SUM(F40,F65,F106,F107,F110,F108,F109,F197)</f>
        <v>4</v>
      </c>
      <c r="G200" s="98">
        <f>SUM(G40,G65,G106,G107,G110,G108,G109,G197)</f>
        <v>3</v>
      </c>
      <c r="H200" s="98">
        <f t="shared" ref="H200:Z200" si="6">SUM(H40,H65,H106,H107,H110,H108,H109,H197)</f>
        <v>10</v>
      </c>
      <c r="I200" s="98">
        <f t="shared" si="6"/>
        <v>0</v>
      </c>
      <c r="J200" s="98">
        <f t="shared" si="6"/>
        <v>92</v>
      </c>
      <c r="K200" s="98">
        <f t="shared" si="6"/>
        <v>149</v>
      </c>
      <c r="L200" s="98">
        <f t="shared" si="6"/>
        <v>9</v>
      </c>
      <c r="M200" s="98">
        <f t="shared" si="6"/>
        <v>18</v>
      </c>
      <c r="N200" s="98">
        <f t="shared" si="6"/>
        <v>84</v>
      </c>
      <c r="O200" s="98">
        <f t="shared" si="6"/>
        <v>354</v>
      </c>
      <c r="P200" s="98">
        <f t="shared" si="6"/>
        <v>38</v>
      </c>
      <c r="Q200" s="98">
        <f t="shared" si="6"/>
        <v>40</v>
      </c>
      <c r="R200" s="98">
        <f t="shared" si="6"/>
        <v>39</v>
      </c>
      <c r="S200" s="98">
        <f t="shared" si="6"/>
        <v>194</v>
      </c>
      <c r="T200" s="98">
        <f t="shared" si="6"/>
        <v>66</v>
      </c>
      <c r="U200" s="98">
        <f t="shared" si="6"/>
        <v>76</v>
      </c>
      <c r="V200" s="98">
        <f t="shared" si="6"/>
        <v>303</v>
      </c>
      <c r="W200" s="98">
        <f t="shared" si="6"/>
        <v>13</v>
      </c>
      <c r="X200" s="98">
        <f t="shared" si="6"/>
        <v>158</v>
      </c>
      <c r="Y200" s="98">
        <f t="shared" si="6"/>
        <v>104</v>
      </c>
      <c r="Z200" s="98">
        <f t="shared" si="6"/>
        <v>20</v>
      </c>
    </row>
    <row r="201" spans="1:26" ht="17.100000000000001" customHeight="1">
      <c r="A201" s="13">
        <v>3</v>
      </c>
      <c r="B201" s="269" t="s">
        <v>95</v>
      </c>
      <c r="C201" s="269"/>
      <c r="D201" s="128"/>
      <c r="E201" s="147">
        <f t="shared" si="4"/>
        <v>1750</v>
      </c>
      <c r="F201" s="98">
        <f t="shared" ref="F201" si="7">SUM(F99)</f>
        <v>5</v>
      </c>
      <c r="G201" s="98">
        <f t="shared" ref="G201:Z201" si="8">SUM(G99)</f>
        <v>5</v>
      </c>
      <c r="H201" s="98">
        <f t="shared" si="8"/>
        <v>3</v>
      </c>
      <c r="I201" s="98">
        <f t="shared" si="8"/>
        <v>0</v>
      </c>
      <c r="J201" s="98">
        <f t="shared" si="8"/>
        <v>69</v>
      </c>
      <c r="K201" s="98">
        <f t="shared" si="8"/>
        <v>92</v>
      </c>
      <c r="L201" s="98">
        <f t="shared" si="8"/>
        <v>20</v>
      </c>
      <c r="M201" s="98">
        <f t="shared" si="8"/>
        <v>26</v>
      </c>
      <c r="N201" s="98">
        <f t="shared" si="8"/>
        <v>64</v>
      </c>
      <c r="O201" s="98">
        <f t="shared" si="8"/>
        <v>350</v>
      </c>
      <c r="P201" s="98">
        <f t="shared" si="8"/>
        <v>40</v>
      </c>
      <c r="Q201" s="98">
        <f t="shared" si="8"/>
        <v>51</v>
      </c>
      <c r="R201" s="98">
        <f t="shared" si="8"/>
        <v>38</v>
      </c>
      <c r="S201" s="98">
        <f t="shared" si="8"/>
        <v>210</v>
      </c>
      <c r="T201" s="98">
        <f t="shared" si="8"/>
        <v>81</v>
      </c>
      <c r="U201" s="98">
        <f t="shared" si="8"/>
        <v>78</v>
      </c>
      <c r="V201" s="98">
        <f t="shared" si="8"/>
        <v>336</v>
      </c>
      <c r="W201" s="98">
        <f t="shared" si="8"/>
        <v>19</v>
      </c>
      <c r="X201" s="98">
        <f t="shared" si="8"/>
        <v>126</v>
      </c>
      <c r="Y201" s="98">
        <f t="shared" si="8"/>
        <v>122</v>
      </c>
      <c r="Z201" s="98">
        <f t="shared" si="8"/>
        <v>20</v>
      </c>
    </row>
    <row r="202" spans="1:26" ht="17.100000000000001" customHeight="1">
      <c r="A202" s="13">
        <v>4</v>
      </c>
      <c r="B202" s="269" t="s">
        <v>94</v>
      </c>
      <c r="C202" s="269"/>
      <c r="D202" s="128"/>
      <c r="E202" s="147">
        <f t="shared" si="4"/>
        <v>1922</v>
      </c>
      <c r="F202" s="98">
        <f t="shared" ref="F202:Z202" si="9">SUM(F111)</f>
        <v>12</v>
      </c>
      <c r="G202" s="98">
        <f t="shared" si="9"/>
        <v>12</v>
      </c>
      <c r="H202" s="98">
        <f t="shared" si="9"/>
        <v>2</v>
      </c>
      <c r="I202" s="98">
        <f t="shared" si="9"/>
        <v>0</v>
      </c>
      <c r="J202" s="98">
        <f t="shared" si="9"/>
        <v>138</v>
      </c>
      <c r="K202" s="98">
        <f t="shared" si="9"/>
        <v>163</v>
      </c>
      <c r="L202" s="98">
        <f t="shared" si="9"/>
        <v>8</v>
      </c>
      <c r="M202" s="98">
        <f t="shared" si="9"/>
        <v>15</v>
      </c>
      <c r="N202" s="98">
        <f t="shared" si="9"/>
        <v>121</v>
      </c>
      <c r="O202" s="98">
        <f t="shared" si="9"/>
        <v>364</v>
      </c>
      <c r="P202" s="98">
        <f t="shared" si="9"/>
        <v>39</v>
      </c>
      <c r="Q202" s="98">
        <f t="shared" si="9"/>
        <v>40</v>
      </c>
      <c r="R202" s="98">
        <f t="shared" si="9"/>
        <v>40</v>
      </c>
      <c r="S202" s="98">
        <f t="shared" si="9"/>
        <v>149</v>
      </c>
      <c r="T202" s="98">
        <f t="shared" si="9"/>
        <v>102</v>
      </c>
      <c r="U202" s="98">
        <f t="shared" si="9"/>
        <v>67</v>
      </c>
      <c r="V202" s="98">
        <f t="shared" si="9"/>
        <v>381</v>
      </c>
      <c r="W202" s="98">
        <f t="shared" si="9"/>
        <v>23</v>
      </c>
      <c r="X202" s="98">
        <f t="shared" si="9"/>
        <v>175</v>
      </c>
      <c r="Y202" s="98">
        <f t="shared" si="9"/>
        <v>69</v>
      </c>
      <c r="Z202" s="98">
        <f t="shared" si="9"/>
        <v>14</v>
      </c>
    </row>
    <row r="203" spans="1:26" ht="17.100000000000001" customHeight="1">
      <c r="A203" s="13">
        <v>5</v>
      </c>
      <c r="B203" s="331" t="s">
        <v>93</v>
      </c>
      <c r="C203" s="331"/>
      <c r="D203" s="128"/>
      <c r="E203" s="147">
        <f t="shared" si="4"/>
        <v>1997</v>
      </c>
      <c r="F203" s="98">
        <f t="shared" ref="F203:Z203" si="10">SUM(F117,F93,F96)</f>
        <v>12</v>
      </c>
      <c r="G203" s="98">
        <f t="shared" si="10"/>
        <v>12</v>
      </c>
      <c r="H203" s="98">
        <f t="shared" si="10"/>
        <v>8</v>
      </c>
      <c r="I203" s="98">
        <f t="shared" si="10"/>
        <v>0</v>
      </c>
      <c r="J203" s="98">
        <f t="shared" si="10"/>
        <v>154</v>
      </c>
      <c r="K203" s="98">
        <f t="shared" si="10"/>
        <v>177</v>
      </c>
      <c r="L203" s="98">
        <f t="shared" si="10"/>
        <v>13</v>
      </c>
      <c r="M203" s="98">
        <f t="shared" si="10"/>
        <v>19</v>
      </c>
      <c r="N203" s="98">
        <f t="shared" si="10"/>
        <v>149</v>
      </c>
      <c r="O203" s="98">
        <f t="shared" si="10"/>
        <v>380</v>
      </c>
      <c r="P203" s="98">
        <f t="shared" si="10"/>
        <v>39</v>
      </c>
      <c r="Q203" s="98">
        <f t="shared" si="10"/>
        <v>25</v>
      </c>
      <c r="R203" s="98">
        <f t="shared" si="10"/>
        <v>42</v>
      </c>
      <c r="S203" s="98">
        <f t="shared" si="10"/>
        <v>144</v>
      </c>
      <c r="T203" s="98">
        <f t="shared" si="10"/>
        <v>79</v>
      </c>
      <c r="U203" s="98">
        <f t="shared" si="10"/>
        <v>112</v>
      </c>
      <c r="V203" s="98">
        <f t="shared" si="10"/>
        <v>340</v>
      </c>
      <c r="W203" s="98">
        <f t="shared" si="10"/>
        <v>15</v>
      </c>
      <c r="X203" s="98">
        <f t="shared" si="10"/>
        <v>187</v>
      </c>
      <c r="Y203" s="98">
        <f t="shared" si="10"/>
        <v>72</v>
      </c>
      <c r="Z203" s="98">
        <f t="shared" si="10"/>
        <v>30</v>
      </c>
    </row>
    <row r="204" spans="1:26" ht="17.100000000000001" customHeight="1">
      <c r="A204" s="13">
        <v>6</v>
      </c>
      <c r="B204" s="269" t="s">
        <v>92</v>
      </c>
      <c r="C204" s="269"/>
      <c r="D204" s="128"/>
      <c r="E204" s="147">
        <f t="shared" si="4"/>
        <v>3116</v>
      </c>
      <c r="F204" s="98">
        <f t="shared" ref="F204:Z204" si="11">SUM(F87,F105,F84)</f>
        <v>15</v>
      </c>
      <c r="G204" s="98">
        <f t="shared" si="11"/>
        <v>14</v>
      </c>
      <c r="H204" s="98">
        <f t="shared" si="11"/>
        <v>4</v>
      </c>
      <c r="I204" s="98">
        <f t="shared" si="11"/>
        <v>0</v>
      </c>
      <c r="J204" s="98">
        <f t="shared" si="11"/>
        <v>164</v>
      </c>
      <c r="K204" s="98">
        <f t="shared" si="11"/>
        <v>205</v>
      </c>
      <c r="L204" s="98">
        <f t="shared" si="11"/>
        <v>19</v>
      </c>
      <c r="M204" s="98">
        <f t="shared" si="11"/>
        <v>25</v>
      </c>
      <c r="N204" s="98">
        <f t="shared" si="11"/>
        <v>154</v>
      </c>
      <c r="O204" s="98">
        <f t="shared" si="11"/>
        <v>578</v>
      </c>
      <c r="P204" s="98">
        <f t="shared" si="11"/>
        <v>77</v>
      </c>
      <c r="Q204" s="98">
        <f t="shared" si="11"/>
        <v>67</v>
      </c>
      <c r="R204" s="98">
        <f t="shared" si="11"/>
        <v>82</v>
      </c>
      <c r="S204" s="98">
        <f t="shared" si="11"/>
        <v>288</v>
      </c>
      <c r="T204" s="98">
        <f t="shared" si="11"/>
        <v>125</v>
      </c>
      <c r="U204" s="98">
        <f t="shared" si="11"/>
        <v>237</v>
      </c>
      <c r="V204" s="98">
        <f t="shared" si="11"/>
        <v>544</v>
      </c>
      <c r="W204" s="98">
        <f t="shared" si="11"/>
        <v>32</v>
      </c>
      <c r="X204" s="98">
        <f t="shared" si="11"/>
        <v>192</v>
      </c>
      <c r="Y204" s="98">
        <f t="shared" si="11"/>
        <v>244</v>
      </c>
      <c r="Z204" s="98">
        <f t="shared" si="11"/>
        <v>64</v>
      </c>
    </row>
    <row r="205" spans="1:26" ht="17.100000000000001" customHeight="1">
      <c r="A205" s="13">
        <v>7</v>
      </c>
      <c r="B205" s="269" t="s">
        <v>91</v>
      </c>
      <c r="C205" s="269"/>
      <c r="D205" s="128"/>
      <c r="E205" s="147">
        <f t="shared" si="4"/>
        <v>1928</v>
      </c>
      <c r="F205" s="98">
        <f>SUM(F29)</f>
        <v>18</v>
      </c>
      <c r="G205" s="98">
        <f t="shared" ref="G205:Z205" si="12">SUM(G29)</f>
        <v>18</v>
      </c>
      <c r="H205" s="98">
        <f t="shared" si="12"/>
        <v>4</v>
      </c>
      <c r="I205" s="98">
        <f t="shared" si="12"/>
        <v>0</v>
      </c>
      <c r="J205" s="98">
        <f t="shared" si="12"/>
        <v>132</v>
      </c>
      <c r="K205" s="98">
        <f t="shared" si="12"/>
        <v>173</v>
      </c>
      <c r="L205" s="98">
        <f t="shared" si="12"/>
        <v>16</v>
      </c>
      <c r="M205" s="98">
        <f t="shared" si="12"/>
        <v>16</v>
      </c>
      <c r="N205" s="98">
        <f t="shared" si="12"/>
        <v>141</v>
      </c>
      <c r="O205" s="98">
        <f t="shared" si="12"/>
        <v>385</v>
      </c>
      <c r="P205" s="98">
        <f t="shared" si="12"/>
        <v>27</v>
      </c>
      <c r="Q205" s="98">
        <f t="shared" si="12"/>
        <v>30</v>
      </c>
      <c r="R205" s="98">
        <f t="shared" si="12"/>
        <v>21</v>
      </c>
      <c r="S205" s="98">
        <f t="shared" si="12"/>
        <v>116</v>
      </c>
      <c r="T205" s="98">
        <f t="shared" si="12"/>
        <v>80</v>
      </c>
      <c r="U205" s="98">
        <f t="shared" si="12"/>
        <v>82</v>
      </c>
      <c r="V205" s="98">
        <f t="shared" si="12"/>
        <v>388</v>
      </c>
      <c r="W205" s="98">
        <f t="shared" si="12"/>
        <v>29</v>
      </c>
      <c r="X205" s="98">
        <f t="shared" si="12"/>
        <v>177</v>
      </c>
      <c r="Y205" s="98">
        <f t="shared" si="12"/>
        <v>37</v>
      </c>
      <c r="Z205" s="98">
        <f t="shared" si="12"/>
        <v>56</v>
      </c>
    </row>
    <row r="206" spans="1:26" ht="17.100000000000001" customHeight="1">
      <c r="A206" s="13">
        <v>8</v>
      </c>
      <c r="B206" s="269" t="s">
        <v>90</v>
      </c>
      <c r="C206" s="269"/>
      <c r="D206" s="128"/>
      <c r="E206" s="147">
        <f t="shared" si="4"/>
        <v>840</v>
      </c>
      <c r="F206" s="98">
        <f>SUM(F48,F47,F49)</f>
        <v>5</v>
      </c>
      <c r="G206" s="98">
        <f t="shared" ref="G206:Z206" si="13">SUM(G48,G47,G49)</f>
        <v>5</v>
      </c>
      <c r="H206" s="98">
        <f t="shared" si="13"/>
        <v>6</v>
      </c>
      <c r="I206" s="98">
        <f t="shared" si="13"/>
        <v>0</v>
      </c>
      <c r="J206" s="98">
        <f t="shared" si="13"/>
        <v>40</v>
      </c>
      <c r="K206" s="98">
        <f t="shared" si="13"/>
        <v>79</v>
      </c>
      <c r="L206" s="98">
        <f t="shared" si="13"/>
        <v>3</v>
      </c>
      <c r="M206" s="98">
        <f t="shared" si="13"/>
        <v>4</v>
      </c>
      <c r="N206" s="98">
        <f t="shared" si="13"/>
        <v>59</v>
      </c>
      <c r="O206" s="98">
        <f t="shared" si="13"/>
        <v>181</v>
      </c>
      <c r="P206" s="98">
        <f t="shared" si="13"/>
        <v>17</v>
      </c>
      <c r="Q206" s="98">
        <f t="shared" si="13"/>
        <v>14</v>
      </c>
      <c r="R206" s="98">
        <f t="shared" si="13"/>
        <v>13</v>
      </c>
      <c r="S206" s="98">
        <f t="shared" si="13"/>
        <v>74</v>
      </c>
      <c r="T206" s="98">
        <f t="shared" si="13"/>
        <v>44</v>
      </c>
      <c r="U206" s="98">
        <f t="shared" si="13"/>
        <v>27</v>
      </c>
      <c r="V206" s="98">
        <f t="shared" si="13"/>
        <v>143</v>
      </c>
      <c r="W206" s="98">
        <f t="shared" si="13"/>
        <v>8</v>
      </c>
      <c r="X206" s="98">
        <f t="shared" si="13"/>
        <v>73</v>
      </c>
      <c r="Y206" s="98">
        <f t="shared" si="13"/>
        <v>24</v>
      </c>
      <c r="Z206" s="98">
        <f t="shared" si="13"/>
        <v>26</v>
      </c>
    </row>
    <row r="207" spans="1:26" ht="17.100000000000001" customHeight="1">
      <c r="A207" s="13">
        <v>9</v>
      </c>
      <c r="B207" s="331" t="s">
        <v>89</v>
      </c>
      <c r="C207" s="331"/>
      <c r="D207" s="128"/>
      <c r="E207" s="147">
        <f t="shared" si="4"/>
        <v>1260</v>
      </c>
      <c r="F207" s="98">
        <f>SUM(F44,F46,F45)</f>
        <v>4</v>
      </c>
      <c r="G207" s="98">
        <f t="shared" ref="G207:Z207" si="14">SUM(G44,G46,G45)</f>
        <v>4</v>
      </c>
      <c r="H207" s="98">
        <f t="shared" si="14"/>
        <v>3</v>
      </c>
      <c r="I207" s="98">
        <f t="shared" si="14"/>
        <v>0</v>
      </c>
      <c r="J207" s="98">
        <f t="shared" si="14"/>
        <v>91</v>
      </c>
      <c r="K207" s="98">
        <f t="shared" si="14"/>
        <v>145</v>
      </c>
      <c r="L207" s="98">
        <f t="shared" si="14"/>
        <v>6</v>
      </c>
      <c r="M207" s="98">
        <f t="shared" si="14"/>
        <v>10</v>
      </c>
      <c r="N207" s="98">
        <f t="shared" si="14"/>
        <v>106</v>
      </c>
      <c r="O207" s="98">
        <f t="shared" si="14"/>
        <v>248</v>
      </c>
      <c r="P207" s="98">
        <f t="shared" si="14"/>
        <v>10</v>
      </c>
      <c r="Q207" s="98">
        <f t="shared" si="14"/>
        <v>18</v>
      </c>
      <c r="R207" s="98">
        <f t="shared" si="14"/>
        <v>30</v>
      </c>
      <c r="S207" s="98">
        <f t="shared" si="14"/>
        <v>80</v>
      </c>
      <c r="T207" s="98">
        <f t="shared" si="14"/>
        <v>41</v>
      </c>
      <c r="U207" s="98">
        <f t="shared" si="14"/>
        <v>49</v>
      </c>
      <c r="V207" s="98">
        <f t="shared" si="14"/>
        <v>224</v>
      </c>
      <c r="W207" s="98">
        <f t="shared" si="14"/>
        <v>7</v>
      </c>
      <c r="X207" s="98">
        <f t="shared" si="14"/>
        <v>131</v>
      </c>
      <c r="Y207" s="98">
        <f t="shared" si="14"/>
        <v>34</v>
      </c>
      <c r="Z207" s="98">
        <f t="shared" si="14"/>
        <v>23</v>
      </c>
    </row>
    <row r="208" spans="1:26" ht="17.100000000000001" customHeight="1">
      <c r="A208" s="13">
        <v>10</v>
      </c>
      <c r="B208" s="269" t="s">
        <v>88</v>
      </c>
      <c r="C208" s="269"/>
      <c r="D208" s="128"/>
      <c r="E208" s="147">
        <f t="shared" si="4"/>
        <v>1699</v>
      </c>
      <c r="F208" s="98">
        <f t="shared" ref="F208:Z208" si="15">SUM(F124,F123,F125,F126,F120,F154)</f>
        <v>6</v>
      </c>
      <c r="G208" s="98">
        <f t="shared" si="15"/>
        <v>5</v>
      </c>
      <c r="H208" s="98">
        <f t="shared" si="15"/>
        <v>4</v>
      </c>
      <c r="I208" s="98">
        <f t="shared" si="15"/>
        <v>0</v>
      </c>
      <c r="J208" s="98">
        <f t="shared" si="15"/>
        <v>92</v>
      </c>
      <c r="K208" s="98">
        <f t="shared" si="15"/>
        <v>118</v>
      </c>
      <c r="L208" s="98">
        <f t="shared" si="15"/>
        <v>12</v>
      </c>
      <c r="M208" s="98">
        <f t="shared" si="15"/>
        <v>23</v>
      </c>
      <c r="N208" s="98">
        <f t="shared" si="15"/>
        <v>77</v>
      </c>
      <c r="O208" s="98">
        <f t="shared" si="15"/>
        <v>293</v>
      </c>
      <c r="P208" s="98">
        <f t="shared" si="15"/>
        <v>41</v>
      </c>
      <c r="Q208" s="98">
        <f t="shared" si="15"/>
        <v>44</v>
      </c>
      <c r="R208" s="98">
        <f t="shared" si="15"/>
        <v>50</v>
      </c>
      <c r="S208" s="98">
        <f t="shared" si="15"/>
        <v>122</v>
      </c>
      <c r="T208" s="98">
        <f t="shared" si="15"/>
        <v>91</v>
      </c>
      <c r="U208" s="98">
        <f t="shared" si="15"/>
        <v>87</v>
      </c>
      <c r="V208" s="98">
        <f t="shared" si="15"/>
        <v>378</v>
      </c>
      <c r="W208" s="98">
        <f t="shared" si="15"/>
        <v>20</v>
      </c>
      <c r="X208" s="98">
        <f t="shared" si="15"/>
        <v>127</v>
      </c>
      <c r="Y208" s="98">
        <f t="shared" si="15"/>
        <v>83</v>
      </c>
      <c r="Z208" s="98">
        <f t="shared" si="15"/>
        <v>31</v>
      </c>
    </row>
    <row r="209" spans="1:26" ht="17.100000000000001" customHeight="1">
      <c r="A209" s="13">
        <v>11</v>
      </c>
      <c r="B209" s="331" t="s">
        <v>87</v>
      </c>
      <c r="C209" s="331"/>
      <c r="D209" s="128"/>
      <c r="E209" s="147">
        <f t="shared" si="4"/>
        <v>2376</v>
      </c>
      <c r="F209" s="98">
        <f t="shared" ref="F209:Z209" si="16">SUM(F155,F149,F157,F156)</f>
        <v>17</v>
      </c>
      <c r="G209" s="98">
        <f t="shared" si="16"/>
        <v>16</v>
      </c>
      <c r="H209" s="98">
        <f t="shared" si="16"/>
        <v>4</v>
      </c>
      <c r="I209" s="98">
        <f t="shared" si="16"/>
        <v>0</v>
      </c>
      <c r="J209" s="98">
        <f t="shared" si="16"/>
        <v>139</v>
      </c>
      <c r="K209" s="98">
        <f t="shared" si="16"/>
        <v>207</v>
      </c>
      <c r="L209" s="98">
        <f t="shared" si="16"/>
        <v>21</v>
      </c>
      <c r="M209" s="98">
        <f t="shared" si="16"/>
        <v>28</v>
      </c>
      <c r="N209" s="98">
        <f t="shared" si="16"/>
        <v>167</v>
      </c>
      <c r="O209" s="98">
        <f t="shared" si="16"/>
        <v>439</v>
      </c>
      <c r="P209" s="98">
        <f t="shared" si="16"/>
        <v>38</v>
      </c>
      <c r="Q209" s="98">
        <f t="shared" si="16"/>
        <v>36</v>
      </c>
      <c r="R209" s="98">
        <f t="shared" si="16"/>
        <v>69</v>
      </c>
      <c r="S209" s="98">
        <f t="shared" si="16"/>
        <v>141</v>
      </c>
      <c r="T209" s="98">
        <f t="shared" si="16"/>
        <v>97</v>
      </c>
      <c r="U209" s="98">
        <f t="shared" si="16"/>
        <v>126</v>
      </c>
      <c r="V209" s="98">
        <f t="shared" si="16"/>
        <v>472</v>
      </c>
      <c r="W209" s="98">
        <f t="shared" si="16"/>
        <v>26</v>
      </c>
      <c r="X209" s="98">
        <f t="shared" si="16"/>
        <v>212</v>
      </c>
      <c r="Y209" s="98">
        <f t="shared" si="16"/>
        <v>103</v>
      </c>
      <c r="Z209" s="98">
        <f t="shared" si="16"/>
        <v>34</v>
      </c>
    </row>
    <row r="210" spans="1:26" ht="17.100000000000001" customHeight="1">
      <c r="A210" s="13">
        <v>12</v>
      </c>
      <c r="B210" s="269" t="s">
        <v>86</v>
      </c>
      <c r="C210" s="269"/>
      <c r="D210" s="128"/>
      <c r="E210" s="145">
        <f t="shared" si="4"/>
        <v>2909</v>
      </c>
      <c r="F210" s="100">
        <f t="shared" ref="F210:Z210" si="17">SUM(F129,F140,F135)</f>
        <v>15</v>
      </c>
      <c r="G210" s="100">
        <f t="shared" si="17"/>
        <v>14</v>
      </c>
      <c r="H210" s="100">
        <f t="shared" si="17"/>
        <v>4</v>
      </c>
      <c r="I210" s="100">
        <f t="shared" si="17"/>
        <v>2</v>
      </c>
      <c r="J210" s="100">
        <f t="shared" si="17"/>
        <v>249</v>
      </c>
      <c r="K210" s="100">
        <f t="shared" si="17"/>
        <v>336</v>
      </c>
      <c r="L210" s="100">
        <f t="shared" si="17"/>
        <v>11</v>
      </c>
      <c r="M210" s="100">
        <f t="shared" si="17"/>
        <v>38</v>
      </c>
      <c r="N210" s="100">
        <f t="shared" si="17"/>
        <v>181</v>
      </c>
      <c r="O210" s="100">
        <f t="shared" si="17"/>
        <v>509</v>
      </c>
      <c r="P210" s="100">
        <f t="shared" si="17"/>
        <v>50</v>
      </c>
      <c r="Q210" s="100">
        <f t="shared" si="17"/>
        <v>53</v>
      </c>
      <c r="R210" s="100">
        <f t="shared" si="17"/>
        <v>52</v>
      </c>
      <c r="S210" s="100">
        <f t="shared" si="17"/>
        <v>187</v>
      </c>
      <c r="T210" s="100">
        <f t="shared" si="17"/>
        <v>165</v>
      </c>
      <c r="U210" s="100">
        <f t="shared" si="17"/>
        <v>89</v>
      </c>
      <c r="V210" s="100">
        <f t="shared" si="17"/>
        <v>507</v>
      </c>
      <c r="W210" s="100">
        <f t="shared" si="17"/>
        <v>31</v>
      </c>
      <c r="X210" s="100">
        <f t="shared" si="17"/>
        <v>266</v>
      </c>
      <c r="Y210" s="100">
        <f t="shared" si="17"/>
        <v>96</v>
      </c>
      <c r="Z210" s="100">
        <f t="shared" si="17"/>
        <v>68</v>
      </c>
    </row>
    <row r="211" spans="1:26" ht="17.100000000000001" customHeight="1">
      <c r="A211" s="13">
        <v>13</v>
      </c>
      <c r="B211" s="331" t="s">
        <v>85</v>
      </c>
      <c r="C211" s="331"/>
      <c r="D211" s="128"/>
      <c r="E211" s="145">
        <f t="shared" si="4"/>
        <v>2857</v>
      </c>
      <c r="F211" s="100">
        <f>SUM(F35,F24)</f>
        <v>34</v>
      </c>
      <c r="G211" s="100">
        <f t="shared" ref="G211:Z211" si="18">SUM(G35,G24)</f>
        <v>34</v>
      </c>
      <c r="H211" s="100">
        <f t="shared" si="18"/>
        <v>12</v>
      </c>
      <c r="I211" s="100">
        <f t="shared" si="18"/>
        <v>3</v>
      </c>
      <c r="J211" s="100">
        <f t="shared" si="18"/>
        <v>233</v>
      </c>
      <c r="K211" s="100">
        <f t="shared" si="18"/>
        <v>286</v>
      </c>
      <c r="L211" s="100">
        <f t="shared" si="18"/>
        <v>15</v>
      </c>
      <c r="M211" s="100">
        <f t="shared" si="18"/>
        <v>14</v>
      </c>
      <c r="N211" s="100">
        <f t="shared" si="18"/>
        <v>264</v>
      </c>
      <c r="O211" s="100">
        <f t="shared" si="18"/>
        <v>501</v>
      </c>
      <c r="P211" s="100">
        <f t="shared" si="18"/>
        <v>38</v>
      </c>
      <c r="Q211" s="100">
        <f t="shared" si="18"/>
        <v>38</v>
      </c>
      <c r="R211" s="100">
        <f t="shared" si="18"/>
        <v>45</v>
      </c>
      <c r="S211" s="100">
        <f t="shared" si="18"/>
        <v>162</v>
      </c>
      <c r="T211" s="100">
        <f t="shared" si="18"/>
        <v>100</v>
      </c>
      <c r="U211" s="100">
        <f t="shared" si="18"/>
        <v>146</v>
      </c>
      <c r="V211" s="100">
        <f t="shared" si="18"/>
        <v>581</v>
      </c>
      <c r="W211" s="100">
        <f t="shared" si="18"/>
        <v>34</v>
      </c>
      <c r="X211" s="100">
        <f t="shared" si="18"/>
        <v>199</v>
      </c>
      <c r="Y211" s="100">
        <f t="shared" si="18"/>
        <v>107</v>
      </c>
      <c r="Z211" s="100">
        <f t="shared" si="18"/>
        <v>45</v>
      </c>
    </row>
    <row r="212" spans="1:26" ht="17.100000000000001" customHeight="1">
      <c r="A212" s="13">
        <v>14</v>
      </c>
      <c r="B212" s="269" t="s">
        <v>84</v>
      </c>
      <c r="C212" s="269"/>
      <c r="D212" s="68"/>
      <c r="E212" s="147">
        <f>SUM(F212,H212:Z212)</f>
        <v>2875</v>
      </c>
      <c r="F212" s="98">
        <f>SUM(F59,F55,F50)</f>
        <v>16</v>
      </c>
      <c r="G212" s="98">
        <f>SUM(G59,G55,G50)</f>
        <v>15</v>
      </c>
      <c r="H212" s="98">
        <f t="shared" ref="H212:Z212" si="19">SUM(H59,H55,H50)</f>
        <v>148</v>
      </c>
      <c r="I212" s="98">
        <f t="shared" si="19"/>
        <v>0</v>
      </c>
      <c r="J212" s="98">
        <f t="shared" si="19"/>
        <v>219</v>
      </c>
      <c r="K212" s="98">
        <f t="shared" si="19"/>
        <v>411</v>
      </c>
      <c r="L212" s="98">
        <f t="shared" si="19"/>
        <v>10</v>
      </c>
      <c r="M212" s="98">
        <f t="shared" si="19"/>
        <v>16</v>
      </c>
      <c r="N212" s="98">
        <f t="shared" si="19"/>
        <v>245</v>
      </c>
      <c r="O212" s="98">
        <f t="shared" si="19"/>
        <v>467</v>
      </c>
      <c r="P212" s="98">
        <f t="shared" si="19"/>
        <v>37</v>
      </c>
      <c r="Q212" s="98">
        <f t="shared" si="19"/>
        <v>32</v>
      </c>
      <c r="R212" s="98">
        <f t="shared" si="19"/>
        <v>28</v>
      </c>
      <c r="S212" s="98">
        <f t="shared" si="19"/>
        <v>191</v>
      </c>
      <c r="T212" s="98">
        <f t="shared" si="19"/>
        <v>99</v>
      </c>
      <c r="U212" s="98">
        <f t="shared" si="19"/>
        <v>65</v>
      </c>
      <c r="V212" s="98">
        <f t="shared" si="19"/>
        <v>476</v>
      </c>
      <c r="W212" s="98">
        <f t="shared" si="19"/>
        <v>23</v>
      </c>
      <c r="X212" s="98">
        <f t="shared" si="19"/>
        <v>268</v>
      </c>
      <c r="Y212" s="98">
        <f t="shared" si="19"/>
        <v>56</v>
      </c>
      <c r="Z212" s="98">
        <f t="shared" si="19"/>
        <v>68</v>
      </c>
    </row>
    <row r="213" spans="1:26" ht="17.100000000000001" customHeight="1">
      <c r="A213" s="13">
        <v>15</v>
      </c>
      <c r="B213" s="269" t="s">
        <v>83</v>
      </c>
      <c r="C213" s="269"/>
      <c r="D213" s="128"/>
      <c r="E213" s="147">
        <f t="shared" si="4"/>
        <v>5414</v>
      </c>
      <c r="F213" s="98">
        <f t="shared" ref="F213:Z213" si="20">SUM(F158,F159,F165)</f>
        <v>21</v>
      </c>
      <c r="G213" s="98">
        <f t="shared" si="20"/>
        <v>18</v>
      </c>
      <c r="H213" s="98">
        <f t="shared" si="20"/>
        <v>17</v>
      </c>
      <c r="I213" s="98">
        <f t="shared" si="20"/>
        <v>2</v>
      </c>
      <c r="J213" s="98">
        <f t="shared" si="20"/>
        <v>370</v>
      </c>
      <c r="K213" s="98">
        <f t="shared" si="20"/>
        <v>511</v>
      </c>
      <c r="L213" s="98">
        <f t="shared" si="20"/>
        <v>37</v>
      </c>
      <c r="M213" s="98">
        <f t="shared" si="20"/>
        <v>56</v>
      </c>
      <c r="N213" s="98">
        <f t="shared" si="20"/>
        <v>414</v>
      </c>
      <c r="O213" s="98">
        <f t="shared" si="20"/>
        <v>954</v>
      </c>
      <c r="P213" s="98">
        <f t="shared" si="20"/>
        <v>105</v>
      </c>
      <c r="Q213" s="98">
        <f t="shared" si="20"/>
        <v>97</v>
      </c>
      <c r="R213" s="98">
        <f t="shared" si="20"/>
        <v>130</v>
      </c>
      <c r="S213" s="98">
        <f t="shared" si="20"/>
        <v>333</v>
      </c>
      <c r="T213" s="98">
        <f t="shared" si="20"/>
        <v>214</v>
      </c>
      <c r="U213" s="98">
        <f t="shared" si="20"/>
        <v>275</v>
      </c>
      <c r="V213" s="98">
        <f t="shared" si="20"/>
        <v>1140</v>
      </c>
      <c r="W213" s="98">
        <f t="shared" si="20"/>
        <v>51</v>
      </c>
      <c r="X213" s="98">
        <f t="shared" si="20"/>
        <v>400</v>
      </c>
      <c r="Y213" s="98">
        <f t="shared" si="20"/>
        <v>202</v>
      </c>
      <c r="Z213" s="98">
        <f t="shared" si="20"/>
        <v>85</v>
      </c>
    </row>
    <row r="214" spans="1:26" ht="17.100000000000001" customHeight="1">
      <c r="A214" s="13">
        <v>16</v>
      </c>
      <c r="B214" s="269" t="s">
        <v>82</v>
      </c>
      <c r="C214" s="269"/>
      <c r="D214" s="128"/>
      <c r="E214" s="147">
        <f t="shared" si="4"/>
        <v>4444</v>
      </c>
      <c r="F214" s="98">
        <f t="shared" ref="F214:Z214" si="21">SUM(F170,F179,F185,F175)</f>
        <v>22</v>
      </c>
      <c r="G214" s="98">
        <f t="shared" si="21"/>
        <v>22</v>
      </c>
      <c r="H214" s="98">
        <f t="shared" si="21"/>
        <v>8</v>
      </c>
      <c r="I214" s="98">
        <f t="shared" si="21"/>
        <v>6</v>
      </c>
      <c r="J214" s="98">
        <f t="shared" si="21"/>
        <v>370</v>
      </c>
      <c r="K214" s="98">
        <f t="shared" si="21"/>
        <v>411</v>
      </c>
      <c r="L214" s="98">
        <f t="shared" si="21"/>
        <v>17</v>
      </c>
      <c r="M214" s="98">
        <f t="shared" si="21"/>
        <v>41</v>
      </c>
      <c r="N214" s="98">
        <f t="shared" si="21"/>
        <v>327</v>
      </c>
      <c r="O214" s="98">
        <f t="shared" si="21"/>
        <v>798</v>
      </c>
      <c r="P214" s="98">
        <f t="shared" si="21"/>
        <v>67</v>
      </c>
      <c r="Q214" s="98">
        <f t="shared" si="21"/>
        <v>71</v>
      </c>
      <c r="R214" s="98">
        <f t="shared" si="21"/>
        <v>81</v>
      </c>
      <c r="S214" s="98">
        <f t="shared" si="21"/>
        <v>312</v>
      </c>
      <c r="T214" s="98">
        <f t="shared" si="21"/>
        <v>212</v>
      </c>
      <c r="U214" s="98">
        <f t="shared" si="21"/>
        <v>171</v>
      </c>
      <c r="V214" s="98">
        <f t="shared" si="21"/>
        <v>893</v>
      </c>
      <c r="W214" s="98">
        <f t="shared" si="21"/>
        <v>64</v>
      </c>
      <c r="X214" s="98">
        <f t="shared" si="21"/>
        <v>327</v>
      </c>
      <c r="Y214" s="98">
        <f t="shared" si="21"/>
        <v>162</v>
      </c>
      <c r="Z214" s="98">
        <f t="shared" si="21"/>
        <v>84</v>
      </c>
    </row>
    <row r="215" spans="1:26" ht="17.100000000000001" customHeight="1">
      <c r="A215" s="13">
        <v>17</v>
      </c>
      <c r="B215" s="269" t="s">
        <v>81</v>
      </c>
      <c r="C215" s="269"/>
      <c r="D215" s="128"/>
      <c r="E215" s="147">
        <f t="shared" si="4"/>
        <v>4525</v>
      </c>
      <c r="F215" s="98">
        <f t="shared" ref="F215:Z215" si="22">SUM(F186,F191,F190,F189,F188,F187)</f>
        <v>12</v>
      </c>
      <c r="G215" s="98">
        <f t="shared" si="22"/>
        <v>9</v>
      </c>
      <c r="H215" s="98">
        <f t="shared" si="22"/>
        <v>18</v>
      </c>
      <c r="I215" s="98">
        <f t="shared" si="22"/>
        <v>1</v>
      </c>
      <c r="J215" s="98">
        <f t="shared" si="22"/>
        <v>385</v>
      </c>
      <c r="K215" s="98">
        <f t="shared" si="22"/>
        <v>715</v>
      </c>
      <c r="L215" s="98">
        <f t="shared" si="22"/>
        <v>24</v>
      </c>
      <c r="M215" s="98">
        <f t="shared" si="22"/>
        <v>95</v>
      </c>
      <c r="N215" s="98">
        <f t="shared" si="22"/>
        <v>371</v>
      </c>
      <c r="O215" s="98">
        <f t="shared" si="22"/>
        <v>732</v>
      </c>
      <c r="P215" s="98">
        <f t="shared" si="22"/>
        <v>48</v>
      </c>
      <c r="Q215" s="98">
        <f t="shared" si="22"/>
        <v>81</v>
      </c>
      <c r="R215" s="98">
        <f t="shared" si="22"/>
        <v>124</v>
      </c>
      <c r="S215" s="98">
        <f t="shared" si="22"/>
        <v>277</v>
      </c>
      <c r="T215" s="98">
        <f t="shared" si="22"/>
        <v>150</v>
      </c>
      <c r="U215" s="98">
        <f t="shared" si="22"/>
        <v>193</v>
      </c>
      <c r="V215" s="98">
        <f t="shared" si="22"/>
        <v>702</v>
      </c>
      <c r="W215" s="98">
        <f t="shared" si="22"/>
        <v>26</v>
      </c>
      <c r="X215" s="98">
        <f t="shared" si="22"/>
        <v>357</v>
      </c>
      <c r="Y215" s="98">
        <f t="shared" si="22"/>
        <v>90</v>
      </c>
      <c r="Z215" s="98">
        <f t="shared" si="22"/>
        <v>124</v>
      </c>
    </row>
    <row r="216" spans="1:26" ht="17.100000000000001" customHeight="1">
      <c r="A216" s="13">
        <v>18</v>
      </c>
      <c r="B216" s="269" t="s">
        <v>80</v>
      </c>
      <c r="C216" s="269"/>
      <c r="D216" s="128"/>
      <c r="E216" s="147">
        <f t="shared" si="4"/>
        <v>1389</v>
      </c>
      <c r="F216" s="98">
        <f>SUM(F6,F18,F14,F10)</f>
        <v>96</v>
      </c>
      <c r="G216" s="98">
        <f t="shared" ref="G216:Z216" si="23">SUM(G6,G18,G14,G10)</f>
        <v>96</v>
      </c>
      <c r="H216" s="98">
        <f t="shared" si="23"/>
        <v>38</v>
      </c>
      <c r="I216" s="98">
        <f t="shared" si="23"/>
        <v>2</v>
      </c>
      <c r="J216" s="98">
        <f t="shared" si="23"/>
        <v>93</v>
      </c>
      <c r="K216" s="98">
        <f t="shared" si="23"/>
        <v>148</v>
      </c>
      <c r="L216" s="98">
        <f t="shared" si="23"/>
        <v>5</v>
      </c>
      <c r="M216" s="98">
        <f t="shared" si="23"/>
        <v>3</v>
      </c>
      <c r="N216" s="98">
        <f t="shared" si="23"/>
        <v>96</v>
      </c>
      <c r="O216" s="98">
        <f t="shared" si="23"/>
        <v>225</v>
      </c>
      <c r="P216" s="98">
        <f t="shared" si="23"/>
        <v>17</v>
      </c>
      <c r="Q216" s="98">
        <f t="shared" si="23"/>
        <v>25</v>
      </c>
      <c r="R216" s="98">
        <f t="shared" si="23"/>
        <v>15</v>
      </c>
      <c r="S216" s="98">
        <f t="shared" si="23"/>
        <v>67</v>
      </c>
      <c r="T216" s="98">
        <f t="shared" si="23"/>
        <v>60</v>
      </c>
      <c r="U216" s="98">
        <f t="shared" si="23"/>
        <v>30</v>
      </c>
      <c r="V216" s="98">
        <f t="shared" si="23"/>
        <v>233</v>
      </c>
      <c r="W216" s="98">
        <f t="shared" si="23"/>
        <v>13</v>
      </c>
      <c r="X216" s="98">
        <f t="shared" si="23"/>
        <v>147</v>
      </c>
      <c r="Y216" s="98">
        <f t="shared" si="23"/>
        <v>28</v>
      </c>
      <c r="Z216" s="98">
        <f t="shared" si="23"/>
        <v>48</v>
      </c>
    </row>
    <row r="217" spans="1:26"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</sheetData>
  <mergeCells count="30"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12:C212"/>
    <mergeCell ref="B206:C206"/>
    <mergeCell ref="A146:D148"/>
    <mergeCell ref="E146:O146"/>
    <mergeCell ref="P146:Z146"/>
    <mergeCell ref="E147:E148"/>
    <mergeCell ref="B199:C199"/>
    <mergeCell ref="B200:C200"/>
    <mergeCell ref="B201:C201"/>
    <mergeCell ref="B202:C202"/>
    <mergeCell ref="B203:C203"/>
    <mergeCell ref="B204:C204"/>
    <mergeCell ref="B205:C205"/>
    <mergeCell ref="A2:D4"/>
    <mergeCell ref="E2:O2"/>
    <mergeCell ref="P2:Z2"/>
    <mergeCell ref="E3:E4"/>
    <mergeCell ref="A75:D77"/>
    <mergeCell ref="E75:O75"/>
    <mergeCell ref="P75:Z75"/>
    <mergeCell ref="E76:E77"/>
  </mergeCells>
  <phoneticPr fontId="1"/>
  <printOptions horizontalCentered="1" verticalCentered="1"/>
  <pageMargins left="0" right="0" top="0.6692913385826772" bottom="0.6692913385826772" header="0.31496062992125984" footer="0.31496062992125984"/>
  <pageSetup paperSize="9" scale="43" orientation="landscape" r:id="rId1"/>
  <rowBreaks count="2" manualBreakCount="2">
    <brk id="73" max="25" man="1"/>
    <brk id="144" max="36" man="1"/>
  </rowBreaks>
  <ignoredErrors>
    <ignoredError sqref="E24 E29 E40 E50 E55 E59 E65 E84 E87 E93 E96 E99 E111 E117 E120 E126 E129 E135 E140 E159 E165 E170 E175 E179 E19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18"/>
  <sheetViews>
    <sheetView view="pageBreakPreview" topLeftCell="A196" zoomScaleNormal="100" zoomScaleSheetLayoutView="100" workbookViewId="0">
      <selection activeCell="A146" sqref="A146:D148"/>
    </sheetView>
  </sheetViews>
  <sheetFormatPr defaultRowHeight="12"/>
  <cols>
    <col min="1" max="2" width="3.625" style="2" customWidth="1"/>
    <col min="3" max="3" width="11.625" style="2" customWidth="1"/>
    <col min="4" max="4" width="2.625" style="13" customWidth="1"/>
    <col min="5" max="26" width="10.625" style="72" customWidth="1"/>
    <col min="27" max="16384" width="9" style="2"/>
  </cols>
  <sheetData>
    <row r="1" spans="1:26" ht="24" customHeight="1" thickBot="1">
      <c r="A1" s="131" t="s">
        <v>459</v>
      </c>
      <c r="B1" s="129"/>
      <c r="C1" s="129"/>
      <c r="D1" s="12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4.25" customHeight="1" thickTop="1">
      <c r="A2" s="327" t="s">
        <v>362</v>
      </c>
      <c r="B2" s="327"/>
      <c r="C2" s="327"/>
      <c r="D2" s="327"/>
      <c r="E2" s="337" t="s">
        <v>0</v>
      </c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 t="s">
        <v>0</v>
      </c>
      <c r="Q2" s="338"/>
      <c r="R2" s="338"/>
      <c r="S2" s="338"/>
      <c r="T2" s="338"/>
      <c r="U2" s="338"/>
      <c r="V2" s="338"/>
      <c r="W2" s="338"/>
      <c r="X2" s="338"/>
      <c r="Y2" s="338"/>
      <c r="Z2" s="339"/>
    </row>
    <row r="3" spans="1:26" ht="11.25" customHeight="1">
      <c r="A3" s="332"/>
      <c r="B3" s="332"/>
      <c r="C3" s="332"/>
      <c r="D3" s="332"/>
      <c r="E3" s="335" t="s">
        <v>167</v>
      </c>
      <c r="F3" s="81" t="s">
        <v>24</v>
      </c>
      <c r="G3" s="82"/>
      <c r="H3" s="81" t="s">
        <v>25</v>
      </c>
      <c r="I3" s="80" t="s">
        <v>26</v>
      </c>
      <c r="J3" s="80" t="s">
        <v>27</v>
      </c>
      <c r="K3" s="80" t="s">
        <v>28</v>
      </c>
      <c r="L3" s="80" t="s">
        <v>29</v>
      </c>
      <c r="M3" s="80" t="s">
        <v>30</v>
      </c>
      <c r="N3" s="80" t="s">
        <v>31</v>
      </c>
      <c r="O3" s="80" t="s">
        <v>32</v>
      </c>
      <c r="P3" s="80" t="s">
        <v>33</v>
      </c>
      <c r="Q3" s="80" t="s">
        <v>34</v>
      </c>
      <c r="R3" s="80" t="s">
        <v>35</v>
      </c>
      <c r="S3" s="80" t="s">
        <v>36</v>
      </c>
      <c r="T3" s="80" t="s">
        <v>37</v>
      </c>
      <c r="U3" s="80" t="s">
        <v>38</v>
      </c>
      <c r="V3" s="80" t="s">
        <v>39</v>
      </c>
      <c r="W3" s="80" t="s">
        <v>40</v>
      </c>
      <c r="X3" s="80" t="s">
        <v>41</v>
      </c>
      <c r="Y3" s="80" t="s">
        <v>42</v>
      </c>
      <c r="Z3" s="81" t="s">
        <v>55</v>
      </c>
    </row>
    <row r="4" spans="1:26" ht="48">
      <c r="A4" s="329"/>
      <c r="B4" s="329"/>
      <c r="C4" s="329"/>
      <c r="D4" s="329"/>
      <c r="E4" s="336"/>
      <c r="F4" s="83" t="s">
        <v>378</v>
      </c>
      <c r="G4" s="73" t="s">
        <v>376</v>
      </c>
      <c r="H4" s="83" t="s">
        <v>72</v>
      </c>
      <c r="I4" s="83" t="s">
        <v>217</v>
      </c>
      <c r="J4" s="83" t="s">
        <v>44</v>
      </c>
      <c r="K4" s="83" t="s">
        <v>45</v>
      </c>
      <c r="L4" s="83" t="s">
        <v>377</v>
      </c>
      <c r="M4" s="140" t="s">
        <v>47</v>
      </c>
      <c r="N4" s="83" t="s">
        <v>219</v>
      </c>
      <c r="O4" s="83" t="s">
        <v>220</v>
      </c>
      <c r="P4" s="83" t="s">
        <v>221</v>
      </c>
      <c r="Q4" s="85" t="s">
        <v>213</v>
      </c>
      <c r="R4" s="83" t="s">
        <v>214</v>
      </c>
      <c r="S4" s="83" t="s">
        <v>222</v>
      </c>
      <c r="T4" s="84" t="s">
        <v>379</v>
      </c>
      <c r="U4" s="83" t="s">
        <v>224</v>
      </c>
      <c r="V4" s="85" t="s">
        <v>380</v>
      </c>
      <c r="W4" s="83" t="s">
        <v>384</v>
      </c>
      <c r="X4" s="83" t="s">
        <v>381</v>
      </c>
      <c r="Y4" s="83" t="s">
        <v>382</v>
      </c>
      <c r="Z4" s="85" t="s">
        <v>73</v>
      </c>
    </row>
    <row r="5" spans="1:26" s="7" customFormat="1" ht="17.100000000000001" customHeight="1">
      <c r="A5" s="56" t="s">
        <v>2</v>
      </c>
      <c r="B5" s="56"/>
      <c r="C5" s="56"/>
      <c r="D5" s="108"/>
      <c r="E5" s="141">
        <f>SUM(E6,E10,E14,E18,E24,E29,E35,E40,E44,E45,E46,E47,E48,E49,E50,E55,E59,E65,E78,E84,E87,E93,E96,E99,E105,E106,E107,E108,E109,E110,E111,E117,E120,E123,E124,E125,E126,E129,E135,E140,E149,E154,E155,E156,E157,E158,E159,E165,E170,E175,E179,E185,E186,E187,E188,E189,E190,E191,E197)</f>
        <v>23313</v>
      </c>
      <c r="F5" s="148">
        <f t="shared" ref="F5:Z5" si="0">SUM(F6,F10,F14,F18,F24,F29,F35,F40,F44,F45,F46,F47,F48,F49,F50,F55,F59,F65,F78,F84,F87,F93,F96,F99,F105,F106,F107,F108,F109,F110,F111,F117,F120,F123,F124,F125,F126,F129,F135,F140,F149,F154,F155,F156,F157,F158,F159,F165,F170,F175,F179,F185,F186,F187,F188,F189,F190,F191,F197)</f>
        <v>194</v>
      </c>
      <c r="G5" s="148">
        <f t="shared" si="0"/>
        <v>184</v>
      </c>
      <c r="H5" s="148">
        <f t="shared" si="0"/>
        <v>181</v>
      </c>
      <c r="I5" s="148">
        <f t="shared" si="0"/>
        <v>15</v>
      </c>
      <c r="J5" s="148">
        <f t="shared" si="0"/>
        <v>2656</v>
      </c>
      <c r="K5" s="148">
        <f t="shared" si="0"/>
        <v>2712</v>
      </c>
      <c r="L5" s="148">
        <f t="shared" si="0"/>
        <v>217</v>
      </c>
      <c r="M5" s="148">
        <f t="shared" si="0"/>
        <v>318</v>
      </c>
      <c r="N5" s="148">
        <f t="shared" si="0"/>
        <v>2744</v>
      </c>
      <c r="O5" s="148">
        <f t="shared" si="0"/>
        <v>3666</v>
      </c>
      <c r="P5" s="148">
        <f t="shared" si="0"/>
        <v>311</v>
      </c>
      <c r="Q5" s="148">
        <f t="shared" si="0"/>
        <v>471</v>
      </c>
      <c r="R5" s="148">
        <f t="shared" si="0"/>
        <v>617</v>
      </c>
      <c r="S5" s="148">
        <f t="shared" si="0"/>
        <v>1221</v>
      </c>
      <c r="T5" s="148">
        <f t="shared" si="0"/>
        <v>800</v>
      </c>
      <c r="U5" s="148">
        <f t="shared" si="0"/>
        <v>937</v>
      </c>
      <c r="V5" s="148">
        <f t="shared" si="0"/>
        <v>2093</v>
      </c>
      <c r="W5" s="148">
        <f t="shared" si="0"/>
        <v>316</v>
      </c>
      <c r="X5" s="148">
        <f t="shared" si="0"/>
        <v>2124</v>
      </c>
      <c r="Y5" s="148">
        <f t="shared" si="0"/>
        <v>1259</v>
      </c>
      <c r="Z5" s="148">
        <f t="shared" si="0"/>
        <v>461</v>
      </c>
    </row>
    <row r="6" spans="1:26" ht="17.100000000000001" customHeight="1">
      <c r="A6" s="13"/>
      <c r="B6" s="13" t="s">
        <v>161</v>
      </c>
      <c r="C6" s="13"/>
      <c r="D6" s="37"/>
      <c r="E6" s="145">
        <f>SUM(E7:E9)</f>
        <v>145</v>
      </c>
      <c r="F6" s="100">
        <v>16</v>
      </c>
      <c r="G6" s="100">
        <v>16</v>
      </c>
      <c r="H6" s="100">
        <v>3</v>
      </c>
      <c r="I6" s="100" t="s">
        <v>163</v>
      </c>
      <c r="J6" s="100">
        <v>15</v>
      </c>
      <c r="K6" s="100">
        <v>9</v>
      </c>
      <c r="L6" s="100">
        <v>1</v>
      </c>
      <c r="M6" s="100" t="s">
        <v>163</v>
      </c>
      <c r="N6" s="100">
        <v>16</v>
      </c>
      <c r="O6" s="100">
        <v>24</v>
      </c>
      <c r="P6" s="100">
        <v>2</v>
      </c>
      <c r="Q6" s="100">
        <v>5</v>
      </c>
      <c r="R6" s="100">
        <v>1</v>
      </c>
      <c r="S6" s="100">
        <v>3</v>
      </c>
      <c r="T6" s="100">
        <v>7</v>
      </c>
      <c r="U6" s="100">
        <v>4</v>
      </c>
      <c r="V6" s="100">
        <v>14</v>
      </c>
      <c r="W6" s="100">
        <v>1</v>
      </c>
      <c r="X6" s="100">
        <v>16</v>
      </c>
      <c r="Y6" s="100">
        <v>5</v>
      </c>
      <c r="Z6" s="100">
        <v>3</v>
      </c>
    </row>
    <row r="7" spans="1:26" ht="17.100000000000001" customHeight="1">
      <c r="A7" s="13"/>
      <c r="B7" s="13"/>
      <c r="C7" s="13" t="s">
        <v>103</v>
      </c>
      <c r="D7" s="37"/>
      <c r="E7" s="145">
        <f>SUM(F7,H7:Z7)</f>
        <v>127</v>
      </c>
      <c r="F7" s="100">
        <v>9</v>
      </c>
      <c r="G7" s="100">
        <v>9</v>
      </c>
      <c r="H7" s="100">
        <v>3</v>
      </c>
      <c r="I7" s="100" t="s">
        <v>163</v>
      </c>
      <c r="J7" s="100">
        <v>14</v>
      </c>
      <c r="K7" s="100">
        <v>8</v>
      </c>
      <c r="L7" s="100">
        <v>1</v>
      </c>
      <c r="M7" s="100" t="s">
        <v>163</v>
      </c>
      <c r="N7" s="100">
        <v>14</v>
      </c>
      <c r="O7" s="100">
        <v>24</v>
      </c>
      <c r="P7" s="100">
        <v>2</v>
      </c>
      <c r="Q7" s="100">
        <v>3</v>
      </c>
      <c r="R7" s="100">
        <v>1</v>
      </c>
      <c r="S7" s="100">
        <v>2</v>
      </c>
      <c r="T7" s="100">
        <v>7</v>
      </c>
      <c r="U7" s="100">
        <v>3</v>
      </c>
      <c r="V7" s="100">
        <v>13</v>
      </c>
      <c r="W7" s="100">
        <v>1</v>
      </c>
      <c r="X7" s="100">
        <v>15</v>
      </c>
      <c r="Y7" s="100">
        <v>5</v>
      </c>
      <c r="Z7" s="100">
        <v>2</v>
      </c>
    </row>
    <row r="8" spans="1:26" ht="17.100000000000001" customHeight="1">
      <c r="A8" s="13"/>
      <c r="B8" s="13"/>
      <c r="C8" s="13" t="s">
        <v>102</v>
      </c>
      <c r="D8" s="37"/>
      <c r="E8" s="145">
        <f t="shared" ref="E8:E68" si="1">SUM(F8,H8:Z8)</f>
        <v>18</v>
      </c>
      <c r="F8" s="100">
        <v>7</v>
      </c>
      <c r="G8" s="100">
        <v>7</v>
      </c>
      <c r="H8" s="100" t="s">
        <v>163</v>
      </c>
      <c r="I8" s="100" t="s">
        <v>163</v>
      </c>
      <c r="J8" s="100">
        <v>1</v>
      </c>
      <c r="K8" s="100">
        <v>1</v>
      </c>
      <c r="L8" s="100" t="s">
        <v>163</v>
      </c>
      <c r="M8" s="100" t="s">
        <v>163</v>
      </c>
      <c r="N8" s="100">
        <v>2</v>
      </c>
      <c r="O8" s="100" t="s">
        <v>163</v>
      </c>
      <c r="P8" s="100" t="s">
        <v>163</v>
      </c>
      <c r="Q8" s="100">
        <v>2</v>
      </c>
      <c r="R8" s="100" t="s">
        <v>163</v>
      </c>
      <c r="S8" s="100">
        <v>1</v>
      </c>
      <c r="T8" s="100" t="s">
        <v>163</v>
      </c>
      <c r="U8" s="100">
        <v>1</v>
      </c>
      <c r="V8" s="100">
        <v>1</v>
      </c>
      <c r="W8" s="100" t="s">
        <v>163</v>
      </c>
      <c r="X8" s="100">
        <v>1</v>
      </c>
      <c r="Y8" s="100" t="s">
        <v>163</v>
      </c>
      <c r="Z8" s="100">
        <v>1</v>
      </c>
    </row>
    <row r="9" spans="1:26" ht="17.100000000000001" customHeight="1">
      <c r="A9" s="13"/>
      <c r="B9" s="13"/>
      <c r="C9" s="13" t="s">
        <v>101</v>
      </c>
      <c r="D9" s="37"/>
      <c r="E9" s="145">
        <f t="shared" si="1"/>
        <v>0</v>
      </c>
      <c r="F9" s="100" t="s">
        <v>163</v>
      </c>
      <c r="G9" s="100" t="s">
        <v>163</v>
      </c>
      <c r="H9" s="100" t="s">
        <v>163</v>
      </c>
      <c r="I9" s="100" t="s">
        <v>163</v>
      </c>
      <c r="J9" s="100" t="s">
        <v>163</v>
      </c>
      <c r="K9" s="100" t="s">
        <v>163</v>
      </c>
      <c r="L9" s="100" t="s">
        <v>163</v>
      </c>
      <c r="M9" s="100" t="s">
        <v>163</v>
      </c>
      <c r="N9" s="100" t="s">
        <v>163</v>
      </c>
      <c r="O9" s="100" t="s">
        <v>163</v>
      </c>
      <c r="P9" s="100" t="s">
        <v>163</v>
      </c>
      <c r="Q9" s="100" t="s">
        <v>163</v>
      </c>
      <c r="R9" s="100" t="s">
        <v>163</v>
      </c>
      <c r="S9" s="100" t="s">
        <v>163</v>
      </c>
      <c r="T9" s="100" t="s">
        <v>163</v>
      </c>
      <c r="U9" s="100" t="s">
        <v>163</v>
      </c>
      <c r="V9" s="100" t="s">
        <v>163</v>
      </c>
      <c r="W9" s="100" t="s">
        <v>163</v>
      </c>
      <c r="X9" s="100" t="s">
        <v>163</v>
      </c>
      <c r="Y9" s="100" t="s">
        <v>163</v>
      </c>
      <c r="Z9" s="100" t="s">
        <v>163</v>
      </c>
    </row>
    <row r="10" spans="1:26" ht="17.100000000000001" customHeight="1">
      <c r="A10" s="13"/>
      <c r="B10" s="13" t="s">
        <v>160</v>
      </c>
      <c r="C10" s="13"/>
      <c r="D10" s="37"/>
      <c r="E10" s="145">
        <f>SUM(E11:E13)</f>
        <v>51</v>
      </c>
      <c r="F10" s="100">
        <v>14</v>
      </c>
      <c r="G10" s="100">
        <v>14</v>
      </c>
      <c r="H10" s="100">
        <v>7</v>
      </c>
      <c r="I10" s="100" t="s">
        <v>163</v>
      </c>
      <c r="J10" s="100">
        <v>5</v>
      </c>
      <c r="K10" s="100">
        <v>5</v>
      </c>
      <c r="L10" s="100" t="s">
        <v>163</v>
      </c>
      <c r="M10" s="100" t="s">
        <v>163</v>
      </c>
      <c r="N10" s="100">
        <v>6</v>
      </c>
      <c r="O10" s="100">
        <v>5</v>
      </c>
      <c r="P10" s="100">
        <v>1</v>
      </c>
      <c r="Q10" s="100">
        <v>1</v>
      </c>
      <c r="R10" s="100" t="s">
        <v>163</v>
      </c>
      <c r="S10" s="100" t="s">
        <v>163</v>
      </c>
      <c r="T10" s="100">
        <v>1</v>
      </c>
      <c r="U10" s="100">
        <v>1</v>
      </c>
      <c r="V10" s="100" t="s">
        <v>163</v>
      </c>
      <c r="W10" s="100" t="s">
        <v>163</v>
      </c>
      <c r="X10" s="100">
        <v>1</v>
      </c>
      <c r="Y10" s="100" t="s">
        <v>163</v>
      </c>
      <c r="Z10" s="100">
        <v>4</v>
      </c>
    </row>
    <row r="11" spans="1:26" ht="17.100000000000001" customHeight="1">
      <c r="A11" s="13"/>
      <c r="B11" s="13"/>
      <c r="C11" s="13" t="s">
        <v>103</v>
      </c>
      <c r="D11" s="37"/>
      <c r="E11" s="145">
        <f t="shared" si="1"/>
        <v>31</v>
      </c>
      <c r="F11" s="100">
        <v>1</v>
      </c>
      <c r="G11" s="100">
        <v>1</v>
      </c>
      <c r="H11" s="100">
        <v>7</v>
      </c>
      <c r="I11" s="100" t="s">
        <v>163</v>
      </c>
      <c r="J11" s="100">
        <v>5</v>
      </c>
      <c r="K11" s="100">
        <v>2</v>
      </c>
      <c r="L11" s="100" t="s">
        <v>163</v>
      </c>
      <c r="M11" s="100" t="s">
        <v>163</v>
      </c>
      <c r="N11" s="100">
        <v>4</v>
      </c>
      <c r="O11" s="100">
        <v>5</v>
      </c>
      <c r="P11" s="100">
        <v>1</v>
      </c>
      <c r="Q11" s="100">
        <v>1</v>
      </c>
      <c r="R11" s="100" t="s">
        <v>163</v>
      </c>
      <c r="S11" s="100" t="s">
        <v>163</v>
      </c>
      <c r="T11" s="100">
        <v>1</v>
      </c>
      <c r="U11" s="100">
        <v>1</v>
      </c>
      <c r="V11" s="100" t="s">
        <v>163</v>
      </c>
      <c r="W11" s="100" t="s">
        <v>163</v>
      </c>
      <c r="X11" s="100">
        <v>1</v>
      </c>
      <c r="Y11" s="100" t="s">
        <v>163</v>
      </c>
      <c r="Z11" s="100">
        <v>2</v>
      </c>
    </row>
    <row r="12" spans="1:26" ht="17.100000000000001" customHeight="1">
      <c r="A12" s="13"/>
      <c r="B12" s="13"/>
      <c r="C12" s="13" t="s">
        <v>102</v>
      </c>
      <c r="D12" s="37"/>
      <c r="E12" s="145">
        <f t="shared" si="1"/>
        <v>20</v>
      </c>
      <c r="F12" s="100">
        <v>13</v>
      </c>
      <c r="G12" s="100">
        <v>13</v>
      </c>
      <c r="H12" s="100" t="s">
        <v>163</v>
      </c>
      <c r="I12" s="100" t="s">
        <v>163</v>
      </c>
      <c r="J12" s="100" t="s">
        <v>163</v>
      </c>
      <c r="K12" s="100">
        <v>3</v>
      </c>
      <c r="L12" s="100" t="s">
        <v>163</v>
      </c>
      <c r="M12" s="100" t="s">
        <v>163</v>
      </c>
      <c r="N12" s="100">
        <v>2</v>
      </c>
      <c r="O12" s="100" t="s">
        <v>163</v>
      </c>
      <c r="P12" s="100" t="s">
        <v>163</v>
      </c>
      <c r="Q12" s="100" t="s">
        <v>163</v>
      </c>
      <c r="R12" s="100" t="s">
        <v>163</v>
      </c>
      <c r="S12" s="100" t="s">
        <v>163</v>
      </c>
      <c r="T12" s="100" t="s">
        <v>163</v>
      </c>
      <c r="U12" s="100" t="s">
        <v>163</v>
      </c>
      <c r="V12" s="100" t="s">
        <v>163</v>
      </c>
      <c r="W12" s="100" t="s">
        <v>163</v>
      </c>
      <c r="X12" s="100" t="s">
        <v>163</v>
      </c>
      <c r="Y12" s="100" t="s">
        <v>163</v>
      </c>
      <c r="Z12" s="100">
        <v>2</v>
      </c>
    </row>
    <row r="13" spans="1:26" ht="17.100000000000001" customHeight="1">
      <c r="A13" s="13"/>
      <c r="B13" s="13"/>
      <c r="C13" s="13" t="s">
        <v>101</v>
      </c>
      <c r="D13" s="37"/>
      <c r="E13" s="145">
        <f t="shared" si="1"/>
        <v>0</v>
      </c>
      <c r="F13" s="100" t="s">
        <v>163</v>
      </c>
      <c r="G13" s="100" t="s">
        <v>163</v>
      </c>
      <c r="H13" s="100" t="s">
        <v>163</v>
      </c>
      <c r="I13" s="100" t="s">
        <v>163</v>
      </c>
      <c r="J13" s="100" t="s">
        <v>163</v>
      </c>
      <c r="K13" s="100" t="s">
        <v>163</v>
      </c>
      <c r="L13" s="100" t="s">
        <v>163</v>
      </c>
      <c r="M13" s="100" t="s">
        <v>163</v>
      </c>
      <c r="N13" s="100" t="s">
        <v>163</v>
      </c>
      <c r="O13" s="100" t="s">
        <v>163</v>
      </c>
      <c r="P13" s="100" t="s">
        <v>163</v>
      </c>
      <c r="Q13" s="100" t="s">
        <v>163</v>
      </c>
      <c r="R13" s="100" t="s">
        <v>163</v>
      </c>
      <c r="S13" s="100" t="s">
        <v>163</v>
      </c>
      <c r="T13" s="100" t="s">
        <v>163</v>
      </c>
      <c r="U13" s="100" t="s">
        <v>163</v>
      </c>
      <c r="V13" s="100" t="s">
        <v>163</v>
      </c>
      <c r="W13" s="100" t="s">
        <v>163</v>
      </c>
      <c r="X13" s="100" t="s">
        <v>163</v>
      </c>
      <c r="Y13" s="100" t="s">
        <v>163</v>
      </c>
      <c r="Z13" s="100" t="s">
        <v>163</v>
      </c>
    </row>
    <row r="14" spans="1:26" ht="17.100000000000001" customHeight="1">
      <c r="A14" s="13"/>
      <c r="B14" s="13" t="s">
        <v>159</v>
      </c>
      <c r="C14" s="13"/>
      <c r="D14" s="38" t="s">
        <v>371</v>
      </c>
      <c r="E14" s="145">
        <f t="shared" si="1"/>
        <v>38</v>
      </c>
      <c r="F14" s="100">
        <v>4</v>
      </c>
      <c r="G14" s="100">
        <v>4</v>
      </c>
      <c r="H14" s="100" t="s">
        <v>163</v>
      </c>
      <c r="I14" s="100" t="s">
        <v>163</v>
      </c>
      <c r="J14" s="100">
        <v>2</v>
      </c>
      <c r="K14" s="100">
        <v>4</v>
      </c>
      <c r="L14" s="100" t="s">
        <v>163</v>
      </c>
      <c r="M14" s="100" t="s">
        <v>163</v>
      </c>
      <c r="N14" s="100">
        <v>3</v>
      </c>
      <c r="O14" s="100">
        <v>2</v>
      </c>
      <c r="P14" s="100" t="s">
        <v>163</v>
      </c>
      <c r="Q14" s="100" t="s">
        <v>163</v>
      </c>
      <c r="R14" s="100">
        <v>2</v>
      </c>
      <c r="S14" s="100">
        <v>1</v>
      </c>
      <c r="T14" s="100" t="s">
        <v>163</v>
      </c>
      <c r="U14" s="100">
        <v>2</v>
      </c>
      <c r="V14" s="100">
        <v>2</v>
      </c>
      <c r="W14" s="100">
        <v>1</v>
      </c>
      <c r="X14" s="100">
        <v>11</v>
      </c>
      <c r="Y14" s="100">
        <v>2</v>
      </c>
      <c r="Z14" s="100">
        <v>2</v>
      </c>
    </row>
    <row r="15" spans="1:26" ht="17.100000000000001" customHeight="1">
      <c r="A15" s="13"/>
      <c r="B15" s="13"/>
      <c r="C15" s="13" t="s">
        <v>103</v>
      </c>
      <c r="D15" s="38" t="s">
        <v>371</v>
      </c>
      <c r="E15" s="145" t="s">
        <v>370</v>
      </c>
      <c r="F15" s="100" t="s">
        <v>370</v>
      </c>
      <c r="G15" s="100" t="s">
        <v>370</v>
      </c>
      <c r="H15" s="100" t="s">
        <v>370</v>
      </c>
      <c r="I15" s="100" t="s">
        <v>370</v>
      </c>
      <c r="J15" s="100" t="s">
        <v>370</v>
      </c>
      <c r="K15" s="100" t="s">
        <v>370</v>
      </c>
      <c r="L15" s="100" t="s">
        <v>370</v>
      </c>
      <c r="M15" s="100" t="s">
        <v>370</v>
      </c>
      <c r="N15" s="100" t="s">
        <v>370</v>
      </c>
      <c r="O15" s="100" t="s">
        <v>370</v>
      </c>
      <c r="P15" s="100" t="s">
        <v>370</v>
      </c>
      <c r="Q15" s="100" t="s">
        <v>370</v>
      </c>
      <c r="R15" s="100" t="s">
        <v>370</v>
      </c>
      <c r="S15" s="100" t="s">
        <v>370</v>
      </c>
      <c r="T15" s="100" t="s">
        <v>370</v>
      </c>
      <c r="U15" s="100" t="s">
        <v>370</v>
      </c>
      <c r="V15" s="100" t="s">
        <v>370</v>
      </c>
      <c r="W15" s="100" t="s">
        <v>370</v>
      </c>
      <c r="X15" s="100" t="s">
        <v>370</v>
      </c>
      <c r="Y15" s="100" t="s">
        <v>370</v>
      </c>
      <c r="Z15" s="100" t="s">
        <v>370</v>
      </c>
    </row>
    <row r="16" spans="1:26" ht="17.100000000000001" customHeight="1">
      <c r="A16" s="13"/>
      <c r="B16" s="13"/>
      <c r="C16" s="13" t="s">
        <v>102</v>
      </c>
      <c r="D16" s="38" t="s">
        <v>371</v>
      </c>
      <c r="E16" s="145" t="s">
        <v>370</v>
      </c>
      <c r="F16" s="100" t="s">
        <v>370</v>
      </c>
      <c r="G16" s="100" t="s">
        <v>370</v>
      </c>
      <c r="H16" s="100" t="s">
        <v>370</v>
      </c>
      <c r="I16" s="100" t="s">
        <v>370</v>
      </c>
      <c r="J16" s="100" t="s">
        <v>370</v>
      </c>
      <c r="K16" s="100" t="s">
        <v>370</v>
      </c>
      <c r="L16" s="100" t="s">
        <v>370</v>
      </c>
      <c r="M16" s="100" t="s">
        <v>370</v>
      </c>
      <c r="N16" s="100" t="s">
        <v>370</v>
      </c>
      <c r="O16" s="100" t="s">
        <v>370</v>
      </c>
      <c r="P16" s="100" t="s">
        <v>370</v>
      </c>
      <c r="Q16" s="100" t="s">
        <v>370</v>
      </c>
      <c r="R16" s="100" t="s">
        <v>370</v>
      </c>
      <c r="S16" s="100" t="s">
        <v>370</v>
      </c>
      <c r="T16" s="100" t="s">
        <v>370</v>
      </c>
      <c r="U16" s="100" t="s">
        <v>370</v>
      </c>
      <c r="V16" s="100" t="s">
        <v>370</v>
      </c>
      <c r="W16" s="100" t="s">
        <v>370</v>
      </c>
      <c r="X16" s="100" t="s">
        <v>370</v>
      </c>
      <c r="Y16" s="100" t="s">
        <v>370</v>
      </c>
      <c r="Z16" s="100" t="s">
        <v>370</v>
      </c>
    </row>
    <row r="17" spans="1:26" ht="17.100000000000001" customHeight="1">
      <c r="A17" s="13"/>
      <c r="B17" s="13"/>
      <c r="C17" s="13" t="s">
        <v>101</v>
      </c>
      <c r="D17" s="37"/>
      <c r="E17" s="145">
        <f t="shared" si="1"/>
        <v>0</v>
      </c>
      <c r="F17" s="100" t="s">
        <v>163</v>
      </c>
      <c r="G17" s="100" t="s">
        <v>163</v>
      </c>
      <c r="H17" s="100" t="s">
        <v>163</v>
      </c>
      <c r="I17" s="100" t="s">
        <v>163</v>
      </c>
      <c r="J17" s="100" t="s">
        <v>163</v>
      </c>
      <c r="K17" s="100" t="s">
        <v>163</v>
      </c>
      <c r="L17" s="100" t="s">
        <v>163</v>
      </c>
      <c r="M17" s="100" t="s">
        <v>163</v>
      </c>
      <c r="N17" s="100" t="s">
        <v>163</v>
      </c>
      <c r="O17" s="100" t="s">
        <v>163</v>
      </c>
      <c r="P17" s="100" t="s">
        <v>163</v>
      </c>
      <c r="Q17" s="100" t="s">
        <v>163</v>
      </c>
      <c r="R17" s="100" t="s">
        <v>163</v>
      </c>
      <c r="S17" s="100" t="s">
        <v>163</v>
      </c>
      <c r="T17" s="100" t="s">
        <v>163</v>
      </c>
      <c r="U17" s="100" t="s">
        <v>163</v>
      </c>
      <c r="V17" s="100" t="s">
        <v>163</v>
      </c>
      <c r="W17" s="100" t="s">
        <v>163</v>
      </c>
      <c r="X17" s="100" t="s">
        <v>163</v>
      </c>
      <c r="Y17" s="100" t="s">
        <v>163</v>
      </c>
      <c r="Z17" s="100" t="s">
        <v>163</v>
      </c>
    </row>
    <row r="18" spans="1:26" ht="17.100000000000001" customHeight="1">
      <c r="A18" s="13"/>
      <c r="B18" s="13" t="s">
        <v>158</v>
      </c>
      <c r="C18" s="13"/>
      <c r="D18" s="37"/>
      <c r="E18" s="145">
        <f>SUM(E19:E23)</f>
        <v>498</v>
      </c>
      <c r="F18" s="100">
        <v>16</v>
      </c>
      <c r="G18" s="100">
        <v>16</v>
      </c>
      <c r="H18" s="100">
        <v>12</v>
      </c>
      <c r="I18" s="100">
        <v>1</v>
      </c>
      <c r="J18" s="100">
        <v>60</v>
      </c>
      <c r="K18" s="100">
        <v>67</v>
      </c>
      <c r="L18" s="100">
        <v>1</v>
      </c>
      <c r="M18" s="100">
        <v>3</v>
      </c>
      <c r="N18" s="100">
        <v>64</v>
      </c>
      <c r="O18" s="100">
        <v>81</v>
      </c>
      <c r="P18" s="100">
        <v>4</v>
      </c>
      <c r="Q18" s="100">
        <v>5</v>
      </c>
      <c r="R18" s="100">
        <v>7</v>
      </c>
      <c r="S18" s="100">
        <v>12</v>
      </c>
      <c r="T18" s="100">
        <v>19</v>
      </c>
      <c r="U18" s="100">
        <v>6</v>
      </c>
      <c r="V18" s="100">
        <v>40</v>
      </c>
      <c r="W18" s="100">
        <v>8</v>
      </c>
      <c r="X18" s="100">
        <v>62</v>
      </c>
      <c r="Y18" s="100">
        <v>16</v>
      </c>
      <c r="Z18" s="100">
        <v>14</v>
      </c>
    </row>
    <row r="19" spans="1:26" ht="17.100000000000001" customHeight="1">
      <c r="A19" s="13"/>
      <c r="B19" s="13"/>
      <c r="C19" s="13" t="s">
        <v>103</v>
      </c>
      <c r="D19" s="37"/>
      <c r="E19" s="145">
        <f t="shared" si="1"/>
        <v>230</v>
      </c>
      <c r="F19" s="100">
        <v>4</v>
      </c>
      <c r="G19" s="100">
        <v>4</v>
      </c>
      <c r="H19" s="100">
        <v>10</v>
      </c>
      <c r="I19" s="100">
        <v>1</v>
      </c>
      <c r="J19" s="100">
        <v>28</v>
      </c>
      <c r="K19" s="100">
        <v>28</v>
      </c>
      <c r="L19" s="100" t="s">
        <v>163</v>
      </c>
      <c r="M19" s="100">
        <v>1</v>
      </c>
      <c r="N19" s="100">
        <v>30</v>
      </c>
      <c r="O19" s="100">
        <v>39</v>
      </c>
      <c r="P19" s="100">
        <v>2</v>
      </c>
      <c r="Q19" s="100">
        <v>3</v>
      </c>
      <c r="R19" s="100">
        <v>4</v>
      </c>
      <c r="S19" s="100">
        <v>8</v>
      </c>
      <c r="T19" s="100">
        <v>7</v>
      </c>
      <c r="U19" s="100">
        <v>3</v>
      </c>
      <c r="V19" s="100">
        <v>22</v>
      </c>
      <c r="W19" s="100">
        <v>3</v>
      </c>
      <c r="X19" s="100">
        <v>24</v>
      </c>
      <c r="Y19" s="100">
        <v>6</v>
      </c>
      <c r="Z19" s="100">
        <v>7</v>
      </c>
    </row>
    <row r="20" spans="1:26" ht="17.100000000000001" customHeight="1">
      <c r="A20" s="13"/>
      <c r="B20" s="13"/>
      <c r="C20" s="13" t="s">
        <v>102</v>
      </c>
      <c r="D20" s="37"/>
      <c r="E20" s="145">
        <f t="shared" si="1"/>
        <v>205</v>
      </c>
      <c r="F20" s="100">
        <v>5</v>
      </c>
      <c r="G20" s="100">
        <v>5</v>
      </c>
      <c r="H20" s="100">
        <v>2</v>
      </c>
      <c r="I20" s="100" t="s">
        <v>163</v>
      </c>
      <c r="J20" s="100">
        <v>24</v>
      </c>
      <c r="K20" s="100">
        <v>35</v>
      </c>
      <c r="L20" s="100" t="s">
        <v>163</v>
      </c>
      <c r="M20" s="100">
        <v>1</v>
      </c>
      <c r="N20" s="100">
        <v>25</v>
      </c>
      <c r="O20" s="100">
        <v>30</v>
      </c>
      <c r="P20" s="100">
        <v>2</v>
      </c>
      <c r="Q20" s="100">
        <v>2</v>
      </c>
      <c r="R20" s="100">
        <v>3</v>
      </c>
      <c r="S20" s="100">
        <v>4</v>
      </c>
      <c r="T20" s="100">
        <v>8</v>
      </c>
      <c r="U20" s="100">
        <v>2</v>
      </c>
      <c r="V20" s="100">
        <v>13</v>
      </c>
      <c r="W20" s="100">
        <v>4</v>
      </c>
      <c r="X20" s="100">
        <v>31</v>
      </c>
      <c r="Y20" s="100">
        <v>8</v>
      </c>
      <c r="Z20" s="100">
        <v>6</v>
      </c>
    </row>
    <row r="21" spans="1:26" ht="17.100000000000001" customHeight="1">
      <c r="A21" s="13"/>
      <c r="B21" s="13"/>
      <c r="C21" s="13" t="s">
        <v>101</v>
      </c>
      <c r="D21" s="37"/>
      <c r="E21" s="145">
        <f t="shared" si="1"/>
        <v>32</v>
      </c>
      <c r="F21" s="100">
        <v>3</v>
      </c>
      <c r="G21" s="100">
        <v>3</v>
      </c>
      <c r="H21" s="100" t="s">
        <v>163</v>
      </c>
      <c r="I21" s="100" t="s">
        <v>163</v>
      </c>
      <c r="J21" s="100">
        <v>5</v>
      </c>
      <c r="K21" s="100">
        <v>2</v>
      </c>
      <c r="L21" s="100" t="s">
        <v>163</v>
      </c>
      <c r="M21" s="100">
        <v>1</v>
      </c>
      <c r="N21" s="100">
        <v>3</v>
      </c>
      <c r="O21" s="100">
        <v>6</v>
      </c>
      <c r="P21" s="100" t="s">
        <v>163</v>
      </c>
      <c r="Q21" s="100" t="s">
        <v>163</v>
      </c>
      <c r="R21" s="100" t="s">
        <v>163</v>
      </c>
      <c r="S21" s="100" t="s">
        <v>163</v>
      </c>
      <c r="T21" s="100">
        <v>1</v>
      </c>
      <c r="U21" s="100" t="s">
        <v>163</v>
      </c>
      <c r="V21" s="100">
        <v>4</v>
      </c>
      <c r="W21" s="100" t="s">
        <v>163</v>
      </c>
      <c r="X21" s="100">
        <v>5</v>
      </c>
      <c r="Y21" s="100">
        <v>1</v>
      </c>
      <c r="Z21" s="100">
        <v>1</v>
      </c>
    </row>
    <row r="22" spans="1:26" ht="17.100000000000001" customHeight="1">
      <c r="A22" s="13"/>
      <c r="B22" s="13"/>
      <c r="C22" s="13" t="s">
        <v>100</v>
      </c>
      <c r="D22" s="37"/>
      <c r="E22" s="145">
        <f t="shared" si="1"/>
        <v>31</v>
      </c>
      <c r="F22" s="100">
        <v>4</v>
      </c>
      <c r="G22" s="100">
        <v>4</v>
      </c>
      <c r="H22" s="100" t="s">
        <v>163</v>
      </c>
      <c r="I22" s="100" t="s">
        <v>163</v>
      </c>
      <c r="J22" s="100">
        <v>3</v>
      </c>
      <c r="K22" s="100">
        <v>2</v>
      </c>
      <c r="L22" s="100">
        <v>1</v>
      </c>
      <c r="M22" s="100" t="s">
        <v>163</v>
      </c>
      <c r="N22" s="100">
        <v>6</v>
      </c>
      <c r="O22" s="100">
        <v>6</v>
      </c>
      <c r="P22" s="100" t="s">
        <v>163</v>
      </c>
      <c r="Q22" s="100" t="s">
        <v>163</v>
      </c>
      <c r="R22" s="100" t="s">
        <v>163</v>
      </c>
      <c r="S22" s="100" t="s">
        <v>163</v>
      </c>
      <c r="T22" s="100">
        <v>3</v>
      </c>
      <c r="U22" s="100">
        <v>1</v>
      </c>
      <c r="V22" s="100">
        <v>1</v>
      </c>
      <c r="W22" s="100">
        <v>1</v>
      </c>
      <c r="X22" s="100">
        <v>2</v>
      </c>
      <c r="Y22" s="100">
        <v>1</v>
      </c>
      <c r="Z22" s="100" t="s">
        <v>163</v>
      </c>
    </row>
    <row r="23" spans="1:26" ht="17.100000000000001" customHeight="1">
      <c r="A23" s="13"/>
      <c r="B23" s="13"/>
      <c r="C23" s="13" t="s">
        <v>99</v>
      </c>
      <c r="D23" s="37"/>
      <c r="E23" s="145">
        <f t="shared" si="1"/>
        <v>0</v>
      </c>
      <c r="F23" s="100" t="s">
        <v>163</v>
      </c>
      <c r="G23" s="100" t="s">
        <v>163</v>
      </c>
      <c r="H23" s="100" t="s">
        <v>163</v>
      </c>
      <c r="I23" s="100" t="s">
        <v>163</v>
      </c>
      <c r="J23" s="100" t="s">
        <v>163</v>
      </c>
      <c r="K23" s="100" t="s">
        <v>163</v>
      </c>
      <c r="L23" s="100" t="s">
        <v>163</v>
      </c>
      <c r="M23" s="100" t="s">
        <v>163</v>
      </c>
      <c r="N23" s="100" t="s">
        <v>163</v>
      </c>
      <c r="O23" s="100" t="s">
        <v>163</v>
      </c>
      <c r="P23" s="100" t="s">
        <v>163</v>
      </c>
      <c r="Q23" s="100" t="s">
        <v>163</v>
      </c>
      <c r="R23" s="100" t="s">
        <v>163</v>
      </c>
      <c r="S23" s="100" t="s">
        <v>163</v>
      </c>
      <c r="T23" s="100" t="s">
        <v>163</v>
      </c>
      <c r="U23" s="100" t="s">
        <v>163</v>
      </c>
      <c r="V23" s="100" t="s">
        <v>163</v>
      </c>
      <c r="W23" s="100" t="s">
        <v>163</v>
      </c>
      <c r="X23" s="100" t="s">
        <v>163</v>
      </c>
      <c r="Y23" s="100" t="s">
        <v>163</v>
      </c>
      <c r="Z23" s="100" t="s">
        <v>163</v>
      </c>
    </row>
    <row r="24" spans="1:26" ht="17.100000000000001" customHeight="1">
      <c r="A24" s="13"/>
      <c r="B24" s="13" t="s">
        <v>157</v>
      </c>
      <c r="C24" s="13"/>
      <c r="D24" s="37"/>
      <c r="E24" s="145">
        <f>SUM(E25:E28)</f>
        <v>680</v>
      </c>
      <c r="F24" s="100">
        <v>14</v>
      </c>
      <c r="G24" s="100">
        <v>14</v>
      </c>
      <c r="H24" s="100">
        <v>4</v>
      </c>
      <c r="I24" s="100">
        <v>2</v>
      </c>
      <c r="J24" s="100">
        <v>89</v>
      </c>
      <c r="K24" s="100">
        <v>87</v>
      </c>
      <c r="L24" s="100">
        <v>3</v>
      </c>
      <c r="M24" s="100">
        <v>1</v>
      </c>
      <c r="N24" s="100">
        <v>116</v>
      </c>
      <c r="O24" s="100">
        <v>106</v>
      </c>
      <c r="P24" s="100">
        <v>6</v>
      </c>
      <c r="Q24" s="100">
        <v>7</v>
      </c>
      <c r="R24" s="100">
        <v>14</v>
      </c>
      <c r="S24" s="100">
        <v>21</v>
      </c>
      <c r="T24" s="100">
        <v>17</v>
      </c>
      <c r="U24" s="100">
        <v>36</v>
      </c>
      <c r="V24" s="100">
        <v>51</v>
      </c>
      <c r="W24" s="100">
        <v>9</v>
      </c>
      <c r="X24" s="100">
        <v>60</v>
      </c>
      <c r="Y24" s="100">
        <v>24</v>
      </c>
      <c r="Z24" s="100">
        <v>13</v>
      </c>
    </row>
    <row r="25" spans="1:26" ht="17.100000000000001" customHeight="1">
      <c r="A25" s="13"/>
      <c r="B25" s="13"/>
      <c r="C25" s="13" t="s">
        <v>103</v>
      </c>
      <c r="D25" s="37"/>
      <c r="E25" s="145">
        <f t="shared" si="1"/>
        <v>370</v>
      </c>
      <c r="F25" s="100">
        <v>6</v>
      </c>
      <c r="G25" s="100">
        <v>6</v>
      </c>
      <c r="H25" s="100">
        <v>2</v>
      </c>
      <c r="I25" s="100" t="s">
        <v>163</v>
      </c>
      <c r="J25" s="100">
        <v>49</v>
      </c>
      <c r="K25" s="100">
        <v>49</v>
      </c>
      <c r="L25" s="100">
        <v>2</v>
      </c>
      <c r="M25" s="100" t="s">
        <v>163</v>
      </c>
      <c r="N25" s="100">
        <v>57</v>
      </c>
      <c r="O25" s="100">
        <v>58</v>
      </c>
      <c r="P25" s="100">
        <v>4</v>
      </c>
      <c r="Q25" s="100">
        <v>5</v>
      </c>
      <c r="R25" s="100">
        <v>11</v>
      </c>
      <c r="S25" s="100">
        <v>14</v>
      </c>
      <c r="T25" s="100">
        <v>9</v>
      </c>
      <c r="U25" s="100">
        <v>9</v>
      </c>
      <c r="V25" s="100">
        <v>23</v>
      </c>
      <c r="W25" s="100">
        <v>5</v>
      </c>
      <c r="X25" s="100">
        <v>45</v>
      </c>
      <c r="Y25" s="100">
        <v>15</v>
      </c>
      <c r="Z25" s="100">
        <v>7</v>
      </c>
    </row>
    <row r="26" spans="1:26" ht="17.100000000000001" customHeight="1">
      <c r="A26" s="13"/>
      <c r="B26" s="13"/>
      <c r="C26" s="13" t="s">
        <v>102</v>
      </c>
      <c r="D26" s="37"/>
      <c r="E26" s="145">
        <f t="shared" si="1"/>
        <v>53</v>
      </c>
      <c r="F26" s="100">
        <v>2</v>
      </c>
      <c r="G26" s="100">
        <v>2</v>
      </c>
      <c r="H26" s="100" t="s">
        <v>163</v>
      </c>
      <c r="I26" s="100">
        <v>1</v>
      </c>
      <c r="J26" s="100">
        <v>7</v>
      </c>
      <c r="K26" s="100">
        <v>9</v>
      </c>
      <c r="L26" s="100" t="s">
        <v>163</v>
      </c>
      <c r="M26" s="100" t="s">
        <v>163</v>
      </c>
      <c r="N26" s="100">
        <v>12</v>
      </c>
      <c r="O26" s="100">
        <v>10</v>
      </c>
      <c r="P26" s="100">
        <v>1</v>
      </c>
      <c r="Q26" s="100">
        <v>1</v>
      </c>
      <c r="R26" s="100">
        <v>1</v>
      </c>
      <c r="S26" s="100" t="s">
        <v>163</v>
      </c>
      <c r="T26" s="100">
        <v>1</v>
      </c>
      <c r="U26" s="100">
        <v>1</v>
      </c>
      <c r="V26" s="100">
        <v>2</v>
      </c>
      <c r="W26" s="100">
        <v>1</v>
      </c>
      <c r="X26" s="100">
        <v>2</v>
      </c>
      <c r="Y26" s="100" t="s">
        <v>163</v>
      </c>
      <c r="Z26" s="100">
        <v>2</v>
      </c>
    </row>
    <row r="27" spans="1:26" ht="17.100000000000001" customHeight="1">
      <c r="A27" s="13"/>
      <c r="B27" s="13"/>
      <c r="C27" s="13" t="s">
        <v>101</v>
      </c>
      <c r="D27" s="38"/>
      <c r="E27" s="145">
        <f t="shared" si="1"/>
        <v>257</v>
      </c>
      <c r="F27" s="100">
        <v>6</v>
      </c>
      <c r="G27" s="100">
        <v>6</v>
      </c>
      <c r="H27" s="100">
        <v>2</v>
      </c>
      <c r="I27" s="100">
        <v>1</v>
      </c>
      <c r="J27" s="100">
        <v>33</v>
      </c>
      <c r="K27" s="100">
        <v>29</v>
      </c>
      <c r="L27" s="100">
        <v>1</v>
      </c>
      <c r="M27" s="100">
        <v>1</v>
      </c>
      <c r="N27" s="100">
        <v>47</v>
      </c>
      <c r="O27" s="100">
        <v>38</v>
      </c>
      <c r="P27" s="100">
        <v>1</v>
      </c>
      <c r="Q27" s="100">
        <v>1</v>
      </c>
      <c r="R27" s="100">
        <v>2</v>
      </c>
      <c r="S27" s="100">
        <v>7</v>
      </c>
      <c r="T27" s="100">
        <v>7</v>
      </c>
      <c r="U27" s="100">
        <v>26</v>
      </c>
      <c r="V27" s="100">
        <v>26</v>
      </c>
      <c r="W27" s="100">
        <v>3</v>
      </c>
      <c r="X27" s="100">
        <v>13</v>
      </c>
      <c r="Y27" s="100">
        <v>9</v>
      </c>
      <c r="Z27" s="100">
        <v>4</v>
      </c>
    </row>
    <row r="28" spans="1:26" ht="17.100000000000001" customHeight="1">
      <c r="A28" s="13"/>
      <c r="B28" s="13"/>
      <c r="C28" s="13" t="s">
        <v>100</v>
      </c>
      <c r="D28" s="38"/>
      <c r="E28" s="145">
        <f t="shared" si="1"/>
        <v>0</v>
      </c>
      <c r="F28" s="100" t="s">
        <v>163</v>
      </c>
      <c r="G28" s="100" t="s">
        <v>163</v>
      </c>
      <c r="H28" s="100" t="s">
        <v>163</v>
      </c>
      <c r="I28" s="100" t="s">
        <v>163</v>
      </c>
      <c r="J28" s="100" t="s">
        <v>163</v>
      </c>
      <c r="K28" s="100" t="s">
        <v>163</v>
      </c>
      <c r="L28" s="100" t="s">
        <v>163</v>
      </c>
      <c r="M28" s="100" t="s">
        <v>163</v>
      </c>
      <c r="N28" s="100" t="s">
        <v>163</v>
      </c>
      <c r="O28" s="100" t="s">
        <v>163</v>
      </c>
      <c r="P28" s="100" t="s">
        <v>163</v>
      </c>
      <c r="Q28" s="100" t="s">
        <v>163</v>
      </c>
      <c r="R28" s="100" t="s">
        <v>163</v>
      </c>
      <c r="S28" s="100" t="s">
        <v>163</v>
      </c>
      <c r="T28" s="100" t="s">
        <v>163</v>
      </c>
      <c r="U28" s="100" t="s">
        <v>163</v>
      </c>
      <c r="V28" s="100" t="s">
        <v>163</v>
      </c>
      <c r="W28" s="100" t="s">
        <v>163</v>
      </c>
      <c r="X28" s="100" t="s">
        <v>163</v>
      </c>
      <c r="Y28" s="100" t="s">
        <v>163</v>
      </c>
      <c r="Z28" s="100" t="s">
        <v>163</v>
      </c>
    </row>
    <row r="29" spans="1:26" ht="17.100000000000001" customHeight="1">
      <c r="A29" s="13"/>
      <c r="B29" s="13" t="s">
        <v>156</v>
      </c>
      <c r="C29" s="13"/>
      <c r="D29" s="37"/>
      <c r="E29" s="145">
        <f>SUM(E30:E34)</f>
        <v>1011</v>
      </c>
      <c r="F29" s="100">
        <v>13</v>
      </c>
      <c r="G29" s="100">
        <v>13</v>
      </c>
      <c r="H29" s="100">
        <v>3</v>
      </c>
      <c r="I29" s="100" t="s">
        <v>163</v>
      </c>
      <c r="J29" s="100">
        <v>109</v>
      </c>
      <c r="K29" s="100">
        <v>119</v>
      </c>
      <c r="L29" s="100">
        <v>15</v>
      </c>
      <c r="M29" s="100">
        <v>8</v>
      </c>
      <c r="N29" s="100">
        <v>124</v>
      </c>
      <c r="O29" s="100">
        <v>170</v>
      </c>
      <c r="P29" s="100">
        <v>8</v>
      </c>
      <c r="Q29" s="100">
        <v>18</v>
      </c>
      <c r="R29" s="100">
        <v>14</v>
      </c>
      <c r="S29" s="100">
        <v>53</v>
      </c>
      <c r="T29" s="100">
        <v>31</v>
      </c>
      <c r="U29" s="100">
        <v>34</v>
      </c>
      <c r="V29" s="100">
        <v>102</v>
      </c>
      <c r="W29" s="100">
        <v>22</v>
      </c>
      <c r="X29" s="100">
        <v>118</v>
      </c>
      <c r="Y29" s="100">
        <v>20</v>
      </c>
      <c r="Z29" s="100">
        <v>30</v>
      </c>
    </row>
    <row r="30" spans="1:26" ht="17.100000000000001" customHeight="1">
      <c r="A30" s="13"/>
      <c r="B30" s="13"/>
      <c r="C30" s="13" t="s">
        <v>103</v>
      </c>
      <c r="D30" s="37"/>
      <c r="E30" s="145">
        <f t="shared" si="1"/>
        <v>162</v>
      </c>
      <c r="F30" s="100">
        <v>1</v>
      </c>
      <c r="G30" s="100">
        <v>1</v>
      </c>
      <c r="H30" s="100" t="s">
        <v>163</v>
      </c>
      <c r="I30" s="100" t="s">
        <v>163</v>
      </c>
      <c r="J30" s="100">
        <v>21</v>
      </c>
      <c r="K30" s="100">
        <v>16</v>
      </c>
      <c r="L30" s="100" t="s">
        <v>163</v>
      </c>
      <c r="M30" s="100">
        <v>2</v>
      </c>
      <c r="N30" s="100">
        <v>21</v>
      </c>
      <c r="O30" s="100">
        <v>27</v>
      </c>
      <c r="P30" s="100">
        <v>1</v>
      </c>
      <c r="Q30" s="100">
        <v>3</v>
      </c>
      <c r="R30" s="100">
        <v>2</v>
      </c>
      <c r="S30" s="100">
        <v>12</v>
      </c>
      <c r="T30" s="100">
        <v>5</v>
      </c>
      <c r="U30" s="100">
        <v>7</v>
      </c>
      <c r="V30" s="100">
        <v>17</v>
      </c>
      <c r="W30" s="100">
        <v>2</v>
      </c>
      <c r="X30" s="100">
        <v>15</v>
      </c>
      <c r="Y30" s="100">
        <v>4</v>
      </c>
      <c r="Z30" s="100">
        <v>6</v>
      </c>
    </row>
    <row r="31" spans="1:26" ht="17.100000000000001" customHeight="1">
      <c r="A31" s="13"/>
      <c r="B31" s="13"/>
      <c r="C31" s="13" t="s">
        <v>102</v>
      </c>
      <c r="D31" s="37"/>
      <c r="E31" s="145">
        <f t="shared" si="1"/>
        <v>188</v>
      </c>
      <c r="F31" s="100">
        <v>1</v>
      </c>
      <c r="G31" s="100">
        <v>1</v>
      </c>
      <c r="H31" s="100" t="s">
        <v>163</v>
      </c>
      <c r="I31" s="100" t="s">
        <v>163</v>
      </c>
      <c r="J31" s="100">
        <v>16</v>
      </c>
      <c r="K31" s="100">
        <v>23</v>
      </c>
      <c r="L31" s="100" t="s">
        <v>163</v>
      </c>
      <c r="M31" s="100">
        <v>1</v>
      </c>
      <c r="N31" s="100">
        <v>21</v>
      </c>
      <c r="O31" s="100">
        <v>29</v>
      </c>
      <c r="P31" s="100">
        <v>1</v>
      </c>
      <c r="Q31" s="100">
        <v>6</v>
      </c>
      <c r="R31" s="100">
        <v>2</v>
      </c>
      <c r="S31" s="100">
        <v>13</v>
      </c>
      <c r="T31" s="100">
        <v>12</v>
      </c>
      <c r="U31" s="100">
        <v>9</v>
      </c>
      <c r="V31" s="100">
        <v>20</v>
      </c>
      <c r="W31" s="100">
        <v>1</v>
      </c>
      <c r="X31" s="100">
        <v>21</v>
      </c>
      <c r="Y31" s="100">
        <v>2</v>
      </c>
      <c r="Z31" s="100">
        <v>10</v>
      </c>
    </row>
    <row r="32" spans="1:26" ht="17.100000000000001" customHeight="1">
      <c r="A32" s="13"/>
      <c r="B32" s="13"/>
      <c r="C32" s="13" t="s">
        <v>101</v>
      </c>
      <c r="D32" s="37"/>
      <c r="E32" s="145">
        <f t="shared" si="1"/>
        <v>206</v>
      </c>
      <c r="F32" s="100">
        <v>1</v>
      </c>
      <c r="G32" s="100">
        <v>1</v>
      </c>
      <c r="H32" s="100">
        <v>1</v>
      </c>
      <c r="I32" s="100" t="s">
        <v>163</v>
      </c>
      <c r="J32" s="100">
        <v>18</v>
      </c>
      <c r="K32" s="100">
        <v>28</v>
      </c>
      <c r="L32" s="100" t="s">
        <v>163</v>
      </c>
      <c r="M32" s="100">
        <v>1</v>
      </c>
      <c r="N32" s="100">
        <v>28</v>
      </c>
      <c r="O32" s="100">
        <v>38</v>
      </c>
      <c r="P32" s="100">
        <v>4</v>
      </c>
      <c r="Q32" s="100">
        <v>3</v>
      </c>
      <c r="R32" s="100">
        <v>3</v>
      </c>
      <c r="S32" s="100">
        <v>8</v>
      </c>
      <c r="T32" s="100">
        <v>1</v>
      </c>
      <c r="U32" s="100">
        <v>6</v>
      </c>
      <c r="V32" s="100">
        <v>23</v>
      </c>
      <c r="W32" s="100">
        <v>2</v>
      </c>
      <c r="X32" s="100">
        <v>32</v>
      </c>
      <c r="Y32" s="100">
        <v>4</v>
      </c>
      <c r="Z32" s="100">
        <v>5</v>
      </c>
    </row>
    <row r="33" spans="1:26" ht="17.100000000000001" customHeight="1">
      <c r="A33" s="13"/>
      <c r="B33" s="13"/>
      <c r="C33" s="13" t="s">
        <v>100</v>
      </c>
      <c r="D33" s="37"/>
      <c r="E33" s="145">
        <f t="shared" si="1"/>
        <v>234</v>
      </c>
      <c r="F33" s="100">
        <v>6</v>
      </c>
      <c r="G33" s="100">
        <v>6</v>
      </c>
      <c r="H33" s="100">
        <v>1</v>
      </c>
      <c r="I33" s="100" t="s">
        <v>163</v>
      </c>
      <c r="J33" s="100">
        <v>32</v>
      </c>
      <c r="K33" s="100">
        <v>23</v>
      </c>
      <c r="L33" s="100">
        <v>3</v>
      </c>
      <c r="M33" s="100">
        <v>2</v>
      </c>
      <c r="N33" s="100">
        <v>29</v>
      </c>
      <c r="O33" s="100">
        <v>39</v>
      </c>
      <c r="P33" s="100">
        <v>2</v>
      </c>
      <c r="Q33" s="100">
        <v>3</v>
      </c>
      <c r="R33" s="100">
        <v>3</v>
      </c>
      <c r="S33" s="100">
        <v>13</v>
      </c>
      <c r="T33" s="100">
        <v>6</v>
      </c>
      <c r="U33" s="100">
        <v>5</v>
      </c>
      <c r="V33" s="100">
        <v>18</v>
      </c>
      <c r="W33" s="100">
        <v>15</v>
      </c>
      <c r="X33" s="100">
        <v>27</v>
      </c>
      <c r="Y33" s="100">
        <v>4</v>
      </c>
      <c r="Z33" s="100">
        <v>3</v>
      </c>
    </row>
    <row r="34" spans="1:26" ht="17.100000000000001" customHeight="1">
      <c r="A34" s="13"/>
      <c r="B34" s="13"/>
      <c r="C34" s="13" t="s">
        <v>99</v>
      </c>
      <c r="D34" s="37"/>
      <c r="E34" s="145">
        <f t="shared" si="1"/>
        <v>221</v>
      </c>
      <c r="F34" s="100">
        <v>4</v>
      </c>
      <c r="G34" s="100">
        <v>4</v>
      </c>
      <c r="H34" s="100">
        <v>1</v>
      </c>
      <c r="I34" s="100" t="s">
        <v>163</v>
      </c>
      <c r="J34" s="100">
        <v>22</v>
      </c>
      <c r="K34" s="100">
        <v>29</v>
      </c>
      <c r="L34" s="100">
        <v>12</v>
      </c>
      <c r="M34" s="100">
        <v>2</v>
      </c>
      <c r="N34" s="100">
        <v>25</v>
      </c>
      <c r="O34" s="100">
        <v>37</v>
      </c>
      <c r="P34" s="100" t="s">
        <v>163</v>
      </c>
      <c r="Q34" s="100">
        <v>3</v>
      </c>
      <c r="R34" s="100">
        <v>4</v>
      </c>
      <c r="S34" s="100">
        <v>7</v>
      </c>
      <c r="T34" s="100">
        <v>7</v>
      </c>
      <c r="U34" s="100">
        <v>7</v>
      </c>
      <c r="V34" s="100">
        <v>24</v>
      </c>
      <c r="W34" s="100">
        <v>2</v>
      </c>
      <c r="X34" s="100">
        <v>23</v>
      </c>
      <c r="Y34" s="100">
        <v>6</v>
      </c>
      <c r="Z34" s="100">
        <v>6</v>
      </c>
    </row>
    <row r="35" spans="1:26" ht="17.100000000000001" customHeight="1">
      <c r="A35" s="13"/>
      <c r="B35" s="13" t="s">
        <v>155</v>
      </c>
      <c r="C35" s="13"/>
      <c r="D35" s="37"/>
      <c r="E35" s="145">
        <f>SUM(E36:E39)</f>
        <v>807</v>
      </c>
      <c r="F35" s="100">
        <v>4</v>
      </c>
      <c r="G35" s="100">
        <v>4</v>
      </c>
      <c r="H35" s="100">
        <v>5</v>
      </c>
      <c r="I35" s="100">
        <v>1</v>
      </c>
      <c r="J35" s="100">
        <v>121</v>
      </c>
      <c r="K35" s="100">
        <v>100</v>
      </c>
      <c r="L35" s="100">
        <v>10</v>
      </c>
      <c r="M35" s="100">
        <v>8</v>
      </c>
      <c r="N35" s="100">
        <v>123</v>
      </c>
      <c r="O35" s="100">
        <v>122</v>
      </c>
      <c r="P35" s="100">
        <v>8</v>
      </c>
      <c r="Q35" s="100">
        <v>12</v>
      </c>
      <c r="R35" s="100">
        <v>18</v>
      </c>
      <c r="S35" s="100">
        <v>26</v>
      </c>
      <c r="T35" s="100">
        <v>24</v>
      </c>
      <c r="U35" s="100">
        <v>35</v>
      </c>
      <c r="V35" s="100">
        <v>68</v>
      </c>
      <c r="W35" s="100">
        <v>12</v>
      </c>
      <c r="X35" s="100">
        <v>49</v>
      </c>
      <c r="Y35" s="100">
        <v>50</v>
      </c>
      <c r="Z35" s="100">
        <v>11</v>
      </c>
    </row>
    <row r="36" spans="1:26" ht="17.100000000000001" customHeight="1">
      <c r="A36" s="13"/>
      <c r="B36" s="13"/>
      <c r="C36" s="13" t="s">
        <v>103</v>
      </c>
      <c r="D36" s="68" t="s">
        <v>363</v>
      </c>
      <c r="E36" s="145" t="s">
        <v>370</v>
      </c>
      <c r="F36" s="100" t="s">
        <v>370</v>
      </c>
      <c r="G36" s="100" t="s">
        <v>370</v>
      </c>
      <c r="H36" s="100" t="s">
        <v>370</v>
      </c>
      <c r="I36" s="100" t="s">
        <v>370</v>
      </c>
      <c r="J36" s="100" t="s">
        <v>370</v>
      </c>
      <c r="K36" s="100" t="s">
        <v>370</v>
      </c>
      <c r="L36" s="100" t="s">
        <v>370</v>
      </c>
      <c r="M36" s="100" t="s">
        <v>370</v>
      </c>
      <c r="N36" s="100" t="s">
        <v>370</v>
      </c>
      <c r="O36" s="100" t="s">
        <v>370</v>
      </c>
      <c r="P36" s="100" t="s">
        <v>370</v>
      </c>
      <c r="Q36" s="100" t="s">
        <v>370</v>
      </c>
      <c r="R36" s="100" t="s">
        <v>370</v>
      </c>
      <c r="S36" s="100" t="s">
        <v>370</v>
      </c>
      <c r="T36" s="100" t="s">
        <v>370</v>
      </c>
      <c r="U36" s="100" t="s">
        <v>370</v>
      </c>
      <c r="V36" s="100" t="s">
        <v>370</v>
      </c>
      <c r="W36" s="100" t="s">
        <v>370</v>
      </c>
      <c r="X36" s="100" t="s">
        <v>370</v>
      </c>
      <c r="Y36" s="100" t="s">
        <v>370</v>
      </c>
      <c r="Z36" s="100" t="s">
        <v>370</v>
      </c>
    </row>
    <row r="37" spans="1:26" ht="17.100000000000001" customHeight="1">
      <c r="A37" s="13"/>
      <c r="B37" s="13"/>
      <c r="C37" s="13" t="s">
        <v>102</v>
      </c>
      <c r="D37" s="68" t="s">
        <v>363</v>
      </c>
      <c r="E37" s="145">
        <f t="shared" si="1"/>
        <v>404</v>
      </c>
      <c r="F37" s="100">
        <v>3</v>
      </c>
      <c r="G37" s="100">
        <v>3</v>
      </c>
      <c r="H37" s="100">
        <v>3</v>
      </c>
      <c r="I37" s="100">
        <v>1</v>
      </c>
      <c r="J37" s="100">
        <v>48</v>
      </c>
      <c r="K37" s="100">
        <v>44</v>
      </c>
      <c r="L37" s="100">
        <v>8</v>
      </c>
      <c r="M37" s="100">
        <v>4</v>
      </c>
      <c r="N37" s="100">
        <v>72</v>
      </c>
      <c r="O37" s="100">
        <v>58</v>
      </c>
      <c r="P37" s="100">
        <v>5</v>
      </c>
      <c r="Q37" s="100">
        <v>8</v>
      </c>
      <c r="R37" s="100">
        <v>9</v>
      </c>
      <c r="S37" s="100">
        <v>12</v>
      </c>
      <c r="T37" s="100">
        <v>12</v>
      </c>
      <c r="U37" s="100">
        <v>18</v>
      </c>
      <c r="V37" s="100">
        <v>31</v>
      </c>
      <c r="W37" s="100">
        <v>4</v>
      </c>
      <c r="X37" s="100">
        <v>26</v>
      </c>
      <c r="Y37" s="100">
        <v>32</v>
      </c>
      <c r="Z37" s="100">
        <v>6</v>
      </c>
    </row>
    <row r="38" spans="1:26" ht="17.100000000000001" customHeight="1">
      <c r="A38" s="13"/>
      <c r="B38" s="13"/>
      <c r="C38" s="13" t="s">
        <v>101</v>
      </c>
      <c r="D38" s="37"/>
      <c r="E38" s="145">
        <f t="shared" si="1"/>
        <v>187</v>
      </c>
      <c r="F38" s="100" t="s">
        <v>163</v>
      </c>
      <c r="G38" s="100" t="s">
        <v>163</v>
      </c>
      <c r="H38" s="100">
        <v>1</v>
      </c>
      <c r="I38" s="100" t="s">
        <v>163</v>
      </c>
      <c r="J38" s="100">
        <v>24</v>
      </c>
      <c r="K38" s="100">
        <v>25</v>
      </c>
      <c r="L38" s="100">
        <v>1</v>
      </c>
      <c r="M38" s="100">
        <v>3</v>
      </c>
      <c r="N38" s="100">
        <v>18</v>
      </c>
      <c r="O38" s="100">
        <v>33</v>
      </c>
      <c r="P38" s="100">
        <v>2</v>
      </c>
      <c r="Q38" s="100">
        <v>1</v>
      </c>
      <c r="R38" s="100">
        <v>5</v>
      </c>
      <c r="S38" s="100">
        <v>9</v>
      </c>
      <c r="T38" s="100">
        <v>6</v>
      </c>
      <c r="U38" s="100">
        <v>13</v>
      </c>
      <c r="V38" s="100">
        <v>22</v>
      </c>
      <c r="W38" s="100">
        <v>4</v>
      </c>
      <c r="X38" s="100">
        <v>11</v>
      </c>
      <c r="Y38" s="100">
        <v>8</v>
      </c>
      <c r="Z38" s="100">
        <v>1</v>
      </c>
    </row>
    <row r="39" spans="1:26" ht="17.100000000000001" customHeight="1">
      <c r="A39" s="13"/>
      <c r="B39" s="13"/>
      <c r="C39" s="13" t="s">
        <v>100</v>
      </c>
      <c r="D39" s="37"/>
      <c r="E39" s="145">
        <f t="shared" si="1"/>
        <v>216</v>
      </c>
      <c r="F39" s="100">
        <v>1</v>
      </c>
      <c r="G39" s="100">
        <v>1</v>
      </c>
      <c r="H39" s="100">
        <v>1</v>
      </c>
      <c r="I39" s="100" t="s">
        <v>163</v>
      </c>
      <c r="J39" s="100">
        <v>49</v>
      </c>
      <c r="K39" s="100">
        <v>31</v>
      </c>
      <c r="L39" s="100">
        <v>1</v>
      </c>
      <c r="M39" s="100">
        <v>1</v>
      </c>
      <c r="N39" s="100">
        <v>33</v>
      </c>
      <c r="O39" s="100">
        <v>31</v>
      </c>
      <c r="P39" s="100">
        <v>1</v>
      </c>
      <c r="Q39" s="100">
        <v>3</v>
      </c>
      <c r="R39" s="100">
        <v>4</v>
      </c>
      <c r="S39" s="100">
        <v>5</v>
      </c>
      <c r="T39" s="100">
        <v>6</v>
      </c>
      <c r="U39" s="100">
        <v>4</v>
      </c>
      <c r="V39" s="100">
        <v>15</v>
      </c>
      <c r="W39" s="100">
        <v>4</v>
      </c>
      <c r="X39" s="100">
        <v>12</v>
      </c>
      <c r="Y39" s="100">
        <v>10</v>
      </c>
      <c r="Z39" s="100">
        <v>4</v>
      </c>
    </row>
    <row r="40" spans="1:26" ht="17.100000000000001" customHeight="1">
      <c r="A40" s="13"/>
      <c r="B40" s="13" t="s">
        <v>154</v>
      </c>
      <c r="C40" s="13"/>
      <c r="D40" s="37"/>
      <c r="E40" s="145">
        <f>SUM(E41:E43)</f>
        <v>141</v>
      </c>
      <c r="F40" s="100" t="s">
        <v>163</v>
      </c>
      <c r="G40" s="100" t="s">
        <v>163</v>
      </c>
      <c r="H40" s="100">
        <v>3</v>
      </c>
      <c r="I40" s="100" t="s">
        <v>163</v>
      </c>
      <c r="J40" s="100">
        <v>13</v>
      </c>
      <c r="K40" s="100">
        <v>20</v>
      </c>
      <c r="L40" s="100">
        <v>2</v>
      </c>
      <c r="M40" s="100">
        <v>3</v>
      </c>
      <c r="N40" s="100">
        <v>20</v>
      </c>
      <c r="O40" s="100">
        <v>19</v>
      </c>
      <c r="P40" s="100" t="s">
        <v>163</v>
      </c>
      <c r="Q40" s="100">
        <v>2</v>
      </c>
      <c r="R40" s="100">
        <v>1</v>
      </c>
      <c r="S40" s="100">
        <v>7</v>
      </c>
      <c r="T40" s="100">
        <v>4</v>
      </c>
      <c r="U40" s="100">
        <v>4</v>
      </c>
      <c r="V40" s="100">
        <v>6</v>
      </c>
      <c r="W40" s="100" t="s">
        <v>163</v>
      </c>
      <c r="X40" s="100">
        <v>30</v>
      </c>
      <c r="Y40" s="100">
        <v>4</v>
      </c>
      <c r="Z40" s="100">
        <v>3</v>
      </c>
    </row>
    <row r="41" spans="1:26" ht="17.100000000000001" customHeight="1">
      <c r="A41" s="13"/>
      <c r="B41" s="13"/>
      <c r="C41" s="13" t="s">
        <v>103</v>
      </c>
      <c r="D41" s="37"/>
      <c r="E41" s="145">
        <f t="shared" si="1"/>
        <v>47</v>
      </c>
      <c r="F41" s="100" t="s">
        <v>163</v>
      </c>
      <c r="G41" s="100" t="s">
        <v>163</v>
      </c>
      <c r="H41" s="100" t="s">
        <v>163</v>
      </c>
      <c r="I41" s="100" t="s">
        <v>163</v>
      </c>
      <c r="J41" s="100">
        <v>2</v>
      </c>
      <c r="K41" s="100">
        <v>10</v>
      </c>
      <c r="L41" s="100" t="s">
        <v>163</v>
      </c>
      <c r="M41" s="100" t="s">
        <v>163</v>
      </c>
      <c r="N41" s="100">
        <v>6</v>
      </c>
      <c r="O41" s="100">
        <v>4</v>
      </c>
      <c r="P41" s="100" t="s">
        <v>163</v>
      </c>
      <c r="Q41" s="100" t="s">
        <v>163</v>
      </c>
      <c r="R41" s="100" t="s">
        <v>163</v>
      </c>
      <c r="S41" s="100">
        <v>1</v>
      </c>
      <c r="T41" s="100" t="s">
        <v>163</v>
      </c>
      <c r="U41" s="100">
        <v>1</v>
      </c>
      <c r="V41" s="100">
        <v>1</v>
      </c>
      <c r="W41" s="100" t="s">
        <v>163</v>
      </c>
      <c r="X41" s="100">
        <v>20</v>
      </c>
      <c r="Y41" s="100">
        <v>1</v>
      </c>
      <c r="Z41" s="100">
        <v>1</v>
      </c>
    </row>
    <row r="42" spans="1:26" ht="17.100000000000001" customHeight="1">
      <c r="A42" s="13"/>
      <c r="B42" s="13"/>
      <c r="C42" s="13" t="s">
        <v>102</v>
      </c>
      <c r="D42" s="37"/>
      <c r="E42" s="145">
        <f t="shared" si="1"/>
        <v>44</v>
      </c>
      <c r="F42" s="100" t="s">
        <v>163</v>
      </c>
      <c r="G42" s="100" t="s">
        <v>163</v>
      </c>
      <c r="H42" s="100" t="s">
        <v>163</v>
      </c>
      <c r="I42" s="100" t="s">
        <v>163</v>
      </c>
      <c r="J42" s="100">
        <v>3</v>
      </c>
      <c r="K42" s="100">
        <v>5</v>
      </c>
      <c r="L42" s="100">
        <v>1</v>
      </c>
      <c r="M42" s="100">
        <v>3</v>
      </c>
      <c r="N42" s="100">
        <v>9</v>
      </c>
      <c r="O42" s="100">
        <v>5</v>
      </c>
      <c r="P42" s="100" t="s">
        <v>163</v>
      </c>
      <c r="Q42" s="100">
        <v>1</v>
      </c>
      <c r="R42" s="100">
        <v>1</v>
      </c>
      <c r="S42" s="100">
        <v>3</v>
      </c>
      <c r="T42" s="100">
        <v>4</v>
      </c>
      <c r="U42" s="100">
        <v>2</v>
      </c>
      <c r="V42" s="100">
        <v>1</v>
      </c>
      <c r="W42" s="100" t="s">
        <v>163</v>
      </c>
      <c r="X42" s="100">
        <v>4</v>
      </c>
      <c r="Y42" s="100">
        <v>1</v>
      </c>
      <c r="Z42" s="100">
        <v>1</v>
      </c>
    </row>
    <row r="43" spans="1:26" ht="17.100000000000001" customHeight="1">
      <c r="A43" s="13"/>
      <c r="B43" s="13"/>
      <c r="C43" s="13" t="s">
        <v>101</v>
      </c>
      <c r="D43" s="37"/>
      <c r="E43" s="145">
        <f t="shared" si="1"/>
        <v>50</v>
      </c>
      <c r="F43" s="100" t="s">
        <v>163</v>
      </c>
      <c r="G43" s="100" t="s">
        <v>163</v>
      </c>
      <c r="H43" s="100">
        <v>3</v>
      </c>
      <c r="I43" s="100" t="s">
        <v>163</v>
      </c>
      <c r="J43" s="100">
        <v>8</v>
      </c>
      <c r="K43" s="100">
        <v>5</v>
      </c>
      <c r="L43" s="100">
        <v>1</v>
      </c>
      <c r="M43" s="100" t="s">
        <v>163</v>
      </c>
      <c r="N43" s="100">
        <v>5</v>
      </c>
      <c r="O43" s="100">
        <v>10</v>
      </c>
      <c r="P43" s="100" t="s">
        <v>163</v>
      </c>
      <c r="Q43" s="100">
        <v>1</v>
      </c>
      <c r="R43" s="100" t="s">
        <v>163</v>
      </c>
      <c r="S43" s="100">
        <v>3</v>
      </c>
      <c r="T43" s="100" t="s">
        <v>163</v>
      </c>
      <c r="U43" s="100">
        <v>1</v>
      </c>
      <c r="V43" s="100">
        <v>4</v>
      </c>
      <c r="W43" s="100" t="s">
        <v>163</v>
      </c>
      <c r="X43" s="100">
        <v>6</v>
      </c>
      <c r="Y43" s="100">
        <v>2</v>
      </c>
      <c r="Z43" s="100">
        <v>1</v>
      </c>
    </row>
    <row r="44" spans="1:26" ht="17.100000000000001" customHeight="1">
      <c r="A44" s="13"/>
      <c r="B44" s="13" t="s">
        <v>153</v>
      </c>
      <c r="C44" s="13"/>
      <c r="D44" s="37"/>
      <c r="E44" s="145">
        <f t="shared" si="1"/>
        <v>187</v>
      </c>
      <c r="F44" s="100">
        <v>1</v>
      </c>
      <c r="G44" s="100">
        <v>1</v>
      </c>
      <c r="H44" s="100">
        <v>1</v>
      </c>
      <c r="I44" s="100" t="s">
        <v>163</v>
      </c>
      <c r="J44" s="100">
        <v>22</v>
      </c>
      <c r="K44" s="100">
        <v>30</v>
      </c>
      <c r="L44" s="100">
        <v>3</v>
      </c>
      <c r="M44" s="100">
        <v>2</v>
      </c>
      <c r="N44" s="100">
        <v>27</v>
      </c>
      <c r="O44" s="100">
        <v>37</v>
      </c>
      <c r="P44" s="100" t="s">
        <v>163</v>
      </c>
      <c r="Q44" s="100">
        <v>3</v>
      </c>
      <c r="R44" s="100">
        <v>4</v>
      </c>
      <c r="S44" s="100">
        <v>8</v>
      </c>
      <c r="T44" s="100">
        <v>1</v>
      </c>
      <c r="U44" s="100">
        <v>6</v>
      </c>
      <c r="V44" s="100">
        <v>16</v>
      </c>
      <c r="W44" s="100">
        <v>1</v>
      </c>
      <c r="X44" s="100">
        <v>19</v>
      </c>
      <c r="Y44" s="100">
        <v>4</v>
      </c>
      <c r="Z44" s="100">
        <v>2</v>
      </c>
    </row>
    <row r="45" spans="1:26" ht="17.100000000000001" customHeight="1">
      <c r="A45" s="13"/>
      <c r="B45" s="13" t="s">
        <v>152</v>
      </c>
      <c r="C45" s="13"/>
      <c r="D45" s="37"/>
      <c r="E45" s="145">
        <f t="shared" si="1"/>
        <v>270</v>
      </c>
      <c r="F45" s="100">
        <v>1</v>
      </c>
      <c r="G45" s="100">
        <v>1</v>
      </c>
      <c r="H45" s="100" t="s">
        <v>163</v>
      </c>
      <c r="I45" s="100" t="s">
        <v>163</v>
      </c>
      <c r="J45" s="100">
        <v>42</v>
      </c>
      <c r="K45" s="100">
        <v>34</v>
      </c>
      <c r="L45" s="100" t="s">
        <v>163</v>
      </c>
      <c r="M45" s="100">
        <v>2</v>
      </c>
      <c r="N45" s="100">
        <v>39</v>
      </c>
      <c r="O45" s="100">
        <v>47</v>
      </c>
      <c r="P45" s="100">
        <v>2</v>
      </c>
      <c r="Q45" s="100">
        <v>3</v>
      </c>
      <c r="R45" s="100">
        <v>9</v>
      </c>
      <c r="S45" s="100">
        <v>17</v>
      </c>
      <c r="T45" s="100">
        <v>6</v>
      </c>
      <c r="U45" s="100">
        <v>7</v>
      </c>
      <c r="V45" s="100">
        <v>15</v>
      </c>
      <c r="W45" s="100">
        <v>2</v>
      </c>
      <c r="X45" s="100">
        <v>32</v>
      </c>
      <c r="Y45" s="100">
        <v>7</v>
      </c>
      <c r="Z45" s="100">
        <v>5</v>
      </c>
    </row>
    <row r="46" spans="1:26" ht="17.100000000000001" customHeight="1">
      <c r="A46" s="13"/>
      <c r="B46" s="13" t="s">
        <v>151</v>
      </c>
      <c r="C46" s="13"/>
      <c r="D46" s="37"/>
      <c r="E46" s="145">
        <f t="shared" si="1"/>
        <v>203</v>
      </c>
      <c r="F46" s="100">
        <v>1</v>
      </c>
      <c r="G46" s="100">
        <v>1</v>
      </c>
      <c r="H46" s="100">
        <v>1</v>
      </c>
      <c r="I46" s="100" t="s">
        <v>163</v>
      </c>
      <c r="J46" s="100">
        <v>19</v>
      </c>
      <c r="K46" s="100">
        <v>32</v>
      </c>
      <c r="L46" s="100">
        <v>3</v>
      </c>
      <c r="M46" s="100">
        <v>1</v>
      </c>
      <c r="N46" s="100">
        <v>19</v>
      </c>
      <c r="O46" s="100">
        <v>35</v>
      </c>
      <c r="P46" s="100">
        <v>1</v>
      </c>
      <c r="Q46" s="100">
        <v>3</v>
      </c>
      <c r="R46" s="100">
        <v>7</v>
      </c>
      <c r="S46" s="100">
        <v>11</v>
      </c>
      <c r="T46" s="100">
        <v>9</v>
      </c>
      <c r="U46" s="100">
        <v>8</v>
      </c>
      <c r="V46" s="100">
        <v>15</v>
      </c>
      <c r="W46" s="100">
        <v>1</v>
      </c>
      <c r="X46" s="100">
        <v>23</v>
      </c>
      <c r="Y46" s="100">
        <v>11</v>
      </c>
      <c r="Z46" s="100">
        <v>3</v>
      </c>
    </row>
    <row r="47" spans="1:26" ht="17.100000000000001" customHeight="1">
      <c r="A47" s="13"/>
      <c r="B47" s="13" t="s">
        <v>150</v>
      </c>
      <c r="C47" s="13"/>
      <c r="D47" s="37"/>
      <c r="E47" s="145">
        <f t="shared" si="1"/>
        <v>124</v>
      </c>
      <c r="F47" s="100">
        <v>1</v>
      </c>
      <c r="G47" s="100">
        <v>1</v>
      </c>
      <c r="H47" s="100">
        <v>3</v>
      </c>
      <c r="I47" s="100" t="s">
        <v>163</v>
      </c>
      <c r="J47" s="100">
        <v>10</v>
      </c>
      <c r="K47" s="100">
        <v>12</v>
      </c>
      <c r="L47" s="100" t="s">
        <v>163</v>
      </c>
      <c r="M47" s="100">
        <v>2</v>
      </c>
      <c r="N47" s="100">
        <v>10</v>
      </c>
      <c r="O47" s="100">
        <v>31</v>
      </c>
      <c r="P47" s="100">
        <v>3</v>
      </c>
      <c r="Q47" s="100">
        <v>4</v>
      </c>
      <c r="R47" s="100">
        <v>2</v>
      </c>
      <c r="S47" s="100">
        <v>7</v>
      </c>
      <c r="T47" s="100">
        <v>4</v>
      </c>
      <c r="U47" s="100" t="s">
        <v>163</v>
      </c>
      <c r="V47" s="100">
        <v>10</v>
      </c>
      <c r="W47" s="100">
        <v>2</v>
      </c>
      <c r="X47" s="100">
        <v>10</v>
      </c>
      <c r="Y47" s="100">
        <v>9</v>
      </c>
      <c r="Z47" s="100">
        <v>4</v>
      </c>
    </row>
    <row r="48" spans="1:26" ht="17.100000000000001" customHeight="1">
      <c r="A48" s="13"/>
      <c r="B48" s="13" t="s">
        <v>149</v>
      </c>
      <c r="C48" s="13"/>
      <c r="D48" s="37"/>
      <c r="E48" s="145">
        <f t="shared" si="1"/>
        <v>129</v>
      </c>
      <c r="F48" s="100">
        <v>2</v>
      </c>
      <c r="G48" s="100">
        <v>2</v>
      </c>
      <c r="H48" s="100">
        <v>2</v>
      </c>
      <c r="I48" s="100" t="s">
        <v>163</v>
      </c>
      <c r="J48" s="100">
        <v>7</v>
      </c>
      <c r="K48" s="100">
        <v>12</v>
      </c>
      <c r="L48" s="100">
        <v>1</v>
      </c>
      <c r="M48" s="100">
        <v>1</v>
      </c>
      <c r="N48" s="100">
        <v>21</v>
      </c>
      <c r="O48" s="100">
        <v>26</v>
      </c>
      <c r="P48" s="100">
        <v>3</v>
      </c>
      <c r="Q48" s="100" t="s">
        <v>163</v>
      </c>
      <c r="R48" s="100">
        <v>3</v>
      </c>
      <c r="S48" s="100">
        <v>12</v>
      </c>
      <c r="T48" s="100">
        <v>3</v>
      </c>
      <c r="U48" s="100">
        <v>2</v>
      </c>
      <c r="V48" s="100">
        <v>7</v>
      </c>
      <c r="W48" s="100">
        <v>5</v>
      </c>
      <c r="X48" s="100">
        <v>15</v>
      </c>
      <c r="Y48" s="100">
        <v>5</v>
      </c>
      <c r="Z48" s="100">
        <v>2</v>
      </c>
    </row>
    <row r="49" spans="1:26" ht="17.100000000000001" customHeight="1">
      <c r="A49" s="13"/>
      <c r="B49" s="13" t="s">
        <v>148</v>
      </c>
      <c r="C49" s="13"/>
      <c r="D49" s="37"/>
      <c r="E49" s="145">
        <f t="shared" si="1"/>
        <v>173</v>
      </c>
      <c r="F49" s="100" t="s">
        <v>163</v>
      </c>
      <c r="G49" s="100" t="s">
        <v>163</v>
      </c>
      <c r="H49" s="100" t="s">
        <v>163</v>
      </c>
      <c r="I49" s="100" t="s">
        <v>163</v>
      </c>
      <c r="J49" s="100">
        <v>19</v>
      </c>
      <c r="K49" s="100">
        <v>22</v>
      </c>
      <c r="L49" s="100">
        <v>1</v>
      </c>
      <c r="M49" s="100" t="s">
        <v>163</v>
      </c>
      <c r="N49" s="100">
        <v>23</v>
      </c>
      <c r="O49" s="100">
        <v>27</v>
      </c>
      <c r="P49" s="100">
        <v>1</v>
      </c>
      <c r="Q49" s="100">
        <v>3</v>
      </c>
      <c r="R49" s="100">
        <v>4</v>
      </c>
      <c r="S49" s="100">
        <v>10</v>
      </c>
      <c r="T49" s="100">
        <v>9</v>
      </c>
      <c r="U49" s="100">
        <v>7</v>
      </c>
      <c r="V49" s="100">
        <v>15</v>
      </c>
      <c r="W49" s="100" t="s">
        <v>163</v>
      </c>
      <c r="X49" s="100">
        <v>22</v>
      </c>
      <c r="Y49" s="100">
        <v>2</v>
      </c>
      <c r="Z49" s="100">
        <v>8</v>
      </c>
    </row>
    <row r="50" spans="1:26" ht="17.100000000000001" customHeight="1">
      <c r="A50" s="13"/>
      <c r="B50" s="13" t="s">
        <v>147</v>
      </c>
      <c r="C50" s="13"/>
      <c r="D50" s="37"/>
      <c r="E50" s="145">
        <f>SUM(E51:E54)</f>
        <v>301</v>
      </c>
      <c r="F50" s="100">
        <v>2</v>
      </c>
      <c r="G50" s="100">
        <v>1</v>
      </c>
      <c r="H50" s="100">
        <v>34</v>
      </c>
      <c r="I50" s="100" t="s">
        <v>163</v>
      </c>
      <c r="J50" s="100">
        <v>52</v>
      </c>
      <c r="K50" s="100">
        <v>42</v>
      </c>
      <c r="L50" s="100">
        <v>3</v>
      </c>
      <c r="M50" s="100" t="s">
        <v>163</v>
      </c>
      <c r="N50" s="100">
        <v>38</v>
      </c>
      <c r="O50" s="100">
        <v>37</v>
      </c>
      <c r="P50" s="100">
        <v>2</v>
      </c>
      <c r="Q50" s="100">
        <v>7</v>
      </c>
      <c r="R50" s="100">
        <v>1</v>
      </c>
      <c r="S50" s="100">
        <v>11</v>
      </c>
      <c r="T50" s="100">
        <v>8</v>
      </c>
      <c r="U50" s="100">
        <v>8</v>
      </c>
      <c r="V50" s="100">
        <v>16</v>
      </c>
      <c r="W50" s="100">
        <v>3</v>
      </c>
      <c r="X50" s="100">
        <v>22</v>
      </c>
      <c r="Y50" s="100">
        <v>6</v>
      </c>
      <c r="Z50" s="100">
        <v>9</v>
      </c>
    </row>
    <row r="51" spans="1:26" ht="17.100000000000001" customHeight="1">
      <c r="A51" s="13"/>
      <c r="B51" s="13"/>
      <c r="C51" s="13" t="s">
        <v>103</v>
      </c>
      <c r="D51" s="37"/>
      <c r="E51" s="145">
        <f t="shared" si="1"/>
        <v>92</v>
      </c>
      <c r="F51" s="100">
        <v>1</v>
      </c>
      <c r="G51" s="100">
        <v>1</v>
      </c>
      <c r="H51" s="100">
        <v>1</v>
      </c>
      <c r="I51" s="100" t="s">
        <v>163</v>
      </c>
      <c r="J51" s="100">
        <v>18</v>
      </c>
      <c r="K51" s="100">
        <v>20</v>
      </c>
      <c r="L51" s="100">
        <v>1</v>
      </c>
      <c r="M51" s="100" t="s">
        <v>163</v>
      </c>
      <c r="N51" s="100">
        <v>17</v>
      </c>
      <c r="O51" s="100">
        <v>14</v>
      </c>
      <c r="P51" s="100" t="s">
        <v>163</v>
      </c>
      <c r="Q51" s="100">
        <v>1</v>
      </c>
      <c r="R51" s="100" t="s">
        <v>163</v>
      </c>
      <c r="S51" s="100">
        <v>4</v>
      </c>
      <c r="T51" s="100">
        <v>1</v>
      </c>
      <c r="U51" s="100" t="s">
        <v>163</v>
      </c>
      <c r="V51" s="100">
        <v>6</v>
      </c>
      <c r="W51" s="100" t="s">
        <v>163</v>
      </c>
      <c r="X51" s="100">
        <v>7</v>
      </c>
      <c r="Y51" s="100" t="s">
        <v>163</v>
      </c>
      <c r="Z51" s="100">
        <v>1</v>
      </c>
    </row>
    <row r="52" spans="1:26" ht="17.100000000000001" customHeight="1">
      <c r="A52" s="13"/>
      <c r="B52" s="13"/>
      <c r="C52" s="13" t="s">
        <v>102</v>
      </c>
      <c r="D52" s="37"/>
      <c r="E52" s="145">
        <f t="shared" si="1"/>
        <v>103</v>
      </c>
      <c r="F52" s="100">
        <v>1</v>
      </c>
      <c r="G52" s="100" t="s">
        <v>163</v>
      </c>
      <c r="H52" s="100">
        <v>4</v>
      </c>
      <c r="I52" s="100" t="s">
        <v>163</v>
      </c>
      <c r="J52" s="100">
        <v>22</v>
      </c>
      <c r="K52" s="100">
        <v>15</v>
      </c>
      <c r="L52" s="100">
        <v>1</v>
      </c>
      <c r="M52" s="100" t="s">
        <v>163</v>
      </c>
      <c r="N52" s="100">
        <v>12</v>
      </c>
      <c r="O52" s="100">
        <v>13</v>
      </c>
      <c r="P52" s="100">
        <v>2</v>
      </c>
      <c r="Q52" s="100">
        <v>4</v>
      </c>
      <c r="R52" s="100" t="s">
        <v>163</v>
      </c>
      <c r="S52" s="100">
        <v>2</v>
      </c>
      <c r="T52" s="100">
        <v>4</v>
      </c>
      <c r="U52" s="100">
        <v>1</v>
      </c>
      <c r="V52" s="100">
        <v>3</v>
      </c>
      <c r="W52" s="100">
        <v>2</v>
      </c>
      <c r="X52" s="100">
        <v>8</v>
      </c>
      <c r="Y52" s="100">
        <v>4</v>
      </c>
      <c r="Z52" s="100">
        <v>5</v>
      </c>
    </row>
    <row r="53" spans="1:26" ht="17.100000000000001" customHeight="1">
      <c r="A53" s="13"/>
      <c r="B53" s="13"/>
      <c r="C53" s="13" t="s">
        <v>101</v>
      </c>
      <c r="D53" s="37"/>
      <c r="E53" s="145">
        <f t="shared" si="1"/>
        <v>106</v>
      </c>
      <c r="F53" s="100" t="s">
        <v>163</v>
      </c>
      <c r="G53" s="100" t="s">
        <v>163</v>
      </c>
      <c r="H53" s="100">
        <v>29</v>
      </c>
      <c r="I53" s="100" t="s">
        <v>163</v>
      </c>
      <c r="J53" s="100">
        <v>12</v>
      </c>
      <c r="K53" s="100">
        <v>7</v>
      </c>
      <c r="L53" s="100">
        <v>1</v>
      </c>
      <c r="M53" s="100" t="s">
        <v>163</v>
      </c>
      <c r="N53" s="100">
        <v>9</v>
      </c>
      <c r="O53" s="100">
        <v>10</v>
      </c>
      <c r="P53" s="100" t="s">
        <v>163</v>
      </c>
      <c r="Q53" s="100">
        <v>2</v>
      </c>
      <c r="R53" s="100">
        <v>1</v>
      </c>
      <c r="S53" s="100">
        <v>5</v>
      </c>
      <c r="T53" s="100">
        <v>3</v>
      </c>
      <c r="U53" s="100">
        <v>7</v>
      </c>
      <c r="V53" s="100">
        <v>7</v>
      </c>
      <c r="W53" s="100">
        <v>1</v>
      </c>
      <c r="X53" s="100">
        <v>7</v>
      </c>
      <c r="Y53" s="100">
        <v>2</v>
      </c>
      <c r="Z53" s="100">
        <v>3</v>
      </c>
    </row>
    <row r="54" spans="1:26" ht="17.100000000000001" customHeight="1">
      <c r="A54" s="13"/>
      <c r="B54" s="13"/>
      <c r="C54" s="13" t="s">
        <v>100</v>
      </c>
      <c r="D54" s="37"/>
      <c r="E54" s="145">
        <f t="shared" si="1"/>
        <v>0</v>
      </c>
      <c r="F54" s="100" t="s">
        <v>163</v>
      </c>
      <c r="G54" s="100" t="s">
        <v>163</v>
      </c>
      <c r="H54" s="100" t="s">
        <v>163</v>
      </c>
      <c r="I54" s="100" t="s">
        <v>163</v>
      </c>
      <c r="J54" s="100" t="s">
        <v>163</v>
      </c>
      <c r="K54" s="100" t="s">
        <v>163</v>
      </c>
      <c r="L54" s="100" t="s">
        <v>163</v>
      </c>
      <c r="M54" s="100" t="s">
        <v>163</v>
      </c>
      <c r="N54" s="100" t="s">
        <v>163</v>
      </c>
      <c r="O54" s="100" t="s">
        <v>163</v>
      </c>
      <c r="P54" s="100" t="s">
        <v>163</v>
      </c>
      <c r="Q54" s="100" t="s">
        <v>163</v>
      </c>
      <c r="R54" s="100" t="s">
        <v>163</v>
      </c>
      <c r="S54" s="100" t="s">
        <v>163</v>
      </c>
      <c r="T54" s="100" t="s">
        <v>163</v>
      </c>
      <c r="U54" s="100" t="s">
        <v>163</v>
      </c>
      <c r="V54" s="100" t="s">
        <v>163</v>
      </c>
      <c r="W54" s="100" t="s">
        <v>163</v>
      </c>
      <c r="X54" s="100" t="s">
        <v>163</v>
      </c>
      <c r="Y54" s="100" t="s">
        <v>163</v>
      </c>
      <c r="Z54" s="100" t="s">
        <v>163</v>
      </c>
    </row>
    <row r="55" spans="1:26" ht="17.100000000000001" customHeight="1">
      <c r="A55" s="13"/>
      <c r="B55" s="13" t="s">
        <v>146</v>
      </c>
      <c r="C55" s="13"/>
      <c r="D55" s="37"/>
      <c r="E55" s="145">
        <f>SUM(E56:E58)</f>
        <v>591</v>
      </c>
      <c r="F55" s="100">
        <v>2</v>
      </c>
      <c r="G55" s="100">
        <v>2</v>
      </c>
      <c r="H55" s="100">
        <v>10</v>
      </c>
      <c r="I55" s="100" t="s">
        <v>163</v>
      </c>
      <c r="J55" s="100">
        <v>76</v>
      </c>
      <c r="K55" s="100">
        <v>82</v>
      </c>
      <c r="L55" s="100">
        <v>2</v>
      </c>
      <c r="M55" s="100">
        <v>7</v>
      </c>
      <c r="N55" s="100">
        <v>100</v>
      </c>
      <c r="O55" s="100">
        <v>74</v>
      </c>
      <c r="P55" s="100">
        <v>6</v>
      </c>
      <c r="Q55" s="100">
        <v>10</v>
      </c>
      <c r="R55" s="100">
        <v>6</v>
      </c>
      <c r="S55" s="100">
        <v>26</v>
      </c>
      <c r="T55" s="100">
        <v>25</v>
      </c>
      <c r="U55" s="100">
        <v>17</v>
      </c>
      <c r="V55" s="100">
        <v>50</v>
      </c>
      <c r="W55" s="100">
        <v>4</v>
      </c>
      <c r="X55" s="100">
        <v>62</v>
      </c>
      <c r="Y55" s="100">
        <v>17</v>
      </c>
      <c r="Z55" s="100">
        <v>15</v>
      </c>
    </row>
    <row r="56" spans="1:26" ht="17.100000000000001" customHeight="1">
      <c r="A56" s="13"/>
      <c r="B56" s="13"/>
      <c r="C56" s="13" t="s">
        <v>103</v>
      </c>
      <c r="D56" s="37"/>
      <c r="E56" s="145">
        <f t="shared" si="1"/>
        <v>306</v>
      </c>
      <c r="F56" s="100">
        <v>1</v>
      </c>
      <c r="G56" s="100">
        <v>1</v>
      </c>
      <c r="H56" s="100">
        <v>6</v>
      </c>
      <c r="I56" s="100" t="s">
        <v>163</v>
      </c>
      <c r="J56" s="100">
        <v>41</v>
      </c>
      <c r="K56" s="100">
        <v>30</v>
      </c>
      <c r="L56" s="100">
        <v>1</v>
      </c>
      <c r="M56" s="100">
        <v>4</v>
      </c>
      <c r="N56" s="100">
        <v>56</v>
      </c>
      <c r="O56" s="100">
        <v>38</v>
      </c>
      <c r="P56" s="100">
        <v>2</v>
      </c>
      <c r="Q56" s="100">
        <v>6</v>
      </c>
      <c r="R56" s="100">
        <v>4</v>
      </c>
      <c r="S56" s="100">
        <v>19</v>
      </c>
      <c r="T56" s="100">
        <v>13</v>
      </c>
      <c r="U56" s="100">
        <v>4</v>
      </c>
      <c r="V56" s="100">
        <v>29</v>
      </c>
      <c r="W56" s="100">
        <v>3</v>
      </c>
      <c r="X56" s="100">
        <v>35</v>
      </c>
      <c r="Y56" s="100">
        <v>8</v>
      </c>
      <c r="Z56" s="100">
        <v>6</v>
      </c>
    </row>
    <row r="57" spans="1:26" ht="17.100000000000001" customHeight="1">
      <c r="A57" s="13"/>
      <c r="B57" s="13"/>
      <c r="C57" s="13" t="s">
        <v>102</v>
      </c>
      <c r="D57" s="37"/>
      <c r="E57" s="145">
        <f t="shared" si="1"/>
        <v>285</v>
      </c>
      <c r="F57" s="100">
        <v>1</v>
      </c>
      <c r="G57" s="100">
        <v>1</v>
      </c>
      <c r="H57" s="100">
        <v>4</v>
      </c>
      <c r="I57" s="100" t="s">
        <v>163</v>
      </c>
      <c r="J57" s="100">
        <v>35</v>
      </c>
      <c r="K57" s="100">
        <v>52</v>
      </c>
      <c r="L57" s="100">
        <v>1</v>
      </c>
      <c r="M57" s="100">
        <v>3</v>
      </c>
      <c r="N57" s="100">
        <v>44</v>
      </c>
      <c r="O57" s="100">
        <v>36</v>
      </c>
      <c r="P57" s="100">
        <v>4</v>
      </c>
      <c r="Q57" s="100">
        <v>4</v>
      </c>
      <c r="R57" s="100">
        <v>2</v>
      </c>
      <c r="S57" s="100">
        <v>7</v>
      </c>
      <c r="T57" s="100">
        <v>12</v>
      </c>
      <c r="U57" s="100">
        <v>13</v>
      </c>
      <c r="V57" s="100">
        <v>21</v>
      </c>
      <c r="W57" s="100">
        <v>1</v>
      </c>
      <c r="X57" s="100">
        <v>27</v>
      </c>
      <c r="Y57" s="100">
        <v>9</v>
      </c>
      <c r="Z57" s="100">
        <v>9</v>
      </c>
    </row>
    <row r="58" spans="1:26" ht="17.100000000000001" customHeight="1">
      <c r="A58" s="13"/>
      <c r="B58" s="13"/>
      <c r="C58" s="13" t="s">
        <v>101</v>
      </c>
      <c r="D58" s="37"/>
      <c r="E58" s="145">
        <f t="shared" si="1"/>
        <v>0</v>
      </c>
      <c r="F58" s="100" t="s">
        <v>163</v>
      </c>
      <c r="G58" s="100" t="s">
        <v>163</v>
      </c>
      <c r="H58" s="100" t="s">
        <v>163</v>
      </c>
      <c r="I58" s="100" t="s">
        <v>163</v>
      </c>
      <c r="J58" s="100" t="s">
        <v>163</v>
      </c>
      <c r="K58" s="100" t="s">
        <v>163</v>
      </c>
      <c r="L58" s="100" t="s">
        <v>163</v>
      </c>
      <c r="M58" s="100" t="s">
        <v>163</v>
      </c>
      <c r="N58" s="100" t="s">
        <v>163</v>
      </c>
      <c r="O58" s="100" t="s">
        <v>163</v>
      </c>
      <c r="P58" s="100" t="s">
        <v>163</v>
      </c>
      <c r="Q58" s="100" t="s">
        <v>163</v>
      </c>
      <c r="R58" s="100" t="s">
        <v>163</v>
      </c>
      <c r="S58" s="100" t="s">
        <v>163</v>
      </c>
      <c r="T58" s="100" t="s">
        <v>163</v>
      </c>
      <c r="U58" s="100" t="s">
        <v>163</v>
      </c>
      <c r="V58" s="100" t="s">
        <v>163</v>
      </c>
      <c r="W58" s="100" t="s">
        <v>163</v>
      </c>
      <c r="X58" s="100" t="s">
        <v>163</v>
      </c>
      <c r="Y58" s="100" t="s">
        <v>163</v>
      </c>
      <c r="Z58" s="100" t="s">
        <v>163</v>
      </c>
    </row>
    <row r="59" spans="1:26" ht="17.100000000000001" customHeight="1">
      <c r="A59" s="13"/>
      <c r="B59" s="13" t="s">
        <v>145</v>
      </c>
      <c r="C59" s="13"/>
      <c r="D59" s="37"/>
      <c r="E59" s="145">
        <f>SUM(E60:E64)</f>
        <v>589</v>
      </c>
      <c r="F59" s="100">
        <v>7</v>
      </c>
      <c r="G59" s="100">
        <v>7</v>
      </c>
      <c r="H59" s="100">
        <v>37</v>
      </c>
      <c r="I59" s="100" t="s">
        <v>163</v>
      </c>
      <c r="J59" s="100">
        <v>65</v>
      </c>
      <c r="K59" s="100">
        <v>110</v>
      </c>
      <c r="L59" s="100">
        <v>3</v>
      </c>
      <c r="M59" s="100">
        <v>2</v>
      </c>
      <c r="N59" s="100">
        <v>78</v>
      </c>
      <c r="O59" s="100">
        <v>84</v>
      </c>
      <c r="P59" s="100">
        <v>4</v>
      </c>
      <c r="Q59" s="100">
        <v>7</v>
      </c>
      <c r="R59" s="100">
        <v>8</v>
      </c>
      <c r="S59" s="100">
        <v>23</v>
      </c>
      <c r="T59" s="100">
        <v>16</v>
      </c>
      <c r="U59" s="100">
        <v>7</v>
      </c>
      <c r="V59" s="100">
        <v>47</v>
      </c>
      <c r="W59" s="100">
        <v>8</v>
      </c>
      <c r="X59" s="100">
        <v>64</v>
      </c>
      <c r="Y59" s="100">
        <v>12</v>
      </c>
      <c r="Z59" s="100">
        <v>7</v>
      </c>
    </row>
    <row r="60" spans="1:26" ht="17.100000000000001" customHeight="1">
      <c r="A60" s="13"/>
      <c r="B60" s="13"/>
      <c r="C60" s="13" t="s">
        <v>103</v>
      </c>
      <c r="D60" s="38"/>
      <c r="E60" s="145">
        <f t="shared" si="1"/>
        <v>60</v>
      </c>
      <c r="F60" s="100" t="s">
        <v>163</v>
      </c>
      <c r="G60" s="100" t="s">
        <v>163</v>
      </c>
      <c r="H60" s="100">
        <v>15</v>
      </c>
      <c r="I60" s="100" t="s">
        <v>163</v>
      </c>
      <c r="J60" s="100">
        <v>4</v>
      </c>
      <c r="K60" s="100">
        <v>7</v>
      </c>
      <c r="L60" s="100" t="s">
        <v>163</v>
      </c>
      <c r="M60" s="100">
        <v>1</v>
      </c>
      <c r="N60" s="100">
        <v>5</v>
      </c>
      <c r="O60" s="100">
        <v>11</v>
      </c>
      <c r="P60" s="100">
        <v>1</v>
      </c>
      <c r="Q60" s="100">
        <v>1</v>
      </c>
      <c r="R60" s="100">
        <v>3</v>
      </c>
      <c r="S60" s="100">
        <v>3</v>
      </c>
      <c r="T60" s="100">
        <v>2</v>
      </c>
      <c r="U60" s="100">
        <v>1</v>
      </c>
      <c r="V60" s="100">
        <v>4</v>
      </c>
      <c r="W60" s="100" t="s">
        <v>163</v>
      </c>
      <c r="X60" s="100">
        <v>1</v>
      </c>
      <c r="Y60" s="100">
        <v>1</v>
      </c>
      <c r="Z60" s="100" t="s">
        <v>163</v>
      </c>
    </row>
    <row r="61" spans="1:26" ht="17.100000000000001" customHeight="1">
      <c r="A61" s="13"/>
      <c r="B61" s="13"/>
      <c r="C61" s="13" t="s">
        <v>102</v>
      </c>
      <c r="D61" s="37"/>
      <c r="E61" s="145">
        <f t="shared" si="1"/>
        <v>101</v>
      </c>
      <c r="F61" s="100">
        <v>2</v>
      </c>
      <c r="G61" s="100">
        <v>2</v>
      </c>
      <c r="H61" s="100">
        <v>1</v>
      </c>
      <c r="I61" s="100" t="s">
        <v>163</v>
      </c>
      <c r="J61" s="100">
        <v>11</v>
      </c>
      <c r="K61" s="100">
        <v>18</v>
      </c>
      <c r="L61" s="100" t="s">
        <v>163</v>
      </c>
      <c r="M61" s="100" t="s">
        <v>163</v>
      </c>
      <c r="N61" s="100">
        <v>14</v>
      </c>
      <c r="O61" s="100">
        <v>18</v>
      </c>
      <c r="P61" s="100" t="s">
        <v>163</v>
      </c>
      <c r="Q61" s="100">
        <v>3</v>
      </c>
      <c r="R61" s="100" t="s">
        <v>163</v>
      </c>
      <c r="S61" s="100">
        <v>6</v>
      </c>
      <c r="T61" s="100">
        <v>3</v>
      </c>
      <c r="U61" s="100">
        <v>1</v>
      </c>
      <c r="V61" s="100">
        <v>10</v>
      </c>
      <c r="W61" s="100" t="s">
        <v>163</v>
      </c>
      <c r="X61" s="100">
        <v>13</v>
      </c>
      <c r="Y61" s="100" t="s">
        <v>163</v>
      </c>
      <c r="Z61" s="100">
        <v>1</v>
      </c>
    </row>
    <row r="62" spans="1:26" ht="17.100000000000001" customHeight="1">
      <c r="A62" s="13"/>
      <c r="B62" s="13"/>
      <c r="C62" s="13" t="s">
        <v>101</v>
      </c>
      <c r="D62" s="37"/>
      <c r="E62" s="145">
        <f t="shared" si="1"/>
        <v>143</v>
      </c>
      <c r="F62" s="100" t="s">
        <v>163</v>
      </c>
      <c r="G62" s="100" t="s">
        <v>163</v>
      </c>
      <c r="H62" s="100">
        <v>14</v>
      </c>
      <c r="I62" s="100" t="s">
        <v>163</v>
      </c>
      <c r="J62" s="100">
        <v>18</v>
      </c>
      <c r="K62" s="100">
        <v>30</v>
      </c>
      <c r="L62" s="100">
        <v>1</v>
      </c>
      <c r="M62" s="100" t="s">
        <v>163</v>
      </c>
      <c r="N62" s="100">
        <v>15</v>
      </c>
      <c r="O62" s="100">
        <v>20</v>
      </c>
      <c r="P62" s="100" t="s">
        <v>163</v>
      </c>
      <c r="Q62" s="100" t="s">
        <v>163</v>
      </c>
      <c r="R62" s="100">
        <v>3</v>
      </c>
      <c r="S62" s="100">
        <v>4</v>
      </c>
      <c r="T62" s="100">
        <v>1</v>
      </c>
      <c r="U62" s="100">
        <v>2</v>
      </c>
      <c r="V62" s="100">
        <v>9</v>
      </c>
      <c r="W62" s="100">
        <v>1</v>
      </c>
      <c r="X62" s="100">
        <v>22</v>
      </c>
      <c r="Y62" s="100">
        <v>2</v>
      </c>
      <c r="Z62" s="100">
        <v>1</v>
      </c>
    </row>
    <row r="63" spans="1:26" ht="17.100000000000001" customHeight="1">
      <c r="A63" s="13"/>
      <c r="B63" s="13"/>
      <c r="C63" s="13" t="s">
        <v>100</v>
      </c>
      <c r="D63" s="37"/>
      <c r="E63" s="145">
        <f t="shared" si="1"/>
        <v>96</v>
      </c>
      <c r="F63" s="100">
        <v>1</v>
      </c>
      <c r="G63" s="100">
        <v>1</v>
      </c>
      <c r="H63" s="100">
        <v>2</v>
      </c>
      <c r="I63" s="100" t="s">
        <v>163</v>
      </c>
      <c r="J63" s="100">
        <v>7</v>
      </c>
      <c r="K63" s="100">
        <v>22</v>
      </c>
      <c r="L63" s="100" t="s">
        <v>163</v>
      </c>
      <c r="M63" s="100" t="s">
        <v>163</v>
      </c>
      <c r="N63" s="100">
        <v>14</v>
      </c>
      <c r="O63" s="100">
        <v>8</v>
      </c>
      <c r="P63" s="100">
        <v>1</v>
      </c>
      <c r="Q63" s="100">
        <v>3</v>
      </c>
      <c r="R63" s="100">
        <v>2</v>
      </c>
      <c r="S63" s="100">
        <v>4</v>
      </c>
      <c r="T63" s="100">
        <v>6</v>
      </c>
      <c r="U63" s="100">
        <v>1</v>
      </c>
      <c r="V63" s="100">
        <v>10</v>
      </c>
      <c r="W63" s="100">
        <v>3</v>
      </c>
      <c r="X63" s="100">
        <v>6</v>
      </c>
      <c r="Y63" s="100">
        <v>4</v>
      </c>
      <c r="Z63" s="100">
        <v>2</v>
      </c>
    </row>
    <row r="64" spans="1:26" ht="17.100000000000001" customHeight="1">
      <c r="A64" s="13"/>
      <c r="B64" s="13"/>
      <c r="C64" s="13" t="s">
        <v>99</v>
      </c>
      <c r="D64" s="37"/>
      <c r="E64" s="145">
        <f t="shared" si="1"/>
        <v>189</v>
      </c>
      <c r="F64" s="100">
        <v>4</v>
      </c>
      <c r="G64" s="100">
        <v>4</v>
      </c>
      <c r="H64" s="100">
        <v>5</v>
      </c>
      <c r="I64" s="100" t="s">
        <v>163</v>
      </c>
      <c r="J64" s="100">
        <v>25</v>
      </c>
      <c r="K64" s="100">
        <v>33</v>
      </c>
      <c r="L64" s="100">
        <v>2</v>
      </c>
      <c r="M64" s="100">
        <v>1</v>
      </c>
      <c r="N64" s="100">
        <v>30</v>
      </c>
      <c r="O64" s="100">
        <v>27</v>
      </c>
      <c r="P64" s="100">
        <v>2</v>
      </c>
      <c r="Q64" s="100" t="s">
        <v>163</v>
      </c>
      <c r="R64" s="100" t="s">
        <v>163</v>
      </c>
      <c r="S64" s="100">
        <v>6</v>
      </c>
      <c r="T64" s="100">
        <v>4</v>
      </c>
      <c r="U64" s="100">
        <v>2</v>
      </c>
      <c r="V64" s="100">
        <v>14</v>
      </c>
      <c r="W64" s="100">
        <v>4</v>
      </c>
      <c r="X64" s="100">
        <v>22</v>
      </c>
      <c r="Y64" s="100">
        <v>5</v>
      </c>
      <c r="Z64" s="100">
        <v>3</v>
      </c>
    </row>
    <row r="65" spans="1:26" ht="17.100000000000001" customHeight="1">
      <c r="A65" s="13"/>
      <c r="B65" s="13" t="s">
        <v>144</v>
      </c>
      <c r="C65" s="13"/>
      <c r="D65" s="37"/>
      <c r="E65" s="145">
        <f>SUM(E66:E68)</f>
        <v>345</v>
      </c>
      <c r="F65" s="100" t="s">
        <v>163</v>
      </c>
      <c r="G65" s="100" t="s">
        <v>163</v>
      </c>
      <c r="H65" s="100">
        <v>1</v>
      </c>
      <c r="I65" s="100" t="s">
        <v>163</v>
      </c>
      <c r="J65" s="100">
        <v>27</v>
      </c>
      <c r="K65" s="100">
        <v>33</v>
      </c>
      <c r="L65" s="100">
        <v>4</v>
      </c>
      <c r="M65" s="100">
        <v>4</v>
      </c>
      <c r="N65" s="100">
        <v>22</v>
      </c>
      <c r="O65" s="100">
        <v>63</v>
      </c>
      <c r="P65" s="100">
        <v>11</v>
      </c>
      <c r="Q65" s="100">
        <v>13</v>
      </c>
      <c r="R65" s="100">
        <v>11</v>
      </c>
      <c r="S65" s="100">
        <v>29</v>
      </c>
      <c r="T65" s="100">
        <v>14</v>
      </c>
      <c r="U65" s="100">
        <v>15</v>
      </c>
      <c r="V65" s="100">
        <v>31</v>
      </c>
      <c r="W65" s="100">
        <v>6</v>
      </c>
      <c r="X65" s="100">
        <v>27</v>
      </c>
      <c r="Y65" s="100">
        <v>34</v>
      </c>
      <c r="Z65" s="100" t="s">
        <v>163</v>
      </c>
    </row>
    <row r="66" spans="1:26" ht="17.100000000000001" customHeight="1">
      <c r="A66" s="13"/>
      <c r="B66" s="13"/>
      <c r="C66" s="13" t="s">
        <v>103</v>
      </c>
      <c r="D66" s="37"/>
      <c r="E66" s="145">
        <f t="shared" si="1"/>
        <v>176</v>
      </c>
      <c r="F66" s="100" t="s">
        <v>163</v>
      </c>
      <c r="G66" s="100" t="s">
        <v>163</v>
      </c>
      <c r="H66" s="100" t="s">
        <v>163</v>
      </c>
      <c r="I66" s="100" t="s">
        <v>163</v>
      </c>
      <c r="J66" s="100">
        <v>8</v>
      </c>
      <c r="K66" s="100">
        <v>10</v>
      </c>
      <c r="L66" s="100">
        <v>2</v>
      </c>
      <c r="M66" s="100">
        <v>3</v>
      </c>
      <c r="N66" s="100">
        <v>12</v>
      </c>
      <c r="O66" s="100">
        <v>28</v>
      </c>
      <c r="P66" s="100">
        <v>9</v>
      </c>
      <c r="Q66" s="100">
        <v>7</v>
      </c>
      <c r="R66" s="100">
        <v>9</v>
      </c>
      <c r="S66" s="100">
        <v>23</v>
      </c>
      <c r="T66" s="100">
        <v>9</v>
      </c>
      <c r="U66" s="100">
        <v>8</v>
      </c>
      <c r="V66" s="100">
        <v>12</v>
      </c>
      <c r="W66" s="100">
        <v>1</v>
      </c>
      <c r="X66" s="100">
        <v>12</v>
      </c>
      <c r="Y66" s="100">
        <v>23</v>
      </c>
      <c r="Z66" s="100" t="s">
        <v>163</v>
      </c>
    </row>
    <row r="67" spans="1:26" ht="17.100000000000001" customHeight="1">
      <c r="A67" s="13"/>
      <c r="B67" s="13"/>
      <c r="C67" s="13" t="s">
        <v>102</v>
      </c>
      <c r="D67" s="37"/>
      <c r="E67" s="145">
        <f t="shared" si="1"/>
        <v>134</v>
      </c>
      <c r="F67" s="100" t="s">
        <v>163</v>
      </c>
      <c r="G67" s="100" t="s">
        <v>163</v>
      </c>
      <c r="H67" s="100">
        <v>1</v>
      </c>
      <c r="I67" s="100" t="s">
        <v>163</v>
      </c>
      <c r="J67" s="100">
        <v>12</v>
      </c>
      <c r="K67" s="100">
        <v>19</v>
      </c>
      <c r="L67" s="100">
        <v>2</v>
      </c>
      <c r="M67" s="100">
        <v>1</v>
      </c>
      <c r="N67" s="100">
        <v>6</v>
      </c>
      <c r="O67" s="100">
        <v>27</v>
      </c>
      <c r="P67" s="100">
        <v>2</v>
      </c>
      <c r="Q67" s="100">
        <v>6</v>
      </c>
      <c r="R67" s="100">
        <v>2</v>
      </c>
      <c r="S67" s="100">
        <v>5</v>
      </c>
      <c r="T67" s="100">
        <v>4</v>
      </c>
      <c r="U67" s="100">
        <v>6</v>
      </c>
      <c r="V67" s="100">
        <v>15</v>
      </c>
      <c r="W67" s="100">
        <v>3</v>
      </c>
      <c r="X67" s="100">
        <v>13</v>
      </c>
      <c r="Y67" s="100">
        <v>10</v>
      </c>
      <c r="Z67" s="100" t="s">
        <v>163</v>
      </c>
    </row>
    <row r="68" spans="1:26" ht="17.100000000000001" customHeight="1">
      <c r="A68" s="13"/>
      <c r="B68" s="13"/>
      <c r="C68" s="13" t="s">
        <v>101</v>
      </c>
      <c r="D68" s="37"/>
      <c r="E68" s="145">
        <f t="shared" si="1"/>
        <v>35</v>
      </c>
      <c r="F68" s="100" t="s">
        <v>163</v>
      </c>
      <c r="G68" s="100" t="s">
        <v>163</v>
      </c>
      <c r="H68" s="100" t="s">
        <v>163</v>
      </c>
      <c r="I68" s="100" t="s">
        <v>163</v>
      </c>
      <c r="J68" s="100">
        <v>7</v>
      </c>
      <c r="K68" s="100">
        <v>4</v>
      </c>
      <c r="L68" s="100" t="s">
        <v>163</v>
      </c>
      <c r="M68" s="100" t="s">
        <v>163</v>
      </c>
      <c r="N68" s="100">
        <v>4</v>
      </c>
      <c r="O68" s="100">
        <v>8</v>
      </c>
      <c r="P68" s="100" t="s">
        <v>163</v>
      </c>
      <c r="Q68" s="100" t="s">
        <v>163</v>
      </c>
      <c r="R68" s="100" t="s">
        <v>163</v>
      </c>
      <c r="S68" s="100">
        <v>1</v>
      </c>
      <c r="T68" s="100">
        <v>1</v>
      </c>
      <c r="U68" s="100">
        <v>1</v>
      </c>
      <c r="V68" s="100">
        <v>4</v>
      </c>
      <c r="W68" s="100">
        <v>2</v>
      </c>
      <c r="X68" s="100">
        <v>2</v>
      </c>
      <c r="Y68" s="100">
        <v>1</v>
      </c>
      <c r="Z68" s="100" t="s">
        <v>163</v>
      </c>
    </row>
    <row r="69" spans="1:26" ht="17.100000000000001" customHeight="1">
      <c r="A69" s="13"/>
      <c r="B69" s="13"/>
      <c r="C69" s="13"/>
      <c r="E69" s="98"/>
      <c r="F69" s="98"/>
      <c r="G69" s="98"/>
      <c r="H69" s="100"/>
      <c r="I69" s="100"/>
      <c r="J69" s="98"/>
      <c r="K69" s="98"/>
      <c r="L69" s="100"/>
      <c r="M69" s="100"/>
      <c r="N69" s="98"/>
      <c r="O69" s="98"/>
      <c r="P69" s="100"/>
      <c r="Q69" s="100"/>
      <c r="R69" s="100"/>
      <c r="S69" s="98"/>
      <c r="T69" s="98"/>
      <c r="U69" s="98"/>
      <c r="V69" s="98"/>
      <c r="W69" s="98"/>
      <c r="X69" s="100"/>
      <c r="Y69" s="98"/>
      <c r="Z69" s="98"/>
    </row>
    <row r="70" spans="1:26" ht="17.100000000000001" customHeight="1">
      <c r="A70" s="13"/>
      <c r="B70" s="13"/>
      <c r="C70" s="13"/>
      <c r="E70" s="98"/>
      <c r="F70" s="98"/>
      <c r="G70" s="98"/>
      <c r="H70" s="100"/>
      <c r="I70" s="100"/>
      <c r="J70" s="98"/>
      <c r="K70" s="98"/>
      <c r="L70" s="100"/>
      <c r="M70" s="100"/>
      <c r="N70" s="98"/>
      <c r="O70" s="98"/>
      <c r="P70" s="100"/>
      <c r="Q70" s="100"/>
      <c r="R70" s="100"/>
      <c r="S70" s="98"/>
      <c r="T70" s="98"/>
      <c r="U70" s="98"/>
      <c r="V70" s="98"/>
      <c r="W70" s="98"/>
      <c r="X70" s="100"/>
      <c r="Y70" s="98"/>
      <c r="Z70" s="98"/>
    </row>
    <row r="71" spans="1:26" ht="17.100000000000001" customHeight="1">
      <c r="A71" s="13"/>
      <c r="B71" s="13"/>
      <c r="C71" s="13"/>
      <c r="E71" s="98"/>
      <c r="F71" s="98"/>
      <c r="G71" s="98"/>
      <c r="H71" s="100"/>
      <c r="I71" s="100"/>
      <c r="J71" s="98"/>
      <c r="K71" s="98"/>
      <c r="L71" s="100"/>
      <c r="M71" s="100"/>
      <c r="N71" s="98"/>
      <c r="O71" s="98"/>
      <c r="P71" s="100"/>
      <c r="Q71" s="100"/>
      <c r="R71" s="100"/>
      <c r="S71" s="98"/>
      <c r="T71" s="98"/>
      <c r="U71" s="98"/>
      <c r="V71" s="98"/>
      <c r="W71" s="98"/>
      <c r="X71" s="100"/>
      <c r="Y71" s="98"/>
      <c r="Z71" s="98"/>
    </row>
    <row r="72" spans="1:26" ht="17.100000000000001" customHeight="1">
      <c r="A72" s="13"/>
      <c r="B72" s="13"/>
      <c r="C72" s="13"/>
      <c r="E72" s="98"/>
      <c r="F72" s="98"/>
      <c r="G72" s="98"/>
      <c r="H72" s="100"/>
      <c r="I72" s="100"/>
      <c r="J72" s="98"/>
      <c r="K72" s="98"/>
      <c r="L72" s="100"/>
      <c r="M72" s="100"/>
      <c r="N72" s="98"/>
      <c r="O72" s="98"/>
      <c r="P72" s="100"/>
      <c r="Q72" s="100"/>
      <c r="R72" s="100"/>
      <c r="S72" s="98"/>
      <c r="T72" s="98"/>
      <c r="U72" s="98"/>
      <c r="V72" s="98"/>
      <c r="W72" s="98"/>
      <c r="X72" s="100"/>
      <c r="Y72" s="98"/>
      <c r="Z72" s="98"/>
    </row>
    <row r="73" spans="1:26" ht="17.100000000000001" customHeight="1">
      <c r="A73" s="13"/>
      <c r="B73" s="13"/>
      <c r="C73" s="13"/>
      <c r="E73" s="98"/>
      <c r="F73" s="98"/>
      <c r="G73" s="98"/>
      <c r="H73" s="100"/>
      <c r="I73" s="100"/>
      <c r="J73" s="98"/>
      <c r="K73" s="98"/>
      <c r="L73" s="100"/>
      <c r="M73" s="100"/>
      <c r="N73" s="98"/>
      <c r="O73" s="98"/>
      <c r="P73" s="100"/>
      <c r="Q73" s="100"/>
      <c r="R73" s="100"/>
      <c r="S73" s="98"/>
      <c r="T73" s="98"/>
      <c r="U73" s="98"/>
      <c r="V73" s="98"/>
      <c r="W73" s="98"/>
      <c r="X73" s="100"/>
      <c r="Y73" s="98"/>
      <c r="Z73" s="98"/>
    </row>
    <row r="74" spans="1:26" ht="24" customHeight="1" thickBot="1">
      <c r="A74" s="131" t="s">
        <v>459</v>
      </c>
      <c r="B74" s="129"/>
      <c r="C74" s="129"/>
      <c r="D74" s="129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4.25" customHeight="1" thickTop="1">
      <c r="A75" s="327" t="s">
        <v>362</v>
      </c>
      <c r="B75" s="327"/>
      <c r="C75" s="327"/>
      <c r="D75" s="327"/>
      <c r="E75" s="337" t="s">
        <v>0</v>
      </c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 t="s">
        <v>0</v>
      </c>
      <c r="Q75" s="338"/>
      <c r="R75" s="338"/>
      <c r="S75" s="338"/>
      <c r="T75" s="338"/>
      <c r="U75" s="338"/>
      <c r="V75" s="338"/>
      <c r="W75" s="338"/>
      <c r="X75" s="338"/>
      <c r="Y75" s="338"/>
      <c r="Z75" s="339"/>
    </row>
    <row r="76" spans="1:26" ht="11.25" customHeight="1">
      <c r="A76" s="332"/>
      <c r="B76" s="332"/>
      <c r="C76" s="332"/>
      <c r="D76" s="332"/>
      <c r="E76" s="340" t="s">
        <v>23</v>
      </c>
      <c r="F76" s="81" t="s">
        <v>24</v>
      </c>
      <c r="G76" s="82"/>
      <c r="H76" s="81" t="s">
        <v>25</v>
      </c>
      <c r="I76" s="80" t="s">
        <v>26</v>
      </c>
      <c r="J76" s="80" t="s">
        <v>27</v>
      </c>
      <c r="K76" s="80" t="s">
        <v>28</v>
      </c>
      <c r="L76" s="80" t="s">
        <v>29</v>
      </c>
      <c r="M76" s="80" t="s">
        <v>30</v>
      </c>
      <c r="N76" s="80" t="s">
        <v>31</v>
      </c>
      <c r="O76" s="80" t="s">
        <v>32</v>
      </c>
      <c r="P76" s="80" t="s">
        <v>33</v>
      </c>
      <c r="Q76" s="80" t="s">
        <v>34</v>
      </c>
      <c r="R76" s="80" t="s">
        <v>35</v>
      </c>
      <c r="S76" s="80" t="s">
        <v>36</v>
      </c>
      <c r="T76" s="80" t="s">
        <v>37</v>
      </c>
      <c r="U76" s="80" t="s">
        <v>38</v>
      </c>
      <c r="V76" s="80" t="s">
        <v>39</v>
      </c>
      <c r="W76" s="80" t="s">
        <v>40</v>
      </c>
      <c r="X76" s="80" t="s">
        <v>41</v>
      </c>
      <c r="Y76" s="80" t="s">
        <v>42</v>
      </c>
      <c r="Z76" s="81" t="s">
        <v>55</v>
      </c>
    </row>
    <row r="77" spans="1:26" ht="48">
      <c r="A77" s="329"/>
      <c r="B77" s="329"/>
      <c r="C77" s="329"/>
      <c r="D77" s="329"/>
      <c r="E77" s="341"/>
      <c r="F77" s="83" t="s">
        <v>378</v>
      </c>
      <c r="G77" s="73" t="s">
        <v>376</v>
      </c>
      <c r="H77" s="83" t="s">
        <v>72</v>
      </c>
      <c r="I77" s="83" t="s">
        <v>217</v>
      </c>
      <c r="J77" s="83" t="s">
        <v>44</v>
      </c>
      <c r="K77" s="83" t="s">
        <v>45</v>
      </c>
      <c r="L77" s="83" t="s">
        <v>377</v>
      </c>
      <c r="M77" s="140" t="s">
        <v>47</v>
      </c>
      <c r="N77" s="83" t="s">
        <v>219</v>
      </c>
      <c r="O77" s="83" t="s">
        <v>220</v>
      </c>
      <c r="P77" s="83" t="s">
        <v>221</v>
      </c>
      <c r="Q77" s="85" t="s">
        <v>213</v>
      </c>
      <c r="R77" s="83" t="s">
        <v>214</v>
      </c>
      <c r="S77" s="83" t="s">
        <v>222</v>
      </c>
      <c r="T77" s="84" t="s">
        <v>379</v>
      </c>
      <c r="U77" s="83" t="s">
        <v>224</v>
      </c>
      <c r="V77" s="85" t="s">
        <v>380</v>
      </c>
      <c r="W77" s="83" t="s">
        <v>384</v>
      </c>
      <c r="X77" s="83" t="s">
        <v>381</v>
      </c>
      <c r="Y77" s="83" t="s">
        <v>382</v>
      </c>
      <c r="Z77" s="85" t="s">
        <v>73</v>
      </c>
    </row>
    <row r="78" spans="1:26" ht="17.100000000000001" customHeight="1">
      <c r="A78" s="13"/>
      <c r="B78" s="13" t="s">
        <v>143</v>
      </c>
      <c r="C78" s="13"/>
      <c r="D78" s="110"/>
      <c r="E78" s="145">
        <f>SUM(E79:E83)</f>
        <v>860</v>
      </c>
      <c r="F78" s="100">
        <v>7</v>
      </c>
      <c r="G78" s="100">
        <v>6</v>
      </c>
      <c r="H78" s="100">
        <v>2</v>
      </c>
      <c r="I78" s="100">
        <v>1</v>
      </c>
      <c r="J78" s="100">
        <v>54</v>
      </c>
      <c r="K78" s="100">
        <v>90</v>
      </c>
      <c r="L78" s="100">
        <v>7</v>
      </c>
      <c r="M78" s="100">
        <v>17</v>
      </c>
      <c r="N78" s="100">
        <v>76</v>
      </c>
      <c r="O78" s="100">
        <v>139</v>
      </c>
      <c r="P78" s="100">
        <v>25</v>
      </c>
      <c r="Q78" s="100">
        <v>22</v>
      </c>
      <c r="R78" s="100">
        <v>40</v>
      </c>
      <c r="S78" s="100">
        <v>53</v>
      </c>
      <c r="T78" s="100">
        <v>32</v>
      </c>
      <c r="U78" s="100">
        <v>37</v>
      </c>
      <c r="V78" s="100">
        <v>77</v>
      </c>
      <c r="W78" s="100">
        <v>16</v>
      </c>
      <c r="X78" s="100">
        <v>75</v>
      </c>
      <c r="Y78" s="100">
        <v>67</v>
      </c>
      <c r="Z78" s="100">
        <v>23</v>
      </c>
    </row>
    <row r="79" spans="1:26" ht="17.100000000000001" customHeight="1">
      <c r="A79" s="13"/>
      <c r="B79" s="13"/>
      <c r="C79" s="13" t="s">
        <v>103</v>
      </c>
      <c r="D79" s="37"/>
      <c r="E79" s="145">
        <f t="shared" ref="E79:E142" si="2">SUM(F79,H79:Z79)</f>
        <v>101</v>
      </c>
      <c r="F79" s="100" t="s">
        <v>163</v>
      </c>
      <c r="G79" s="100" t="s">
        <v>163</v>
      </c>
      <c r="H79" s="100" t="s">
        <v>163</v>
      </c>
      <c r="I79" s="100" t="s">
        <v>163</v>
      </c>
      <c r="J79" s="100">
        <v>6</v>
      </c>
      <c r="K79" s="100">
        <v>10</v>
      </c>
      <c r="L79" s="100">
        <v>2</v>
      </c>
      <c r="M79" s="100">
        <v>2</v>
      </c>
      <c r="N79" s="100">
        <v>7</v>
      </c>
      <c r="O79" s="100">
        <v>12</v>
      </c>
      <c r="P79" s="100">
        <v>8</v>
      </c>
      <c r="Q79" s="100">
        <v>5</v>
      </c>
      <c r="R79" s="100">
        <v>3</v>
      </c>
      <c r="S79" s="100">
        <v>3</v>
      </c>
      <c r="T79" s="100">
        <v>5</v>
      </c>
      <c r="U79" s="100">
        <v>5</v>
      </c>
      <c r="V79" s="100">
        <v>11</v>
      </c>
      <c r="W79" s="100">
        <v>2</v>
      </c>
      <c r="X79" s="100">
        <v>6</v>
      </c>
      <c r="Y79" s="100">
        <v>14</v>
      </c>
      <c r="Z79" s="100" t="s">
        <v>163</v>
      </c>
    </row>
    <row r="80" spans="1:26" ht="17.100000000000001" customHeight="1">
      <c r="A80" s="13"/>
      <c r="B80" s="13"/>
      <c r="C80" s="13" t="s">
        <v>102</v>
      </c>
      <c r="D80" s="37"/>
      <c r="E80" s="145">
        <f t="shared" si="2"/>
        <v>109</v>
      </c>
      <c r="F80" s="100">
        <v>1</v>
      </c>
      <c r="G80" s="100">
        <v>1</v>
      </c>
      <c r="H80" s="100" t="s">
        <v>163</v>
      </c>
      <c r="I80" s="100" t="s">
        <v>163</v>
      </c>
      <c r="J80" s="100">
        <v>8</v>
      </c>
      <c r="K80" s="100">
        <v>7</v>
      </c>
      <c r="L80" s="100">
        <v>2</v>
      </c>
      <c r="M80" s="100">
        <v>3</v>
      </c>
      <c r="N80" s="100">
        <v>15</v>
      </c>
      <c r="O80" s="100">
        <v>19</v>
      </c>
      <c r="P80" s="100">
        <v>4</v>
      </c>
      <c r="Q80" s="100">
        <v>2</v>
      </c>
      <c r="R80" s="100">
        <v>7</v>
      </c>
      <c r="S80" s="100">
        <v>9</v>
      </c>
      <c r="T80" s="100">
        <v>4</v>
      </c>
      <c r="U80" s="100">
        <v>5</v>
      </c>
      <c r="V80" s="100">
        <v>8</v>
      </c>
      <c r="W80" s="100" t="s">
        <v>163</v>
      </c>
      <c r="X80" s="100">
        <v>4</v>
      </c>
      <c r="Y80" s="100">
        <v>8</v>
      </c>
      <c r="Z80" s="100">
        <v>3</v>
      </c>
    </row>
    <row r="81" spans="1:26" ht="17.100000000000001" customHeight="1">
      <c r="A81" s="13"/>
      <c r="B81" s="13"/>
      <c r="C81" s="13" t="s">
        <v>101</v>
      </c>
      <c r="D81" s="37"/>
      <c r="E81" s="145">
        <f t="shared" si="2"/>
        <v>205</v>
      </c>
      <c r="F81" s="100">
        <v>1</v>
      </c>
      <c r="G81" s="100">
        <v>1</v>
      </c>
      <c r="H81" s="100">
        <v>1</v>
      </c>
      <c r="I81" s="100" t="s">
        <v>163</v>
      </c>
      <c r="J81" s="100">
        <v>5</v>
      </c>
      <c r="K81" s="100">
        <v>17</v>
      </c>
      <c r="L81" s="100">
        <v>1</v>
      </c>
      <c r="M81" s="100">
        <v>7</v>
      </c>
      <c r="N81" s="100">
        <v>9</v>
      </c>
      <c r="O81" s="100">
        <v>40</v>
      </c>
      <c r="P81" s="100">
        <v>5</v>
      </c>
      <c r="Q81" s="100">
        <v>4</v>
      </c>
      <c r="R81" s="100">
        <v>10</v>
      </c>
      <c r="S81" s="100">
        <v>14</v>
      </c>
      <c r="T81" s="100">
        <v>11</v>
      </c>
      <c r="U81" s="100">
        <v>12</v>
      </c>
      <c r="V81" s="100">
        <v>22</v>
      </c>
      <c r="W81" s="100">
        <v>2</v>
      </c>
      <c r="X81" s="100">
        <v>18</v>
      </c>
      <c r="Y81" s="100">
        <v>23</v>
      </c>
      <c r="Z81" s="100">
        <v>3</v>
      </c>
    </row>
    <row r="82" spans="1:26" ht="17.100000000000001" customHeight="1">
      <c r="A82" s="13"/>
      <c r="B82" s="13"/>
      <c r="C82" s="13" t="s">
        <v>100</v>
      </c>
      <c r="D82" s="37"/>
      <c r="E82" s="145">
        <f t="shared" si="2"/>
        <v>194</v>
      </c>
      <c r="F82" s="100">
        <v>4</v>
      </c>
      <c r="G82" s="100">
        <v>4</v>
      </c>
      <c r="H82" s="100">
        <v>1</v>
      </c>
      <c r="I82" s="100" t="s">
        <v>163</v>
      </c>
      <c r="J82" s="100">
        <v>11</v>
      </c>
      <c r="K82" s="100">
        <v>18</v>
      </c>
      <c r="L82" s="100" t="s">
        <v>163</v>
      </c>
      <c r="M82" s="100">
        <v>2</v>
      </c>
      <c r="N82" s="100">
        <v>20</v>
      </c>
      <c r="O82" s="100">
        <v>36</v>
      </c>
      <c r="P82" s="100">
        <v>4</v>
      </c>
      <c r="Q82" s="100">
        <v>4</v>
      </c>
      <c r="R82" s="100">
        <v>9</v>
      </c>
      <c r="S82" s="100">
        <v>18</v>
      </c>
      <c r="T82" s="100">
        <v>6</v>
      </c>
      <c r="U82" s="100">
        <v>6</v>
      </c>
      <c r="V82" s="100">
        <v>17</v>
      </c>
      <c r="W82" s="100">
        <v>3</v>
      </c>
      <c r="X82" s="100">
        <v>17</v>
      </c>
      <c r="Y82" s="100">
        <v>11</v>
      </c>
      <c r="Z82" s="100">
        <v>7</v>
      </c>
    </row>
    <row r="83" spans="1:26" ht="17.100000000000001" customHeight="1">
      <c r="A83" s="13"/>
      <c r="B83" s="13"/>
      <c r="C83" s="13" t="s">
        <v>99</v>
      </c>
      <c r="D83" s="37"/>
      <c r="E83" s="145">
        <f t="shared" si="2"/>
        <v>251</v>
      </c>
      <c r="F83" s="100">
        <v>1</v>
      </c>
      <c r="G83" s="100" t="s">
        <v>163</v>
      </c>
      <c r="H83" s="100" t="s">
        <v>163</v>
      </c>
      <c r="I83" s="100">
        <v>1</v>
      </c>
      <c r="J83" s="100">
        <v>24</v>
      </c>
      <c r="K83" s="100">
        <v>38</v>
      </c>
      <c r="L83" s="100">
        <v>2</v>
      </c>
      <c r="M83" s="100">
        <v>3</v>
      </c>
      <c r="N83" s="100">
        <v>25</v>
      </c>
      <c r="O83" s="100">
        <v>32</v>
      </c>
      <c r="P83" s="100">
        <v>4</v>
      </c>
      <c r="Q83" s="100">
        <v>7</v>
      </c>
      <c r="R83" s="100">
        <v>11</v>
      </c>
      <c r="S83" s="100">
        <v>9</v>
      </c>
      <c r="T83" s="100">
        <v>6</v>
      </c>
      <c r="U83" s="100">
        <v>9</v>
      </c>
      <c r="V83" s="100">
        <v>19</v>
      </c>
      <c r="W83" s="100">
        <v>9</v>
      </c>
      <c r="X83" s="100">
        <v>30</v>
      </c>
      <c r="Y83" s="100">
        <v>11</v>
      </c>
      <c r="Z83" s="100">
        <v>10</v>
      </c>
    </row>
    <row r="84" spans="1:26" ht="17.100000000000001" customHeight="1">
      <c r="A84" s="13"/>
      <c r="B84" s="13" t="s">
        <v>142</v>
      </c>
      <c r="C84" s="13"/>
      <c r="D84" s="37"/>
      <c r="E84" s="145">
        <f>SUM(E85:E86)</f>
        <v>622</v>
      </c>
      <c r="F84" s="100">
        <v>2</v>
      </c>
      <c r="G84" s="100">
        <v>2</v>
      </c>
      <c r="H84" s="100">
        <v>1</v>
      </c>
      <c r="I84" s="100" t="s">
        <v>163</v>
      </c>
      <c r="J84" s="100">
        <v>54</v>
      </c>
      <c r="K84" s="100">
        <v>51</v>
      </c>
      <c r="L84" s="100">
        <v>8</v>
      </c>
      <c r="M84" s="100">
        <v>13</v>
      </c>
      <c r="N84" s="100">
        <v>37</v>
      </c>
      <c r="O84" s="100">
        <v>87</v>
      </c>
      <c r="P84" s="100">
        <v>14</v>
      </c>
      <c r="Q84" s="100">
        <v>15</v>
      </c>
      <c r="R84" s="100">
        <v>30</v>
      </c>
      <c r="S84" s="100">
        <v>33</v>
      </c>
      <c r="T84" s="100">
        <v>17</v>
      </c>
      <c r="U84" s="100">
        <v>33</v>
      </c>
      <c r="V84" s="100">
        <v>75</v>
      </c>
      <c r="W84" s="100">
        <v>8</v>
      </c>
      <c r="X84" s="100">
        <v>42</v>
      </c>
      <c r="Y84" s="100">
        <v>82</v>
      </c>
      <c r="Z84" s="100">
        <v>20</v>
      </c>
    </row>
    <row r="85" spans="1:26" ht="17.100000000000001" customHeight="1">
      <c r="A85" s="13"/>
      <c r="B85" s="13"/>
      <c r="C85" s="13" t="s">
        <v>103</v>
      </c>
      <c r="D85" s="37"/>
      <c r="E85" s="145">
        <f t="shared" si="2"/>
        <v>276</v>
      </c>
      <c r="F85" s="100">
        <v>1</v>
      </c>
      <c r="G85" s="100">
        <v>1</v>
      </c>
      <c r="H85" s="100" t="s">
        <v>163</v>
      </c>
      <c r="I85" s="100" t="s">
        <v>163</v>
      </c>
      <c r="J85" s="100">
        <v>21</v>
      </c>
      <c r="K85" s="100">
        <v>15</v>
      </c>
      <c r="L85" s="100">
        <v>4</v>
      </c>
      <c r="M85" s="100">
        <v>4</v>
      </c>
      <c r="N85" s="100">
        <v>11</v>
      </c>
      <c r="O85" s="100">
        <v>39</v>
      </c>
      <c r="P85" s="100">
        <v>7</v>
      </c>
      <c r="Q85" s="100">
        <v>6</v>
      </c>
      <c r="R85" s="100">
        <v>10</v>
      </c>
      <c r="S85" s="100">
        <v>18</v>
      </c>
      <c r="T85" s="100">
        <v>9</v>
      </c>
      <c r="U85" s="100">
        <v>18</v>
      </c>
      <c r="V85" s="100">
        <v>29</v>
      </c>
      <c r="W85" s="100">
        <v>2</v>
      </c>
      <c r="X85" s="100">
        <v>22</v>
      </c>
      <c r="Y85" s="100">
        <v>46</v>
      </c>
      <c r="Z85" s="100">
        <v>14</v>
      </c>
    </row>
    <row r="86" spans="1:26" ht="17.100000000000001" customHeight="1">
      <c r="A86" s="13"/>
      <c r="B86" s="13"/>
      <c r="C86" s="13" t="s">
        <v>102</v>
      </c>
      <c r="D86" s="37"/>
      <c r="E86" s="145">
        <f t="shared" si="2"/>
        <v>346</v>
      </c>
      <c r="F86" s="100">
        <v>1</v>
      </c>
      <c r="G86" s="100">
        <v>1</v>
      </c>
      <c r="H86" s="100">
        <v>1</v>
      </c>
      <c r="I86" s="100" t="s">
        <v>163</v>
      </c>
      <c r="J86" s="100">
        <v>33</v>
      </c>
      <c r="K86" s="100">
        <v>36</v>
      </c>
      <c r="L86" s="100">
        <v>4</v>
      </c>
      <c r="M86" s="100">
        <v>9</v>
      </c>
      <c r="N86" s="100">
        <v>26</v>
      </c>
      <c r="O86" s="100">
        <v>48</v>
      </c>
      <c r="P86" s="100">
        <v>7</v>
      </c>
      <c r="Q86" s="100">
        <v>9</v>
      </c>
      <c r="R86" s="100">
        <v>20</v>
      </c>
      <c r="S86" s="100">
        <v>15</v>
      </c>
      <c r="T86" s="100">
        <v>8</v>
      </c>
      <c r="U86" s="100">
        <v>15</v>
      </c>
      <c r="V86" s="100">
        <v>46</v>
      </c>
      <c r="W86" s="100">
        <v>6</v>
      </c>
      <c r="X86" s="100">
        <v>20</v>
      </c>
      <c r="Y86" s="100">
        <v>36</v>
      </c>
      <c r="Z86" s="100">
        <v>6</v>
      </c>
    </row>
    <row r="87" spans="1:26" ht="17.100000000000001" customHeight="1">
      <c r="A87" s="13"/>
      <c r="B87" s="13" t="s">
        <v>141</v>
      </c>
      <c r="C87" s="13"/>
      <c r="D87" s="37"/>
      <c r="E87" s="145">
        <f>SUM(E88:E92)</f>
        <v>1027</v>
      </c>
      <c r="F87" s="100">
        <v>5</v>
      </c>
      <c r="G87" s="100">
        <v>4</v>
      </c>
      <c r="H87" s="100">
        <v>1</v>
      </c>
      <c r="I87" s="100" t="s">
        <v>163</v>
      </c>
      <c r="J87" s="100">
        <v>88</v>
      </c>
      <c r="K87" s="100">
        <v>78</v>
      </c>
      <c r="L87" s="100">
        <v>8</v>
      </c>
      <c r="M87" s="100">
        <v>7</v>
      </c>
      <c r="N87" s="100">
        <v>98</v>
      </c>
      <c r="O87" s="100">
        <v>180</v>
      </c>
      <c r="P87" s="100">
        <v>19</v>
      </c>
      <c r="Q87" s="100">
        <v>20</v>
      </c>
      <c r="R87" s="100">
        <v>19</v>
      </c>
      <c r="S87" s="100">
        <v>79</v>
      </c>
      <c r="T87" s="100">
        <v>44</v>
      </c>
      <c r="U87" s="100">
        <v>92</v>
      </c>
      <c r="V87" s="100">
        <v>81</v>
      </c>
      <c r="W87" s="100">
        <v>17</v>
      </c>
      <c r="X87" s="100">
        <v>65</v>
      </c>
      <c r="Y87" s="100">
        <v>102</v>
      </c>
      <c r="Z87" s="100">
        <v>24</v>
      </c>
    </row>
    <row r="88" spans="1:26" ht="17.100000000000001" customHeight="1">
      <c r="A88" s="13"/>
      <c r="B88" s="13"/>
      <c r="C88" s="13" t="s">
        <v>103</v>
      </c>
      <c r="D88" s="37"/>
      <c r="E88" s="145">
        <f t="shared" si="2"/>
        <v>363</v>
      </c>
      <c r="F88" s="100">
        <v>3</v>
      </c>
      <c r="G88" s="100">
        <v>3</v>
      </c>
      <c r="H88" s="100" t="s">
        <v>163</v>
      </c>
      <c r="I88" s="100" t="s">
        <v>163</v>
      </c>
      <c r="J88" s="100">
        <v>27</v>
      </c>
      <c r="K88" s="100">
        <v>27</v>
      </c>
      <c r="L88" s="100" t="s">
        <v>163</v>
      </c>
      <c r="M88" s="100">
        <v>1</v>
      </c>
      <c r="N88" s="100">
        <v>30</v>
      </c>
      <c r="O88" s="100">
        <v>77</v>
      </c>
      <c r="P88" s="100">
        <v>4</v>
      </c>
      <c r="Q88" s="100">
        <v>6</v>
      </c>
      <c r="R88" s="100">
        <v>10</v>
      </c>
      <c r="S88" s="100">
        <v>25</v>
      </c>
      <c r="T88" s="100">
        <v>14</v>
      </c>
      <c r="U88" s="100">
        <v>42</v>
      </c>
      <c r="V88" s="100">
        <v>31</v>
      </c>
      <c r="W88" s="100">
        <v>5</v>
      </c>
      <c r="X88" s="100">
        <v>21</v>
      </c>
      <c r="Y88" s="100">
        <v>33</v>
      </c>
      <c r="Z88" s="100">
        <v>7</v>
      </c>
    </row>
    <row r="89" spans="1:26" ht="17.100000000000001" customHeight="1">
      <c r="A89" s="13"/>
      <c r="B89" s="13"/>
      <c r="C89" s="13" t="s">
        <v>102</v>
      </c>
      <c r="D89" s="37"/>
      <c r="E89" s="145">
        <f t="shared" si="2"/>
        <v>388</v>
      </c>
      <c r="F89" s="100">
        <v>2</v>
      </c>
      <c r="G89" s="100">
        <v>1</v>
      </c>
      <c r="H89" s="100" t="s">
        <v>163</v>
      </c>
      <c r="I89" s="100" t="s">
        <v>163</v>
      </c>
      <c r="J89" s="100">
        <v>27</v>
      </c>
      <c r="K89" s="100">
        <v>30</v>
      </c>
      <c r="L89" s="100">
        <v>6</v>
      </c>
      <c r="M89" s="100">
        <v>2</v>
      </c>
      <c r="N89" s="100">
        <v>35</v>
      </c>
      <c r="O89" s="100">
        <v>55</v>
      </c>
      <c r="P89" s="100">
        <v>9</v>
      </c>
      <c r="Q89" s="100">
        <v>6</v>
      </c>
      <c r="R89" s="100">
        <v>3</v>
      </c>
      <c r="S89" s="100">
        <v>23</v>
      </c>
      <c r="T89" s="100">
        <v>22</v>
      </c>
      <c r="U89" s="100">
        <v>27</v>
      </c>
      <c r="V89" s="100">
        <v>38</v>
      </c>
      <c r="W89" s="100">
        <v>9</v>
      </c>
      <c r="X89" s="100">
        <v>27</v>
      </c>
      <c r="Y89" s="100">
        <v>63</v>
      </c>
      <c r="Z89" s="100">
        <v>4</v>
      </c>
    </row>
    <row r="90" spans="1:26" ht="17.100000000000001" customHeight="1">
      <c r="A90" s="13"/>
      <c r="B90" s="13"/>
      <c r="C90" s="13" t="s">
        <v>101</v>
      </c>
      <c r="D90" s="37"/>
      <c r="E90" s="145">
        <f t="shared" si="2"/>
        <v>238</v>
      </c>
      <c r="F90" s="100" t="s">
        <v>163</v>
      </c>
      <c r="G90" s="100" t="s">
        <v>163</v>
      </c>
      <c r="H90" s="100">
        <v>1</v>
      </c>
      <c r="I90" s="100" t="s">
        <v>163</v>
      </c>
      <c r="J90" s="100">
        <v>33</v>
      </c>
      <c r="K90" s="100">
        <v>19</v>
      </c>
      <c r="L90" s="100">
        <v>2</v>
      </c>
      <c r="M90" s="100">
        <v>3</v>
      </c>
      <c r="N90" s="100">
        <v>33</v>
      </c>
      <c r="O90" s="100">
        <v>36</v>
      </c>
      <c r="P90" s="100">
        <v>6</v>
      </c>
      <c r="Q90" s="100">
        <v>7</v>
      </c>
      <c r="R90" s="100">
        <v>6</v>
      </c>
      <c r="S90" s="100">
        <v>21</v>
      </c>
      <c r="T90" s="100">
        <v>7</v>
      </c>
      <c r="U90" s="100">
        <v>19</v>
      </c>
      <c r="V90" s="100">
        <v>11</v>
      </c>
      <c r="W90" s="100">
        <v>3</v>
      </c>
      <c r="X90" s="100">
        <v>17</v>
      </c>
      <c r="Y90" s="100">
        <v>6</v>
      </c>
      <c r="Z90" s="100">
        <v>8</v>
      </c>
    </row>
    <row r="91" spans="1:26" ht="17.100000000000001" customHeight="1">
      <c r="A91" s="13"/>
      <c r="B91" s="13"/>
      <c r="C91" s="13" t="s">
        <v>100</v>
      </c>
      <c r="D91" s="37"/>
      <c r="E91" s="145">
        <f t="shared" si="2"/>
        <v>35</v>
      </c>
      <c r="F91" s="100" t="s">
        <v>163</v>
      </c>
      <c r="G91" s="100" t="s">
        <v>163</v>
      </c>
      <c r="H91" s="100" t="s">
        <v>163</v>
      </c>
      <c r="I91" s="100" t="s">
        <v>163</v>
      </c>
      <c r="J91" s="100" t="s">
        <v>163</v>
      </c>
      <c r="K91" s="100">
        <v>2</v>
      </c>
      <c r="L91" s="100" t="s">
        <v>163</v>
      </c>
      <c r="M91" s="100">
        <v>1</v>
      </c>
      <c r="N91" s="100" t="s">
        <v>163</v>
      </c>
      <c r="O91" s="100">
        <v>11</v>
      </c>
      <c r="P91" s="100" t="s">
        <v>163</v>
      </c>
      <c r="Q91" s="100">
        <v>1</v>
      </c>
      <c r="R91" s="100" t="s">
        <v>163</v>
      </c>
      <c r="S91" s="100">
        <v>10</v>
      </c>
      <c r="T91" s="100">
        <v>1</v>
      </c>
      <c r="U91" s="100">
        <v>4</v>
      </c>
      <c r="V91" s="100">
        <v>1</v>
      </c>
      <c r="W91" s="100" t="s">
        <v>163</v>
      </c>
      <c r="X91" s="100" t="s">
        <v>163</v>
      </c>
      <c r="Y91" s="100" t="s">
        <v>163</v>
      </c>
      <c r="Z91" s="100">
        <v>4</v>
      </c>
    </row>
    <row r="92" spans="1:26" ht="17.100000000000001" customHeight="1">
      <c r="A92" s="13"/>
      <c r="B92" s="13"/>
      <c r="C92" s="13" t="s">
        <v>99</v>
      </c>
      <c r="D92" s="37"/>
      <c r="E92" s="145">
        <f t="shared" si="2"/>
        <v>3</v>
      </c>
      <c r="F92" s="100" t="s">
        <v>163</v>
      </c>
      <c r="G92" s="100" t="s">
        <v>163</v>
      </c>
      <c r="H92" s="100" t="s">
        <v>163</v>
      </c>
      <c r="I92" s="100" t="s">
        <v>163</v>
      </c>
      <c r="J92" s="100">
        <v>1</v>
      </c>
      <c r="K92" s="100" t="s">
        <v>163</v>
      </c>
      <c r="L92" s="100" t="s">
        <v>163</v>
      </c>
      <c r="M92" s="100" t="s">
        <v>163</v>
      </c>
      <c r="N92" s="100" t="s">
        <v>163</v>
      </c>
      <c r="O92" s="100">
        <v>1</v>
      </c>
      <c r="P92" s="100" t="s">
        <v>163</v>
      </c>
      <c r="Q92" s="100" t="s">
        <v>163</v>
      </c>
      <c r="R92" s="100" t="s">
        <v>163</v>
      </c>
      <c r="S92" s="100" t="s">
        <v>163</v>
      </c>
      <c r="T92" s="100" t="s">
        <v>163</v>
      </c>
      <c r="U92" s="100" t="s">
        <v>163</v>
      </c>
      <c r="V92" s="100" t="s">
        <v>163</v>
      </c>
      <c r="W92" s="100" t="s">
        <v>163</v>
      </c>
      <c r="X92" s="100" t="s">
        <v>163</v>
      </c>
      <c r="Y92" s="100" t="s">
        <v>163</v>
      </c>
      <c r="Z92" s="100">
        <v>1</v>
      </c>
    </row>
    <row r="93" spans="1:26" ht="17.100000000000001" customHeight="1">
      <c r="A93" s="13"/>
      <c r="B93" s="13" t="s">
        <v>140</v>
      </c>
      <c r="C93" s="13"/>
      <c r="D93" s="37"/>
      <c r="E93" s="145">
        <f>SUM(E94:E95)</f>
        <v>612</v>
      </c>
      <c r="F93" s="100">
        <v>4</v>
      </c>
      <c r="G93" s="100">
        <v>4</v>
      </c>
      <c r="H93" s="100">
        <v>5</v>
      </c>
      <c r="I93" s="100" t="s">
        <v>163</v>
      </c>
      <c r="J93" s="100">
        <v>85</v>
      </c>
      <c r="K93" s="100">
        <v>63</v>
      </c>
      <c r="L93" s="100">
        <v>2</v>
      </c>
      <c r="M93" s="100">
        <v>4</v>
      </c>
      <c r="N93" s="100">
        <v>77</v>
      </c>
      <c r="O93" s="100">
        <v>99</v>
      </c>
      <c r="P93" s="100">
        <v>6</v>
      </c>
      <c r="Q93" s="100">
        <v>6</v>
      </c>
      <c r="R93" s="100">
        <v>18</v>
      </c>
      <c r="S93" s="100">
        <v>29</v>
      </c>
      <c r="T93" s="100">
        <v>23</v>
      </c>
      <c r="U93" s="100">
        <v>32</v>
      </c>
      <c r="V93" s="100">
        <v>42</v>
      </c>
      <c r="W93" s="100">
        <v>7</v>
      </c>
      <c r="X93" s="100">
        <v>70</v>
      </c>
      <c r="Y93" s="100">
        <v>33</v>
      </c>
      <c r="Z93" s="100">
        <v>7</v>
      </c>
    </row>
    <row r="94" spans="1:26" ht="17.100000000000001" customHeight="1">
      <c r="A94" s="13"/>
      <c r="B94" s="13"/>
      <c r="C94" s="13" t="s">
        <v>103</v>
      </c>
      <c r="D94" s="37"/>
      <c r="E94" s="145">
        <f t="shared" si="2"/>
        <v>288</v>
      </c>
      <c r="F94" s="100">
        <v>1</v>
      </c>
      <c r="G94" s="100">
        <v>1</v>
      </c>
      <c r="H94" s="100">
        <v>2</v>
      </c>
      <c r="I94" s="100" t="s">
        <v>163</v>
      </c>
      <c r="J94" s="100">
        <v>34</v>
      </c>
      <c r="K94" s="100">
        <v>26</v>
      </c>
      <c r="L94" s="100">
        <v>2</v>
      </c>
      <c r="M94" s="100">
        <v>2</v>
      </c>
      <c r="N94" s="100">
        <v>33</v>
      </c>
      <c r="O94" s="100">
        <v>44</v>
      </c>
      <c r="P94" s="100">
        <v>1</v>
      </c>
      <c r="Q94" s="100">
        <v>1</v>
      </c>
      <c r="R94" s="100">
        <v>12</v>
      </c>
      <c r="S94" s="100">
        <v>13</v>
      </c>
      <c r="T94" s="100">
        <v>11</v>
      </c>
      <c r="U94" s="100">
        <v>19</v>
      </c>
      <c r="V94" s="100">
        <v>21</v>
      </c>
      <c r="W94" s="100">
        <v>3</v>
      </c>
      <c r="X94" s="100">
        <v>36</v>
      </c>
      <c r="Y94" s="100">
        <v>23</v>
      </c>
      <c r="Z94" s="100">
        <v>4</v>
      </c>
    </row>
    <row r="95" spans="1:26" ht="17.100000000000001" customHeight="1">
      <c r="A95" s="13"/>
      <c r="B95" s="13"/>
      <c r="C95" s="13" t="s">
        <v>102</v>
      </c>
      <c r="D95" s="37"/>
      <c r="E95" s="145">
        <f t="shared" si="2"/>
        <v>324</v>
      </c>
      <c r="F95" s="100">
        <v>3</v>
      </c>
      <c r="G95" s="100">
        <v>3</v>
      </c>
      <c r="H95" s="100">
        <v>3</v>
      </c>
      <c r="I95" s="100" t="s">
        <v>163</v>
      </c>
      <c r="J95" s="100">
        <v>51</v>
      </c>
      <c r="K95" s="100">
        <v>37</v>
      </c>
      <c r="L95" s="100" t="s">
        <v>163</v>
      </c>
      <c r="M95" s="100">
        <v>2</v>
      </c>
      <c r="N95" s="100">
        <v>44</v>
      </c>
      <c r="O95" s="100">
        <v>55</v>
      </c>
      <c r="P95" s="100">
        <v>5</v>
      </c>
      <c r="Q95" s="100">
        <v>5</v>
      </c>
      <c r="R95" s="100">
        <v>6</v>
      </c>
      <c r="S95" s="100">
        <v>16</v>
      </c>
      <c r="T95" s="100">
        <v>12</v>
      </c>
      <c r="U95" s="100">
        <v>13</v>
      </c>
      <c r="V95" s="100">
        <v>21</v>
      </c>
      <c r="W95" s="100">
        <v>4</v>
      </c>
      <c r="X95" s="100">
        <v>34</v>
      </c>
      <c r="Y95" s="100">
        <v>10</v>
      </c>
      <c r="Z95" s="100">
        <v>3</v>
      </c>
    </row>
    <row r="96" spans="1:26" ht="17.100000000000001" customHeight="1">
      <c r="A96" s="13"/>
      <c r="B96" s="13" t="s">
        <v>139</v>
      </c>
      <c r="C96" s="13"/>
      <c r="D96" s="37"/>
      <c r="E96" s="145">
        <f>SUM(E97:E98)</f>
        <v>0</v>
      </c>
      <c r="F96" s="100" t="s">
        <v>163</v>
      </c>
      <c r="G96" s="100" t="s">
        <v>163</v>
      </c>
      <c r="H96" s="100" t="s">
        <v>163</v>
      </c>
      <c r="I96" s="100" t="s">
        <v>163</v>
      </c>
      <c r="J96" s="100" t="s">
        <v>163</v>
      </c>
      <c r="K96" s="100" t="s">
        <v>163</v>
      </c>
      <c r="L96" s="100" t="s">
        <v>163</v>
      </c>
      <c r="M96" s="100" t="s">
        <v>163</v>
      </c>
      <c r="N96" s="100" t="s">
        <v>163</v>
      </c>
      <c r="O96" s="100" t="s">
        <v>163</v>
      </c>
      <c r="P96" s="100" t="s">
        <v>163</v>
      </c>
      <c r="Q96" s="100" t="s">
        <v>163</v>
      </c>
      <c r="R96" s="100" t="s">
        <v>163</v>
      </c>
      <c r="S96" s="100" t="s">
        <v>163</v>
      </c>
      <c r="T96" s="100" t="s">
        <v>163</v>
      </c>
      <c r="U96" s="100" t="s">
        <v>163</v>
      </c>
      <c r="V96" s="100" t="s">
        <v>163</v>
      </c>
      <c r="W96" s="100" t="s">
        <v>163</v>
      </c>
      <c r="X96" s="100" t="s">
        <v>163</v>
      </c>
      <c r="Y96" s="100" t="s">
        <v>163</v>
      </c>
      <c r="Z96" s="100" t="s">
        <v>163</v>
      </c>
    </row>
    <row r="97" spans="1:26" ht="17.100000000000001" customHeight="1">
      <c r="A97" s="13"/>
      <c r="B97" s="13"/>
      <c r="C97" s="13" t="s">
        <v>103</v>
      </c>
      <c r="D97" s="37"/>
      <c r="E97" s="145">
        <f t="shared" si="2"/>
        <v>0</v>
      </c>
      <c r="F97" s="100" t="s">
        <v>163</v>
      </c>
      <c r="G97" s="100" t="s">
        <v>163</v>
      </c>
      <c r="H97" s="100" t="s">
        <v>163</v>
      </c>
      <c r="I97" s="100" t="s">
        <v>163</v>
      </c>
      <c r="J97" s="100" t="s">
        <v>163</v>
      </c>
      <c r="K97" s="100" t="s">
        <v>163</v>
      </c>
      <c r="L97" s="100" t="s">
        <v>163</v>
      </c>
      <c r="M97" s="100" t="s">
        <v>163</v>
      </c>
      <c r="N97" s="100" t="s">
        <v>163</v>
      </c>
      <c r="O97" s="100" t="s">
        <v>163</v>
      </c>
      <c r="P97" s="100" t="s">
        <v>163</v>
      </c>
      <c r="Q97" s="100" t="s">
        <v>163</v>
      </c>
      <c r="R97" s="100" t="s">
        <v>163</v>
      </c>
      <c r="S97" s="100" t="s">
        <v>163</v>
      </c>
      <c r="T97" s="100" t="s">
        <v>163</v>
      </c>
      <c r="U97" s="100" t="s">
        <v>163</v>
      </c>
      <c r="V97" s="100" t="s">
        <v>163</v>
      </c>
      <c r="W97" s="100" t="s">
        <v>163</v>
      </c>
      <c r="X97" s="100" t="s">
        <v>163</v>
      </c>
      <c r="Y97" s="100" t="s">
        <v>163</v>
      </c>
      <c r="Z97" s="100" t="s">
        <v>163</v>
      </c>
    </row>
    <row r="98" spans="1:26" ht="17.100000000000001" customHeight="1">
      <c r="A98" s="13"/>
      <c r="B98" s="13"/>
      <c r="C98" s="13" t="s">
        <v>102</v>
      </c>
      <c r="D98" s="37"/>
      <c r="E98" s="145">
        <f t="shared" si="2"/>
        <v>0</v>
      </c>
      <c r="F98" s="100" t="s">
        <v>163</v>
      </c>
      <c r="G98" s="100" t="s">
        <v>163</v>
      </c>
      <c r="H98" s="100" t="s">
        <v>163</v>
      </c>
      <c r="I98" s="100" t="s">
        <v>163</v>
      </c>
      <c r="J98" s="100" t="s">
        <v>163</v>
      </c>
      <c r="K98" s="100" t="s">
        <v>163</v>
      </c>
      <c r="L98" s="100" t="s">
        <v>163</v>
      </c>
      <c r="M98" s="100" t="s">
        <v>163</v>
      </c>
      <c r="N98" s="100" t="s">
        <v>163</v>
      </c>
      <c r="O98" s="100" t="s">
        <v>163</v>
      </c>
      <c r="P98" s="100" t="s">
        <v>163</v>
      </c>
      <c r="Q98" s="100" t="s">
        <v>163</v>
      </c>
      <c r="R98" s="100" t="s">
        <v>163</v>
      </c>
      <c r="S98" s="100" t="s">
        <v>163</v>
      </c>
      <c r="T98" s="100" t="s">
        <v>163</v>
      </c>
      <c r="U98" s="100" t="s">
        <v>163</v>
      </c>
      <c r="V98" s="100" t="s">
        <v>163</v>
      </c>
      <c r="W98" s="100" t="s">
        <v>163</v>
      </c>
      <c r="X98" s="100" t="s">
        <v>163</v>
      </c>
      <c r="Y98" s="100" t="s">
        <v>163</v>
      </c>
      <c r="Z98" s="100" t="s">
        <v>163</v>
      </c>
    </row>
    <row r="99" spans="1:26" ht="17.100000000000001" customHeight="1">
      <c r="A99" s="13"/>
      <c r="B99" s="13" t="s">
        <v>138</v>
      </c>
      <c r="C99" s="13"/>
      <c r="D99" s="37"/>
      <c r="E99" s="145">
        <f>SUM(E100:E104)</f>
        <v>836</v>
      </c>
      <c r="F99" s="100">
        <v>3</v>
      </c>
      <c r="G99" s="100">
        <v>3</v>
      </c>
      <c r="H99" s="100">
        <v>3</v>
      </c>
      <c r="I99" s="100" t="s">
        <v>163</v>
      </c>
      <c r="J99" s="100">
        <v>58</v>
      </c>
      <c r="K99" s="100">
        <v>50</v>
      </c>
      <c r="L99" s="100">
        <v>18</v>
      </c>
      <c r="M99" s="100">
        <v>18</v>
      </c>
      <c r="N99" s="100">
        <v>52</v>
      </c>
      <c r="O99" s="100">
        <v>162</v>
      </c>
      <c r="P99" s="100">
        <v>21</v>
      </c>
      <c r="Q99" s="100">
        <v>27</v>
      </c>
      <c r="R99" s="100">
        <v>23</v>
      </c>
      <c r="S99" s="100">
        <v>92</v>
      </c>
      <c r="T99" s="100">
        <v>24</v>
      </c>
      <c r="U99" s="100">
        <v>29</v>
      </c>
      <c r="V99" s="100">
        <v>88</v>
      </c>
      <c r="W99" s="100">
        <v>14</v>
      </c>
      <c r="X99" s="100">
        <v>64</v>
      </c>
      <c r="Y99" s="100">
        <v>82</v>
      </c>
      <c r="Z99" s="100">
        <v>8</v>
      </c>
    </row>
    <row r="100" spans="1:26" ht="17.100000000000001" customHeight="1">
      <c r="A100" s="13"/>
      <c r="B100" s="13"/>
      <c r="C100" s="13" t="s">
        <v>103</v>
      </c>
      <c r="D100" s="37"/>
      <c r="E100" s="145">
        <f t="shared" si="2"/>
        <v>39</v>
      </c>
      <c r="F100" s="100" t="s">
        <v>163</v>
      </c>
      <c r="G100" s="100" t="s">
        <v>163</v>
      </c>
      <c r="H100" s="100" t="s">
        <v>163</v>
      </c>
      <c r="I100" s="100" t="s">
        <v>163</v>
      </c>
      <c r="J100" s="100">
        <v>4</v>
      </c>
      <c r="K100" s="100" t="s">
        <v>163</v>
      </c>
      <c r="L100" s="100" t="s">
        <v>163</v>
      </c>
      <c r="M100" s="100" t="s">
        <v>163</v>
      </c>
      <c r="N100" s="100">
        <v>4</v>
      </c>
      <c r="O100" s="100">
        <v>14</v>
      </c>
      <c r="P100" s="100" t="s">
        <v>163</v>
      </c>
      <c r="Q100" s="100">
        <v>2</v>
      </c>
      <c r="R100" s="100" t="s">
        <v>163</v>
      </c>
      <c r="S100" s="100">
        <v>11</v>
      </c>
      <c r="T100" s="100">
        <v>1</v>
      </c>
      <c r="U100" s="100" t="s">
        <v>163</v>
      </c>
      <c r="V100" s="100" t="s">
        <v>163</v>
      </c>
      <c r="W100" s="100" t="s">
        <v>163</v>
      </c>
      <c r="X100" s="100">
        <v>1</v>
      </c>
      <c r="Y100" s="100" t="s">
        <v>163</v>
      </c>
      <c r="Z100" s="100">
        <v>2</v>
      </c>
    </row>
    <row r="101" spans="1:26" ht="17.100000000000001" customHeight="1">
      <c r="A101" s="13"/>
      <c r="B101" s="13"/>
      <c r="C101" s="13" t="s">
        <v>102</v>
      </c>
      <c r="D101" s="37"/>
      <c r="E101" s="145">
        <f t="shared" si="2"/>
        <v>167</v>
      </c>
      <c r="F101" s="100" t="s">
        <v>163</v>
      </c>
      <c r="G101" s="100" t="s">
        <v>163</v>
      </c>
      <c r="H101" s="100" t="s">
        <v>163</v>
      </c>
      <c r="I101" s="100" t="s">
        <v>163</v>
      </c>
      <c r="J101" s="100">
        <v>8</v>
      </c>
      <c r="K101" s="100">
        <v>6</v>
      </c>
      <c r="L101" s="100">
        <v>5</v>
      </c>
      <c r="M101" s="100">
        <v>7</v>
      </c>
      <c r="N101" s="100">
        <v>8</v>
      </c>
      <c r="O101" s="100">
        <v>33</v>
      </c>
      <c r="P101" s="100">
        <v>5</v>
      </c>
      <c r="Q101" s="100">
        <v>4</v>
      </c>
      <c r="R101" s="100">
        <v>4</v>
      </c>
      <c r="S101" s="100">
        <v>22</v>
      </c>
      <c r="T101" s="100">
        <v>2</v>
      </c>
      <c r="U101" s="100">
        <v>6</v>
      </c>
      <c r="V101" s="100">
        <v>22</v>
      </c>
      <c r="W101" s="100">
        <v>2</v>
      </c>
      <c r="X101" s="100">
        <v>12</v>
      </c>
      <c r="Y101" s="100">
        <v>21</v>
      </c>
      <c r="Z101" s="100" t="s">
        <v>163</v>
      </c>
    </row>
    <row r="102" spans="1:26" ht="17.100000000000001" customHeight="1">
      <c r="A102" s="13"/>
      <c r="B102" s="13"/>
      <c r="C102" s="13" t="s">
        <v>101</v>
      </c>
      <c r="D102" s="37"/>
      <c r="E102" s="145">
        <f t="shared" si="2"/>
        <v>304</v>
      </c>
      <c r="F102" s="100" t="s">
        <v>163</v>
      </c>
      <c r="G102" s="100" t="s">
        <v>163</v>
      </c>
      <c r="H102" s="100" t="s">
        <v>163</v>
      </c>
      <c r="I102" s="100" t="s">
        <v>163</v>
      </c>
      <c r="J102" s="100">
        <v>22</v>
      </c>
      <c r="K102" s="100">
        <v>25</v>
      </c>
      <c r="L102" s="100">
        <v>4</v>
      </c>
      <c r="M102" s="100">
        <v>6</v>
      </c>
      <c r="N102" s="100">
        <v>26</v>
      </c>
      <c r="O102" s="100">
        <v>49</v>
      </c>
      <c r="P102" s="100">
        <v>7</v>
      </c>
      <c r="Q102" s="100">
        <v>12</v>
      </c>
      <c r="R102" s="100">
        <v>9</v>
      </c>
      <c r="S102" s="100">
        <v>33</v>
      </c>
      <c r="T102" s="100">
        <v>13</v>
      </c>
      <c r="U102" s="100">
        <v>13</v>
      </c>
      <c r="V102" s="100">
        <v>29</v>
      </c>
      <c r="W102" s="100">
        <v>5</v>
      </c>
      <c r="X102" s="100">
        <v>24</v>
      </c>
      <c r="Y102" s="100">
        <v>21</v>
      </c>
      <c r="Z102" s="100">
        <v>6</v>
      </c>
    </row>
    <row r="103" spans="1:26" ht="17.100000000000001" customHeight="1">
      <c r="A103" s="13"/>
      <c r="B103" s="13"/>
      <c r="C103" s="13" t="s">
        <v>100</v>
      </c>
      <c r="D103" s="37"/>
      <c r="E103" s="145">
        <f t="shared" si="2"/>
        <v>268</v>
      </c>
      <c r="F103" s="100">
        <v>3</v>
      </c>
      <c r="G103" s="100">
        <v>3</v>
      </c>
      <c r="H103" s="100">
        <v>3</v>
      </c>
      <c r="I103" s="100" t="s">
        <v>163</v>
      </c>
      <c r="J103" s="100">
        <v>20</v>
      </c>
      <c r="K103" s="100">
        <v>15</v>
      </c>
      <c r="L103" s="100">
        <v>7</v>
      </c>
      <c r="M103" s="100">
        <v>4</v>
      </c>
      <c r="N103" s="100">
        <v>12</v>
      </c>
      <c r="O103" s="100">
        <v>53</v>
      </c>
      <c r="P103" s="100">
        <v>7</v>
      </c>
      <c r="Q103" s="100">
        <v>7</v>
      </c>
      <c r="R103" s="100">
        <v>7</v>
      </c>
      <c r="S103" s="100">
        <v>25</v>
      </c>
      <c r="T103" s="100">
        <v>6</v>
      </c>
      <c r="U103" s="100">
        <v>8</v>
      </c>
      <c r="V103" s="100">
        <v>29</v>
      </c>
      <c r="W103" s="100">
        <v>4</v>
      </c>
      <c r="X103" s="100">
        <v>22</v>
      </c>
      <c r="Y103" s="100">
        <v>36</v>
      </c>
      <c r="Z103" s="100" t="s">
        <v>163</v>
      </c>
    </row>
    <row r="104" spans="1:26" ht="17.100000000000001" customHeight="1">
      <c r="A104" s="13"/>
      <c r="B104" s="13"/>
      <c r="C104" s="13" t="s">
        <v>99</v>
      </c>
      <c r="D104" s="37"/>
      <c r="E104" s="145">
        <f t="shared" si="2"/>
        <v>58</v>
      </c>
      <c r="F104" s="100" t="s">
        <v>163</v>
      </c>
      <c r="G104" s="100" t="s">
        <v>163</v>
      </c>
      <c r="H104" s="100" t="s">
        <v>163</v>
      </c>
      <c r="I104" s="100" t="s">
        <v>163</v>
      </c>
      <c r="J104" s="100">
        <v>4</v>
      </c>
      <c r="K104" s="100">
        <v>4</v>
      </c>
      <c r="L104" s="100">
        <v>2</v>
      </c>
      <c r="M104" s="100">
        <v>1</v>
      </c>
      <c r="N104" s="100">
        <v>2</v>
      </c>
      <c r="O104" s="100">
        <v>13</v>
      </c>
      <c r="P104" s="100">
        <v>2</v>
      </c>
      <c r="Q104" s="100">
        <v>2</v>
      </c>
      <c r="R104" s="100">
        <v>3</v>
      </c>
      <c r="S104" s="100">
        <v>1</v>
      </c>
      <c r="T104" s="100">
        <v>2</v>
      </c>
      <c r="U104" s="100">
        <v>2</v>
      </c>
      <c r="V104" s="100">
        <v>8</v>
      </c>
      <c r="W104" s="100">
        <v>3</v>
      </c>
      <c r="X104" s="100">
        <v>5</v>
      </c>
      <c r="Y104" s="100">
        <v>4</v>
      </c>
      <c r="Z104" s="100" t="s">
        <v>163</v>
      </c>
    </row>
    <row r="105" spans="1:26" ht="17.100000000000001" customHeight="1">
      <c r="A105" s="13"/>
      <c r="B105" s="13" t="s">
        <v>137</v>
      </c>
      <c r="C105" s="13"/>
      <c r="D105" s="37"/>
      <c r="E105" s="145">
        <f t="shared" si="2"/>
        <v>0</v>
      </c>
      <c r="F105" s="100" t="s">
        <v>163</v>
      </c>
      <c r="G105" s="100" t="s">
        <v>163</v>
      </c>
      <c r="H105" s="100" t="s">
        <v>163</v>
      </c>
      <c r="I105" s="100" t="s">
        <v>163</v>
      </c>
      <c r="J105" s="100" t="s">
        <v>163</v>
      </c>
      <c r="K105" s="100" t="s">
        <v>163</v>
      </c>
      <c r="L105" s="100" t="s">
        <v>163</v>
      </c>
      <c r="M105" s="100" t="s">
        <v>163</v>
      </c>
      <c r="N105" s="100" t="s">
        <v>163</v>
      </c>
      <c r="O105" s="100" t="s">
        <v>163</v>
      </c>
      <c r="P105" s="100" t="s">
        <v>163</v>
      </c>
      <c r="Q105" s="100" t="s">
        <v>163</v>
      </c>
      <c r="R105" s="100" t="s">
        <v>163</v>
      </c>
      <c r="S105" s="100" t="s">
        <v>163</v>
      </c>
      <c r="T105" s="100" t="s">
        <v>163</v>
      </c>
      <c r="U105" s="100" t="s">
        <v>163</v>
      </c>
      <c r="V105" s="100" t="s">
        <v>163</v>
      </c>
      <c r="W105" s="100" t="s">
        <v>163</v>
      </c>
      <c r="X105" s="100" t="s">
        <v>163</v>
      </c>
      <c r="Y105" s="100" t="s">
        <v>163</v>
      </c>
      <c r="Z105" s="100" t="s">
        <v>163</v>
      </c>
    </row>
    <row r="106" spans="1:26" ht="17.100000000000001" customHeight="1">
      <c r="A106" s="13"/>
      <c r="B106" s="13" t="s">
        <v>136</v>
      </c>
      <c r="C106" s="13"/>
      <c r="D106" s="37"/>
      <c r="E106" s="145">
        <f t="shared" si="2"/>
        <v>148</v>
      </c>
      <c r="F106" s="100">
        <v>1</v>
      </c>
      <c r="G106" s="100">
        <v>1</v>
      </c>
      <c r="H106" s="100">
        <v>1</v>
      </c>
      <c r="I106" s="100" t="s">
        <v>163</v>
      </c>
      <c r="J106" s="100">
        <v>12</v>
      </c>
      <c r="K106" s="100">
        <v>12</v>
      </c>
      <c r="L106" s="100">
        <v>1</v>
      </c>
      <c r="M106" s="100" t="s">
        <v>163</v>
      </c>
      <c r="N106" s="100">
        <v>12</v>
      </c>
      <c r="O106" s="100">
        <v>26</v>
      </c>
      <c r="P106" s="100">
        <v>1</v>
      </c>
      <c r="Q106" s="100">
        <v>3</v>
      </c>
      <c r="R106" s="100">
        <v>3</v>
      </c>
      <c r="S106" s="100">
        <v>22</v>
      </c>
      <c r="T106" s="100">
        <v>8</v>
      </c>
      <c r="U106" s="100">
        <v>4</v>
      </c>
      <c r="V106" s="100">
        <v>10</v>
      </c>
      <c r="W106" s="100">
        <v>1</v>
      </c>
      <c r="X106" s="100">
        <v>15</v>
      </c>
      <c r="Y106" s="100">
        <v>12</v>
      </c>
      <c r="Z106" s="100">
        <v>4</v>
      </c>
    </row>
    <row r="107" spans="1:26" ht="17.100000000000001" customHeight="1">
      <c r="A107" s="13"/>
      <c r="B107" s="13" t="s">
        <v>135</v>
      </c>
      <c r="C107" s="13"/>
      <c r="D107" s="37"/>
      <c r="E107" s="145">
        <f t="shared" si="2"/>
        <v>137</v>
      </c>
      <c r="F107" s="100">
        <v>2</v>
      </c>
      <c r="G107" s="100">
        <v>1</v>
      </c>
      <c r="H107" s="100" t="s">
        <v>163</v>
      </c>
      <c r="I107" s="100" t="s">
        <v>163</v>
      </c>
      <c r="J107" s="100">
        <v>8</v>
      </c>
      <c r="K107" s="100">
        <v>9</v>
      </c>
      <c r="L107" s="100">
        <v>1</v>
      </c>
      <c r="M107" s="100">
        <v>2</v>
      </c>
      <c r="N107" s="100">
        <v>10</v>
      </c>
      <c r="O107" s="100">
        <v>23</v>
      </c>
      <c r="P107" s="100">
        <v>2</v>
      </c>
      <c r="Q107" s="100">
        <v>3</v>
      </c>
      <c r="R107" s="100">
        <v>4</v>
      </c>
      <c r="S107" s="100">
        <v>24</v>
      </c>
      <c r="T107" s="100">
        <v>3</v>
      </c>
      <c r="U107" s="100">
        <v>4</v>
      </c>
      <c r="V107" s="100">
        <v>15</v>
      </c>
      <c r="W107" s="100" t="s">
        <v>163</v>
      </c>
      <c r="X107" s="100">
        <v>13</v>
      </c>
      <c r="Y107" s="100">
        <v>13</v>
      </c>
      <c r="Z107" s="100">
        <v>1</v>
      </c>
    </row>
    <row r="108" spans="1:26" ht="17.100000000000001" customHeight="1">
      <c r="A108" s="13"/>
      <c r="B108" s="13" t="s">
        <v>134</v>
      </c>
      <c r="C108" s="13"/>
      <c r="D108" s="37"/>
      <c r="E108" s="145">
        <f t="shared" si="2"/>
        <v>102</v>
      </c>
      <c r="F108" s="100" t="s">
        <v>163</v>
      </c>
      <c r="G108" s="100" t="s">
        <v>163</v>
      </c>
      <c r="H108" s="100" t="s">
        <v>163</v>
      </c>
      <c r="I108" s="100" t="s">
        <v>163</v>
      </c>
      <c r="J108" s="100">
        <v>11</v>
      </c>
      <c r="K108" s="100">
        <v>14</v>
      </c>
      <c r="L108" s="100">
        <v>1</v>
      </c>
      <c r="M108" s="100">
        <v>1</v>
      </c>
      <c r="N108" s="100">
        <v>4</v>
      </c>
      <c r="O108" s="100">
        <v>17</v>
      </c>
      <c r="P108" s="100">
        <v>4</v>
      </c>
      <c r="Q108" s="100">
        <v>3</v>
      </c>
      <c r="R108" s="100">
        <v>3</v>
      </c>
      <c r="S108" s="100">
        <v>9</v>
      </c>
      <c r="T108" s="100">
        <v>3</v>
      </c>
      <c r="U108" s="100">
        <v>5</v>
      </c>
      <c r="V108" s="100">
        <v>3</v>
      </c>
      <c r="W108" s="100">
        <v>3</v>
      </c>
      <c r="X108" s="100">
        <v>9</v>
      </c>
      <c r="Y108" s="100">
        <v>9</v>
      </c>
      <c r="Z108" s="100">
        <v>3</v>
      </c>
    </row>
    <row r="109" spans="1:26" ht="17.100000000000001" customHeight="1">
      <c r="A109" s="13"/>
      <c r="B109" s="13" t="s">
        <v>133</v>
      </c>
      <c r="C109" s="13"/>
      <c r="D109" s="38" t="s">
        <v>364</v>
      </c>
      <c r="E109" s="145" t="s">
        <v>370</v>
      </c>
      <c r="F109" s="100" t="s">
        <v>370</v>
      </c>
      <c r="G109" s="100" t="s">
        <v>370</v>
      </c>
      <c r="H109" s="100" t="s">
        <v>370</v>
      </c>
      <c r="I109" s="100" t="s">
        <v>370</v>
      </c>
      <c r="J109" s="100" t="s">
        <v>370</v>
      </c>
      <c r="K109" s="100" t="s">
        <v>370</v>
      </c>
      <c r="L109" s="100" t="s">
        <v>370</v>
      </c>
      <c r="M109" s="100" t="s">
        <v>370</v>
      </c>
      <c r="N109" s="100" t="s">
        <v>370</v>
      </c>
      <c r="O109" s="100" t="s">
        <v>370</v>
      </c>
      <c r="P109" s="100" t="s">
        <v>370</v>
      </c>
      <c r="Q109" s="100" t="s">
        <v>370</v>
      </c>
      <c r="R109" s="100" t="s">
        <v>370</v>
      </c>
      <c r="S109" s="100" t="s">
        <v>370</v>
      </c>
      <c r="T109" s="100" t="s">
        <v>370</v>
      </c>
      <c r="U109" s="100" t="s">
        <v>370</v>
      </c>
      <c r="V109" s="100" t="s">
        <v>370</v>
      </c>
      <c r="W109" s="100" t="s">
        <v>370</v>
      </c>
      <c r="X109" s="100" t="s">
        <v>370</v>
      </c>
      <c r="Y109" s="100" t="s">
        <v>370</v>
      </c>
      <c r="Z109" s="100" t="s">
        <v>370</v>
      </c>
    </row>
    <row r="110" spans="1:26" ht="17.100000000000001" customHeight="1">
      <c r="A110" s="13"/>
      <c r="B110" s="13" t="s">
        <v>132</v>
      </c>
      <c r="C110" s="13"/>
      <c r="D110" s="38" t="s">
        <v>364</v>
      </c>
      <c r="E110" s="145">
        <f t="shared" si="2"/>
        <v>11</v>
      </c>
      <c r="F110" s="100" t="s">
        <v>163</v>
      </c>
      <c r="G110" s="100" t="s">
        <v>163</v>
      </c>
      <c r="H110" s="100" t="s">
        <v>163</v>
      </c>
      <c r="I110" s="100" t="s">
        <v>163</v>
      </c>
      <c r="J110" s="100">
        <v>1</v>
      </c>
      <c r="K110" s="100">
        <v>2</v>
      </c>
      <c r="L110" s="100" t="s">
        <v>163</v>
      </c>
      <c r="M110" s="100" t="s">
        <v>163</v>
      </c>
      <c r="N110" s="100" t="s">
        <v>163</v>
      </c>
      <c r="O110" s="100">
        <v>5</v>
      </c>
      <c r="P110" s="100" t="s">
        <v>163</v>
      </c>
      <c r="Q110" s="100">
        <v>1</v>
      </c>
      <c r="R110" s="100" t="s">
        <v>163</v>
      </c>
      <c r="S110" s="100">
        <v>1</v>
      </c>
      <c r="T110" s="100" t="s">
        <v>163</v>
      </c>
      <c r="U110" s="100" t="s">
        <v>163</v>
      </c>
      <c r="V110" s="100" t="s">
        <v>163</v>
      </c>
      <c r="W110" s="100" t="s">
        <v>163</v>
      </c>
      <c r="X110" s="100">
        <v>1</v>
      </c>
      <c r="Y110" s="100" t="s">
        <v>163</v>
      </c>
      <c r="Z110" s="100" t="s">
        <v>163</v>
      </c>
    </row>
    <row r="111" spans="1:26" ht="17.100000000000001" customHeight="1">
      <c r="A111" s="13"/>
      <c r="B111" s="13" t="s">
        <v>131</v>
      </c>
      <c r="C111" s="13"/>
      <c r="D111" s="37"/>
      <c r="E111" s="145">
        <f>SUM(E112:E116)</f>
        <v>972</v>
      </c>
      <c r="F111" s="100">
        <v>9</v>
      </c>
      <c r="G111" s="100">
        <v>9</v>
      </c>
      <c r="H111" s="100">
        <v>2</v>
      </c>
      <c r="I111" s="100" t="s">
        <v>163</v>
      </c>
      <c r="J111" s="100">
        <v>113</v>
      </c>
      <c r="K111" s="100">
        <v>96</v>
      </c>
      <c r="L111" s="100">
        <v>7</v>
      </c>
      <c r="M111" s="100">
        <v>9</v>
      </c>
      <c r="N111" s="100">
        <v>107</v>
      </c>
      <c r="O111" s="100">
        <v>163</v>
      </c>
      <c r="P111" s="100">
        <v>16</v>
      </c>
      <c r="Q111" s="100">
        <v>24</v>
      </c>
      <c r="R111" s="100">
        <v>20</v>
      </c>
      <c r="S111" s="100">
        <v>58</v>
      </c>
      <c r="T111" s="100">
        <v>43</v>
      </c>
      <c r="U111" s="100">
        <v>31</v>
      </c>
      <c r="V111" s="100">
        <v>109</v>
      </c>
      <c r="W111" s="100">
        <v>13</v>
      </c>
      <c r="X111" s="100">
        <v>91</v>
      </c>
      <c r="Y111" s="100">
        <v>53</v>
      </c>
      <c r="Z111" s="100">
        <v>8</v>
      </c>
    </row>
    <row r="112" spans="1:26" ht="17.100000000000001" customHeight="1">
      <c r="A112" s="13"/>
      <c r="B112" s="13"/>
      <c r="C112" s="13" t="s">
        <v>103</v>
      </c>
      <c r="D112" s="37"/>
      <c r="E112" s="145">
        <f t="shared" si="2"/>
        <v>155</v>
      </c>
      <c r="F112" s="100">
        <v>1</v>
      </c>
      <c r="G112" s="100">
        <v>1</v>
      </c>
      <c r="H112" s="100" t="s">
        <v>163</v>
      </c>
      <c r="I112" s="100" t="s">
        <v>163</v>
      </c>
      <c r="J112" s="100">
        <v>8</v>
      </c>
      <c r="K112" s="100">
        <v>17</v>
      </c>
      <c r="L112" s="100" t="s">
        <v>163</v>
      </c>
      <c r="M112" s="100">
        <v>2</v>
      </c>
      <c r="N112" s="100">
        <v>9</v>
      </c>
      <c r="O112" s="100">
        <v>36</v>
      </c>
      <c r="P112" s="100">
        <v>1</v>
      </c>
      <c r="Q112" s="100">
        <v>5</v>
      </c>
      <c r="R112" s="100">
        <v>1</v>
      </c>
      <c r="S112" s="100">
        <v>11</v>
      </c>
      <c r="T112" s="100">
        <v>7</v>
      </c>
      <c r="U112" s="100">
        <v>4</v>
      </c>
      <c r="V112" s="100">
        <v>23</v>
      </c>
      <c r="W112" s="100">
        <v>5</v>
      </c>
      <c r="X112" s="100">
        <v>11</v>
      </c>
      <c r="Y112" s="100">
        <v>12</v>
      </c>
      <c r="Z112" s="100">
        <v>2</v>
      </c>
    </row>
    <row r="113" spans="1:26" ht="17.100000000000001" customHeight="1">
      <c r="A113" s="13"/>
      <c r="B113" s="13"/>
      <c r="C113" s="13" t="s">
        <v>102</v>
      </c>
      <c r="D113" s="37"/>
      <c r="E113" s="145">
        <f t="shared" si="2"/>
        <v>182</v>
      </c>
      <c r="F113" s="100" t="s">
        <v>163</v>
      </c>
      <c r="G113" s="100" t="s">
        <v>163</v>
      </c>
      <c r="H113" s="100" t="s">
        <v>163</v>
      </c>
      <c r="I113" s="100" t="s">
        <v>163</v>
      </c>
      <c r="J113" s="100">
        <v>23</v>
      </c>
      <c r="K113" s="100">
        <v>16</v>
      </c>
      <c r="L113" s="100">
        <v>4</v>
      </c>
      <c r="M113" s="100">
        <v>3</v>
      </c>
      <c r="N113" s="100">
        <v>19</v>
      </c>
      <c r="O113" s="100">
        <v>35</v>
      </c>
      <c r="P113" s="100">
        <v>1</v>
      </c>
      <c r="Q113" s="100">
        <v>4</v>
      </c>
      <c r="R113" s="100">
        <v>6</v>
      </c>
      <c r="S113" s="100">
        <v>9</v>
      </c>
      <c r="T113" s="100">
        <v>8</v>
      </c>
      <c r="U113" s="100">
        <v>4</v>
      </c>
      <c r="V113" s="100">
        <v>22</v>
      </c>
      <c r="W113" s="100">
        <v>1</v>
      </c>
      <c r="X113" s="100">
        <v>18</v>
      </c>
      <c r="Y113" s="100">
        <v>9</v>
      </c>
      <c r="Z113" s="100" t="s">
        <v>163</v>
      </c>
    </row>
    <row r="114" spans="1:26" ht="17.100000000000001" customHeight="1">
      <c r="A114" s="13"/>
      <c r="B114" s="13"/>
      <c r="C114" s="13" t="s">
        <v>101</v>
      </c>
      <c r="D114" s="37"/>
      <c r="E114" s="145">
        <f t="shared" si="2"/>
        <v>191</v>
      </c>
      <c r="F114" s="100">
        <v>5</v>
      </c>
      <c r="G114" s="100">
        <v>5</v>
      </c>
      <c r="H114" s="100">
        <v>1</v>
      </c>
      <c r="I114" s="100" t="s">
        <v>163</v>
      </c>
      <c r="J114" s="100">
        <v>34</v>
      </c>
      <c r="K114" s="100">
        <v>17</v>
      </c>
      <c r="L114" s="100">
        <v>1</v>
      </c>
      <c r="M114" s="100">
        <v>1</v>
      </c>
      <c r="N114" s="100">
        <v>25</v>
      </c>
      <c r="O114" s="100">
        <v>22</v>
      </c>
      <c r="P114" s="100">
        <v>6</v>
      </c>
      <c r="Q114" s="100">
        <v>6</v>
      </c>
      <c r="R114" s="100">
        <v>2</v>
      </c>
      <c r="S114" s="100">
        <v>12</v>
      </c>
      <c r="T114" s="100">
        <v>6</v>
      </c>
      <c r="U114" s="100">
        <v>4</v>
      </c>
      <c r="V114" s="100">
        <v>15</v>
      </c>
      <c r="W114" s="100" t="s">
        <v>163</v>
      </c>
      <c r="X114" s="100">
        <v>26</v>
      </c>
      <c r="Y114" s="100">
        <v>6</v>
      </c>
      <c r="Z114" s="100">
        <v>2</v>
      </c>
    </row>
    <row r="115" spans="1:26" ht="17.100000000000001" customHeight="1">
      <c r="A115" s="13"/>
      <c r="B115" s="13"/>
      <c r="C115" s="13" t="s">
        <v>100</v>
      </c>
      <c r="D115" s="37"/>
      <c r="E115" s="145">
        <f t="shared" si="2"/>
        <v>253</v>
      </c>
      <c r="F115" s="100" t="s">
        <v>163</v>
      </c>
      <c r="G115" s="100" t="s">
        <v>163</v>
      </c>
      <c r="H115" s="100">
        <v>1</v>
      </c>
      <c r="I115" s="100" t="s">
        <v>163</v>
      </c>
      <c r="J115" s="100">
        <v>27</v>
      </c>
      <c r="K115" s="100">
        <v>28</v>
      </c>
      <c r="L115" s="100">
        <v>2</v>
      </c>
      <c r="M115" s="100">
        <v>1</v>
      </c>
      <c r="N115" s="100">
        <v>32</v>
      </c>
      <c r="O115" s="100">
        <v>42</v>
      </c>
      <c r="P115" s="100">
        <v>4</v>
      </c>
      <c r="Q115" s="100">
        <v>4</v>
      </c>
      <c r="R115" s="100">
        <v>5</v>
      </c>
      <c r="S115" s="100">
        <v>20</v>
      </c>
      <c r="T115" s="100">
        <v>11</v>
      </c>
      <c r="U115" s="100">
        <v>13</v>
      </c>
      <c r="V115" s="100">
        <v>20</v>
      </c>
      <c r="W115" s="100">
        <v>6</v>
      </c>
      <c r="X115" s="100">
        <v>23</v>
      </c>
      <c r="Y115" s="100">
        <v>10</v>
      </c>
      <c r="Z115" s="100">
        <v>4</v>
      </c>
    </row>
    <row r="116" spans="1:26" ht="17.100000000000001" customHeight="1">
      <c r="A116" s="13"/>
      <c r="B116" s="13"/>
      <c r="C116" s="13" t="s">
        <v>99</v>
      </c>
      <c r="D116" s="37"/>
      <c r="E116" s="145">
        <f t="shared" si="2"/>
        <v>191</v>
      </c>
      <c r="F116" s="100">
        <v>3</v>
      </c>
      <c r="G116" s="100">
        <v>3</v>
      </c>
      <c r="H116" s="100" t="s">
        <v>163</v>
      </c>
      <c r="I116" s="100" t="s">
        <v>163</v>
      </c>
      <c r="J116" s="100">
        <v>21</v>
      </c>
      <c r="K116" s="100">
        <v>18</v>
      </c>
      <c r="L116" s="100" t="s">
        <v>163</v>
      </c>
      <c r="M116" s="100">
        <v>2</v>
      </c>
      <c r="N116" s="100">
        <v>22</v>
      </c>
      <c r="O116" s="100">
        <v>28</v>
      </c>
      <c r="P116" s="100">
        <v>4</v>
      </c>
      <c r="Q116" s="100">
        <v>5</v>
      </c>
      <c r="R116" s="100">
        <v>6</v>
      </c>
      <c r="S116" s="100">
        <v>6</v>
      </c>
      <c r="T116" s="100">
        <v>11</v>
      </c>
      <c r="U116" s="100">
        <v>6</v>
      </c>
      <c r="V116" s="100">
        <v>29</v>
      </c>
      <c r="W116" s="100">
        <v>1</v>
      </c>
      <c r="X116" s="100">
        <v>13</v>
      </c>
      <c r="Y116" s="100">
        <v>16</v>
      </c>
      <c r="Z116" s="100" t="s">
        <v>163</v>
      </c>
    </row>
    <row r="117" spans="1:26" ht="17.100000000000001" customHeight="1">
      <c r="A117" s="13"/>
      <c r="B117" s="13" t="s">
        <v>130</v>
      </c>
      <c r="C117" s="13"/>
      <c r="D117" s="37"/>
      <c r="E117" s="145">
        <f>SUM(E118:E119)</f>
        <v>457</v>
      </c>
      <c r="F117" s="100">
        <v>3</v>
      </c>
      <c r="G117" s="100">
        <v>3</v>
      </c>
      <c r="H117" s="100">
        <v>1</v>
      </c>
      <c r="I117" s="100" t="s">
        <v>163</v>
      </c>
      <c r="J117" s="100">
        <v>44</v>
      </c>
      <c r="K117" s="100">
        <v>46</v>
      </c>
      <c r="L117" s="100">
        <v>7</v>
      </c>
      <c r="M117" s="100">
        <v>9</v>
      </c>
      <c r="N117" s="100">
        <v>54</v>
      </c>
      <c r="O117" s="100">
        <v>77</v>
      </c>
      <c r="P117" s="100">
        <v>7</v>
      </c>
      <c r="Q117" s="100">
        <v>9</v>
      </c>
      <c r="R117" s="100">
        <v>11</v>
      </c>
      <c r="S117" s="100">
        <v>25</v>
      </c>
      <c r="T117" s="100">
        <v>16</v>
      </c>
      <c r="U117" s="100">
        <v>28</v>
      </c>
      <c r="V117" s="100">
        <v>44</v>
      </c>
      <c r="W117" s="100">
        <v>5</v>
      </c>
      <c r="X117" s="100">
        <v>42</v>
      </c>
      <c r="Y117" s="100">
        <v>20</v>
      </c>
      <c r="Z117" s="100">
        <v>9</v>
      </c>
    </row>
    <row r="118" spans="1:26" ht="17.100000000000001" customHeight="1">
      <c r="A118" s="13"/>
      <c r="B118" s="13"/>
      <c r="C118" s="13" t="s">
        <v>103</v>
      </c>
      <c r="D118" s="37"/>
      <c r="E118" s="145">
        <f t="shared" si="2"/>
        <v>303</v>
      </c>
      <c r="F118" s="100">
        <v>1</v>
      </c>
      <c r="G118" s="100">
        <v>1</v>
      </c>
      <c r="H118" s="100" t="s">
        <v>163</v>
      </c>
      <c r="I118" s="100" t="s">
        <v>163</v>
      </c>
      <c r="J118" s="100">
        <v>25</v>
      </c>
      <c r="K118" s="100">
        <v>34</v>
      </c>
      <c r="L118" s="100">
        <v>6</v>
      </c>
      <c r="M118" s="100">
        <v>6</v>
      </c>
      <c r="N118" s="100">
        <v>31</v>
      </c>
      <c r="O118" s="100">
        <v>47</v>
      </c>
      <c r="P118" s="100">
        <v>5</v>
      </c>
      <c r="Q118" s="100">
        <v>8</v>
      </c>
      <c r="R118" s="100">
        <v>7</v>
      </c>
      <c r="S118" s="100">
        <v>23</v>
      </c>
      <c r="T118" s="100">
        <v>11</v>
      </c>
      <c r="U118" s="100">
        <v>20</v>
      </c>
      <c r="V118" s="100">
        <v>36</v>
      </c>
      <c r="W118" s="100">
        <v>4</v>
      </c>
      <c r="X118" s="100">
        <v>20</v>
      </c>
      <c r="Y118" s="100">
        <v>16</v>
      </c>
      <c r="Z118" s="100">
        <v>3</v>
      </c>
    </row>
    <row r="119" spans="1:26" ht="17.100000000000001" customHeight="1">
      <c r="A119" s="13"/>
      <c r="B119" s="13"/>
      <c r="C119" s="13" t="s">
        <v>102</v>
      </c>
      <c r="D119" s="37"/>
      <c r="E119" s="145">
        <f t="shared" si="2"/>
        <v>154</v>
      </c>
      <c r="F119" s="100">
        <v>2</v>
      </c>
      <c r="G119" s="100">
        <v>2</v>
      </c>
      <c r="H119" s="100">
        <v>1</v>
      </c>
      <c r="I119" s="100" t="s">
        <v>163</v>
      </c>
      <c r="J119" s="100">
        <v>19</v>
      </c>
      <c r="K119" s="100">
        <v>12</v>
      </c>
      <c r="L119" s="100">
        <v>1</v>
      </c>
      <c r="M119" s="100">
        <v>3</v>
      </c>
      <c r="N119" s="100">
        <v>23</v>
      </c>
      <c r="O119" s="100">
        <v>30</v>
      </c>
      <c r="P119" s="100">
        <v>2</v>
      </c>
      <c r="Q119" s="100">
        <v>1</v>
      </c>
      <c r="R119" s="100">
        <v>4</v>
      </c>
      <c r="S119" s="100">
        <v>2</v>
      </c>
      <c r="T119" s="100">
        <v>5</v>
      </c>
      <c r="U119" s="100">
        <v>8</v>
      </c>
      <c r="V119" s="100">
        <v>8</v>
      </c>
      <c r="W119" s="100">
        <v>1</v>
      </c>
      <c r="X119" s="100">
        <v>22</v>
      </c>
      <c r="Y119" s="100">
        <v>4</v>
      </c>
      <c r="Z119" s="100">
        <v>6</v>
      </c>
    </row>
    <row r="120" spans="1:26" ht="17.100000000000001" customHeight="1">
      <c r="A120" s="13"/>
      <c r="B120" s="13" t="s">
        <v>129</v>
      </c>
      <c r="C120" s="13"/>
      <c r="D120" s="37"/>
      <c r="E120" s="145">
        <f>SUM(E121:E122)</f>
        <v>138</v>
      </c>
      <c r="F120" s="100">
        <v>1</v>
      </c>
      <c r="G120" s="100">
        <v>1</v>
      </c>
      <c r="H120" s="100" t="s">
        <v>163</v>
      </c>
      <c r="I120" s="100" t="s">
        <v>163</v>
      </c>
      <c r="J120" s="100">
        <v>17</v>
      </c>
      <c r="K120" s="100">
        <v>10</v>
      </c>
      <c r="L120" s="100" t="s">
        <v>163</v>
      </c>
      <c r="M120" s="100">
        <v>3</v>
      </c>
      <c r="N120" s="100">
        <v>8</v>
      </c>
      <c r="O120" s="100">
        <v>22</v>
      </c>
      <c r="P120" s="100">
        <v>4</v>
      </c>
      <c r="Q120" s="100">
        <v>5</v>
      </c>
      <c r="R120" s="100">
        <v>7</v>
      </c>
      <c r="S120" s="100">
        <v>8</v>
      </c>
      <c r="T120" s="100">
        <v>3</v>
      </c>
      <c r="U120" s="100">
        <v>6</v>
      </c>
      <c r="V120" s="100">
        <v>20</v>
      </c>
      <c r="W120" s="100" t="s">
        <v>163</v>
      </c>
      <c r="X120" s="100">
        <v>13</v>
      </c>
      <c r="Y120" s="100">
        <v>9</v>
      </c>
      <c r="Z120" s="100">
        <v>2</v>
      </c>
    </row>
    <row r="121" spans="1:26" ht="17.100000000000001" customHeight="1">
      <c r="A121" s="13"/>
      <c r="B121" s="13"/>
      <c r="C121" s="13" t="s">
        <v>103</v>
      </c>
      <c r="D121" s="37"/>
      <c r="E121" s="145">
        <f t="shared" si="2"/>
        <v>78</v>
      </c>
      <c r="F121" s="100" t="s">
        <v>163</v>
      </c>
      <c r="G121" s="100" t="s">
        <v>163</v>
      </c>
      <c r="H121" s="100" t="s">
        <v>163</v>
      </c>
      <c r="I121" s="100" t="s">
        <v>163</v>
      </c>
      <c r="J121" s="100">
        <v>9</v>
      </c>
      <c r="K121" s="100">
        <v>7</v>
      </c>
      <c r="L121" s="100" t="s">
        <v>163</v>
      </c>
      <c r="M121" s="100">
        <v>3</v>
      </c>
      <c r="N121" s="100">
        <v>8</v>
      </c>
      <c r="O121" s="100">
        <v>12</v>
      </c>
      <c r="P121" s="100">
        <v>2</v>
      </c>
      <c r="Q121" s="100">
        <v>1</v>
      </c>
      <c r="R121" s="100">
        <v>4</v>
      </c>
      <c r="S121" s="100">
        <v>6</v>
      </c>
      <c r="T121" s="100">
        <v>3</v>
      </c>
      <c r="U121" s="100">
        <v>4</v>
      </c>
      <c r="V121" s="100">
        <v>10</v>
      </c>
      <c r="W121" s="100" t="s">
        <v>163</v>
      </c>
      <c r="X121" s="100">
        <v>4</v>
      </c>
      <c r="Y121" s="100">
        <v>4</v>
      </c>
      <c r="Z121" s="100">
        <v>1</v>
      </c>
    </row>
    <row r="122" spans="1:26" ht="17.100000000000001" customHeight="1">
      <c r="A122" s="13"/>
      <c r="B122" s="13"/>
      <c r="C122" s="13" t="s">
        <v>102</v>
      </c>
      <c r="D122" s="37"/>
      <c r="E122" s="145">
        <f t="shared" si="2"/>
        <v>60</v>
      </c>
      <c r="F122" s="100">
        <v>1</v>
      </c>
      <c r="G122" s="100">
        <v>1</v>
      </c>
      <c r="H122" s="100" t="s">
        <v>163</v>
      </c>
      <c r="I122" s="100" t="s">
        <v>163</v>
      </c>
      <c r="J122" s="100">
        <v>8</v>
      </c>
      <c r="K122" s="100">
        <v>3</v>
      </c>
      <c r="L122" s="100" t="s">
        <v>163</v>
      </c>
      <c r="M122" s="100" t="s">
        <v>163</v>
      </c>
      <c r="N122" s="100" t="s">
        <v>163</v>
      </c>
      <c r="O122" s="100">
        <v>10</v>
      </c>
      <c r="P122" s="100">
        <v>2</v>
      </c>
      <c r="Q122" s="100">
        <v>4</v>
      </c>
      <c r="R122" s="100">
        <v>3</v>
      </c>
      <c r="S122" s="100">
        <v>2</v>
      </c>
      <c r="T122" s="100" t="s">
        <v>163</v>
      </c>
      <c r="U122" s="100">
        <v>2</v>
      </c>
      <c r="V122" s="100">
        <v>10</v>
      </c>
      <c r="W122" s="100" t="s">
        <v>163</v>
      </c>
      <c r="X122" s="100">
        <v>9</v>
      </c>
      <c r="Y122" s="100">
        <v>5</v>
      </c>
      <c r="Z122" s="100">
        <v>1</v>
      </c>
    </row>
    <row r="123" spans="1:26" ht="17.100000000000001" customHeight="1">
      <c r="A123" s="13"/>
      <c r="B123" s="13" t="s">
        <v>128</v>
      </c>
      <c r="C123" s="13"/>
      <c r="D123" s="37"/>
      <c r="E123" s="145">
        <f t="shared" si="2"/>
        <v>214</v>
      </c>
      <c r="F123" s="100">
        <v>2</v>
      </c>
      <c r="G123" s="100">
        <v>1</v>
      </c>
      <c r="H123" s="100">
        <v>1</v>
      </c>
      <c r="I123" s="100" t="s">
        <v>163</v>
      </c>
      <c r="J123" s="100">
        <v>21</v>
      </c>
      <c r="K123" s="100">
        <v>13</v>
      </c>
      <c r="L123" s="100">
        <v>4</v>
      </c>
      <c r="M123" s="100">
        <v>5</v>
      </c>
      <c r="N123" s="100">
        <v>16</v>
      </c>
      <c r="O123" s="100">
        <v>34</v>
      </c>
      <c r="P123" s="100">
        <v>5</v>
      </c>
      <c r="Q123" s="100">
        <v>12</v>
      </c>
      <c r="R123" s="100">
        <v>5</v>
      </c>
      <c r="S123" s="100">
        <v>9</v>
      </c>
      <c r="T123" s="100">
        <v>5</v>
      </c>
      <c r="U123" s="100">
        <v>11</v>
      </c>
      <c r="V123" s="100">
        <v>30</v>
      </c>
      <c r="W123" s="100">
        <v>7</v>
      </c>
      <c r="X123" s="100">
        <v>19</v>
      </c>
      <c r="Y123" s="100">
        <v>14</v>
      </c>
      <c r="Z123" s="100">
        <v>1</v>
      </c>
    </row>
    <row r="124" spans="1:26" ht="17.100000000000001" customHeight="1">
      <c r="A124" s="13"/>
      <c r="B124" s="13" t="s">
        <v>127</v>
      </c>
      <c r="C124" s="13"/>
      <c r="D124" s="37"/>
      <c r="E124" s="145">
        <f t="shared" si="2"/>
        <v>0</v>
      </c>
      <c r="F124" s="100" t="s">
        <v>163</v>
      </c>
      <c r="G124" s="100" t="s">
        <v>163</v>
      </c>
      <c r="H124" s="100" t="s">
        <v>163</v>
      </c>
      <c r="I124" s="100" t="s">
        <v>163</v>
      </c>
      <c r="J124" s="100" t="s">
        <v>163</v>
      </c>
      <c r="K124" s="100" t="s">
        <v>163</v>
      </c>
      <c r="L124" s="100" t="s">
        <v>163</v>
      </c>
      <c r="M124" s="100" t="s">
        <v>163</v>
      </c>
      <c r="N124" s="100" t="s">
        <v>163</v>
      </c>
      <c r="O124" s="100" t="s">
        <v>163</v>
      </c>
      <c r="P124" s="100" t="s">
        <v>163</v>
      </c>
      <c r="Q124" s="100" t="s">
        <v>163</v>
      </c>
      <c r="R124" s="100" t="s">
        <v>163</v>
      </c>
      <c r="S124" s="100" t="s">
        <v>163</v>
      </c>
      <c r="T124" s="100" t="s">
        <v>163</v>
      </c>
      <c r="U124" s="100" t="s">
        <v>163</v>
      </c>
      <c r="V124" s="100" t="s">
        <v>163</v>
      </c>
      <c r="W124" s="100" t="s">
        <v>163</v>
      </c>
      <c r="X124" s="100" t="s">
        <v>163</v>
      </c>
      <c r="Y124" s="100" t="s">
        <v>163</v>
      </c>
      <c r="Z124" s="100" t="s">
        <v>163</v>
      </c>
    </row>
    <row r="125" spans="1:26" ht="17.100000000000001" customHeight="1">
      <c r="A125" s="13"/>
      <c r="B125" s="13" t="s">
        <v>126</v>
      </c>
      <c r="C125" s="13"/>
      <c r="D125" s="37"/>
      <c r="E125" s="145">
        <f t="shared" si="2"/>
        <v>64</v>
      </c>
      <c r="F125" s="100" t="s">
        <v>163</v>
      </c>
      <c r="G125" s="100" t="s">
        <v>163</v>
      </c>
      <c r="H125" s="100" t="s">
        <v>163</v>
      </c>
      <c r="I125" s="100" t="s">
        <v>163</v>
      </c>
      <c r="J125" s="100">
        <v>7</v>
      </c>
      <c r="K125" s="100">
        <v>4</v>
      </c>
      <c r="L125" s="100">
        <v>1</v>
      </c>
      <c r="M125" s="100" t="s">
        <v>163</v>
      </c>
      <c r="N125" s="100">
        <v>8</v>
      </c>
      <c r="O125" s="100">
        <v>7</v>
      </c>
      <c r="P125" s="100">
        <v>2</v>
      </c>
      <c r="Q125" s="100">
        <v>4</v>
      </c>
      <c r="R125" s="100">
        <v>2</v>
      </c>
      <c r="S125" s="100">
        <v>1</v>
      </c>
      <c r="T125" s="100">
        <v>2</v>
      </c>
      <c r="U125" s="100">
        <v>2</v>
      </c>
      <c r="V125" s="100">
        <v>7</v>
      </c>
      <c r="W125" s="100">
        <v>2</v>
      </c>
      <c r="X125" s="100">
        <v>10</v>
      </c>
      <c r="Y125" s="100">
        <v>3</v>
      </c>
      <c r="Z125" s="100">
        <v>2</v>
      </c>
    </row>
    <row r="126" spans="1:26" ht="17.100000000000001" customHeight="1">
      <c r="A126" s="13"/>
      <c r="B126" s="13" t="s">
        <v>125</v>
      </c>
      <c r="C126" s="13"/>
      <c r="D126" s="37"/>
      <c r="E126" s="145">
        <f>SUM(E127:E128)</f>
        <v>193</v>
      </c>
      <c r="F126" s="100" t="s">
        <v>163</v>
      </c>
      <c r="G126" s="100" t="s">
        <v>163</v>
      </c>
      <c r="H126" s="100">
        <v>1</v>
      </c>
      <c r="I126" s="100" t="s">
        <v>163</v>
      </c>
      <c r="J126" s="100">
        <v>11</v>
      </c>
      <c r="K126" s="100">
        <v>23</v>
      </c>
      <c r="L126" s="100">
        <v>3</v>
      </c>
      <c r="M126" s="100">
        <v>4</v>
      </c>
      <c r="N126" s="100">
        <v>17</v>
      </c>
      <c r="O126" s="100">
        <v>33</v>
      </c>
      <c r="P126" s="100">
        <v>6</v>
      </c>
      <c r="Q126" s="100">
        <v>3</v>
      </c>
      <c r="R126" s="100">
        <v>11</v>
      </c>
      <c r="S126" s="100">
        <v>7</v>
      </c>
      <c r="T126" s="100">
        <v>7</v>
      </c>
      <c r="U126" s="100">
        <v>3</v>
      </c>
      <c r="V126" s="100">
        <v>28</v>
      </c>
      <c r="W126" s="100">
        <v>2</v>
      </c>
      <c r="X126" s="100">
        <v>21</v>
      </c>
      <c r="Y126" s="100">
        <v>8</v>
      </c>
      <c r="Z126" s="100">
        <v>5</v>
      </c>
    </row>
    <row r="127" spans="1:26" ht="17.100000000000001" customHeight="1">
      <c r="A127" s="13"/>
      <c r="B127" s="13"/>
      <c r="C127" s="13" t="s">
        <v>103</v>
      </c>
      <c r="D127" s="37"/>
      <c r="E127" s="145">
        <f t="shared" si="2"/>
        <v>106</v>
      </c>
      <c r="F127" s="100" t="s">
        <v>163</v>
      </c>
      <c r="G127" s="100" t="s">
        <v>163</v>
      </c>
      <c r="H127" s="100">
        <v>1</v>
      </c>
      <c r="I127" s="100" t="s">
        <v>163</v>
      </c>
      <c r="J127" s="100">
        <v>5</v>
      </c>
      <c r="K127" s="100">
        <v>10</v>
      </c>
      <c r="L127" s="100">
        <v>2</v>
      </c>
      <c r="M127" s="100">
        <v>2</v>
      </c>
      <c r="N127" s="100">
        <v>8</v>
      </c>
      <c r="O127" s="100">
        <v>15</v>
      </c>
      <c r="P127" s="100">
        <v>5</v>
      </c>
      <c r="Q127" s="100">
        <v>2</v>
      </c>
      <c r="R127" s="100">
        <v>6</v>
      </c>
      <c r="S127" s="100">
        <v>5</v>
      </c>
      <c r="T127" s="100">
        <v>4</v>
      </c>
      <c r="U127" s="100">
        <v>2</v>
      </c>
      <c r="V127" s="100">
        <v>18</v>
      </c>
      <c r="W127" s="100">
        <v>2</v>
      </c>
      <c r="X127" s="100">
        <v>11</v>
      </c>
      <c r="Y127" s="100">
        <v>5</v>
      </c>
      <c r="Z127" s="100">
        <v>3</v>
      </c>
    </row>
    <row r="128" spans="1:26" ht="17.100000000000001" customHeight="1">
      <c r="A128" s="13"/>
      <c r="B128" s="13"/>
      <c r="C128" s="13" t="s">
        <v>102</v>
      </c>
      <c r="D128" s="37"/>
      <c r="E128" s="145">
        <f t="shared" si="2"/>
        <v>87</v>
      </c>
      <c r="F128" s="100" t="s">
        <v>163</v>
      </c>
      <c r="G128" s="100" t="s">
        <v>163</v>
      </c>
      <c r="H128" s="100" t="s">
        <v>163</v>
      </c>
      <c r="I128" s="100" t="s">
        <v>163</v>
      </c>
      <c r="J128" s="100">
        <v>6</v>
      </c>
      <c r="K128" s="100">
        <v>13</v>
      </c>
      <c r="L128" s="100">
        <v>1</v>
      </c>
      <c r="M128" s="100">
        <v>2</v>
      </c>
      <c r="N128" s="100">
        <v>9</v>
      </c>
      <c r="O128" s="100">
        <v>18</v>
      </c>
      <c r="P128" s="100">
        <v>1</v>
      </c>
      <c r="Q128" s="100">
        <v>1</v>
      </c>
      <c r="R128" s="100">
        <v>5</v>
      </c>
      <c r="S128" s="100">
        <v>2</v>
      </c>
      <c r="T128" s="100">
        <v>3</v>
      </c>
      <c r="U128" s="100">
        <v>1</v>
      </c>
      <c r="V128" s="100">
        <v>10</v>
      </c>
      <c r="W128" s="100" t="s">
        <v>163</v>
      </c>
      <c r="X128" s="100">
        <v>10</v>
      </c>
      <c r="Y128" s="100">
        <v>3</v>
      </c>
      <c r="Z128" s="100">
        <v>2</v>
      </c>
    </row>
    <row r="129" spans="1:26" ht="17.100000000000001" customHeight="1">
      <c r="A129" s="13"/>
      <c r="B129" s="13" t="s">
        <v>124</v>
      </c>
      <c r="C129" s="13"/>
      <c r="D129" s="37"/>
      <c r="E129" s="145">
        <f>SUM(E130:E134)</f>
        <v>848</v>
      </c>
      <c r="F129" s="100">
        <v>7</v>
      </c>
      <c r="G129" s="100">
        <v>7</v>
      </c>
      <c r="H129" s="100">
        <v>2</v>
      </c>
      <c r="I129" s="100">
        <v>1</v>
      </c>
      <c r="J129" s="100">
        <v>111</v>
      </c>
      <c r="K129" s="100">
        <v>112</v>
      </c>
      <c r="L129" s="100">
        <v>5</v>
      </c>
      <c r="M129" s="100">
        <v>13</v>
      </c>
      <c r="N129" s="100">
        <v>88</v>
      </c>
      <c r="O129" s="100">
        <v>129</v>
      </c>
      <c r="P129" s="100">
        <v>10</v>
      </c>
      <c r="Q129" s="100">
        <v>17</v>
      </c>
      <c r="R129" s="100">
        <v>24</v>
      </c>
      <c r="S129" s="100">
        <v>43</v>
      </c>
      <c r="T129" s="100">
        <v>34</v>
      </c>
      <c r="U129" s="100">
        <v>25</v>
      </c>
      <c r="V129" s="100">
        <v>64</v>
      </c>
      <c r="W129" s="100">
        <v>11</v>
      </c>
      <c r="X129" s="100">
        <v>88</v>
      </c>
      <c r="Y129" s="100">
        <v>43</v>
      </c>
      <c r="Z129" s="100">
        <v>21</v>
      </c>
    </row>
    <row r="130" spans="1:26" ht="17.100000000000001" customHeight="1">
      <c r="A130" s="13"/>
      <c r="B130" s="13"/>
      <c r="C130" s="13" t="s">
        <v>103</v>
      </c>
      <c r="D130" s="37"/>
      <c r="E130" s="145">
        <f t="shared" si="2"/>
        <v>199</v>
      </c>
      <c r="F130" s="100" t="s">
        <v>163</v>
      </c>
      <c r="G130" s="100" t="s">
        <v>163</v>
      </c>
      <c r="H130" s="100" t="s">
        <v>163</v>
      </c>
      <c r="I130" s="100" t="s">
        <v>163</v>
      </c>
      <c r="J130" s="100">
        <v>22</v>
      </c>
      <c r="K130" s="100">
        <v>28</v>
      </c>
      <c r="L130" s="100">
        <v>2</v>
      </c>
      <c r="M130" s="100">
        <v>4</v>
      </c>
      <c r="N130" s="100">
        <v>15</v>
      </c>
      <c r="O130" s="100">
        <v>29</v>
      </c>
      <c r="P130" s="100">
        <v>6</v>
      </c>
      <c r="Q130" s="100">
        <v>3</v>
      </c>
      <c r="R130" s="100">
        <v>8</v>
      </c>
      <c r="S130" s="100">
        <v>10</v>
      </c>
      <c r="T130" s="100">
        <v>7</v>
      </c>
      <c r="U130" s="100">
        <v>6</v>
      </c>
      <c r="V130" s="100">
        <v>16</v>
      </c>
      <c r="W130" s="100">
        <v>2</v>
      </c>
      <c r="X130" s="100">
        <v>20</v>
      </c>
      <c r="Y130" s="100">
        <v>12</v>
      </c>
      <c r="Z130" s="100">
        <v>9</v>
      </c>
    </row>
    <row r="131" spans="1:26" ht="17.100000000000001" customHeight="1">
      <c r="A131" s="13"/>
      <c r="B131" s="13"/>
      <c r="C131" s="13" t="s">
        <v>102</v>
      </c>
      <c r="D131" s="37"/>
      <c r="E131" s="145">
        <f t="shared" si="2"/>
        <v>95</v>
      </c>
      <c r="F131" s="100">
        <v>1</v>
      </c>
      <c r="G131" s="100">
        <v>1</v>
      </c>
      <c r="H131" s="100" t="s">
        <v>163</v>
      </c>
      <c r="I131" s="100" t="s">
        <v>163</v>
      </c>
      <c r="J131" s="100">
        <v>10</v>
      </c>
      <c r="K131" s="100">
        <v>15</v>
      </c>
      <c r="L131" s="100" t="s">
        <v>163</v>
      </c>
      <c r="M131" s="100">
        <v>3</v>
      </c>
      <c r="N131" s="100">
        <v>6</v>
      </c>
      <c r="O131" s="100">
        <v>23</v>
      </c>
      <c r="P131" s="100">
        <v>1</v>
      </c>
      <c r="Q131" s="100">
        <v>3</v>
      </c>
      <c r="R131" s="100">
        <v>1</v>
      </c>
      <c r="S131" s="100">
        <v>5</v>
      </c>
      <c r="T131" s="100">
        <v>3</v>
      </c>
      <c r="U131" s="100">
        <v>1</v>
      </c>
      <c r="V131" s="100">
        <v>7</v>
      </c>
      <c r="W131" s="100" t="s">
        <v>163</v>
      </c>
      <c r="X131" s="100">
        <v>9</v>
      </c>
      <c r="Y131" s="100">
        <v>7</v>
      </c>
      <c r="Z131" s="100" t="s">
        <v>163</v>
      </c>
    </row>
    <row r="132" spans="1:26" ht="17.100000000000001" customHeight="1">
      <c r="A132" s="13"/>
      <c r="B132" s="13"/>
      <c r="C132" s="13" t="s">
        <v>101</v>
      </c>
      <c r="D132" s="37"/>
      <c r="E132" s="145">
        <f t="shared" si="2"/>
        <v>221</v>
      </c>
      <c r="F132" s="100">
        <v>1</v>
      </c>
      <c r="G132" s="100">
        <v>1</v>
      </c>
      <c r="H132" s="100">
        <v>1</v>
      </c>
      <c r="I132" s="100">
        <v>1</v>
      </c>
      <c r="J132" s="100">
        <v>27</v>
      </c>
      <c r="K132" s="100">
        <v>28</v>
      </c>
      <c r="L132" s="100">
        <v>1</v>
      </c>
      <c r="M132" s="100">
        <v>3</v>
      </c>
      <c r="N132" s="100">
        <v>32</v>
      </c>
      <c r="O132" s="100">
        <v>30</v>
      </c>
      <c r="P132" s="100">
        <v>1</v>
      </c>
      <c r="Q132" s="100">
        <v>5</v>
      </c>
      <c r="R132" s="100">
        <v>8</v>
      </c>
      <c r="S132" s="100">
        <v>15</v>
      </c>
      <c r="T132" s="100">
        <v>13</v>
      </c>
      <c r="U132" s="100">
        <v>4</v>
      </c>
      <c r="V132" s="100">
        <v>17</v>
      </c>
      <c r="W132" s="100">
        <v>5</v>
      </c>
      <c r="X132" s="100">
        <v>27</v>
      </c>
      <c r="Y132" s="100">
        <v>2</v>
      </c>
      <c r="Z132" s="100" t="s">
        <v>163</v>
      </c>
    </row>
    <row r="133" spans="1:26" ht="17.100000000000001" customHeight="1">
      <c r="A133" s="13"/>
      <c r="B133" s="13"/>
      <c r="C133" s="13" t="s">
        <v>100</v>
      </c>
      <c r="D133" s="37"/>
      <c r="E133" s="145">
        <f t="shared" si="2"/>
        <v>266</v>
      </c>
      <c r="F133" s="100">
        <v>5</v>
      </c>
      <c r="G133" s="100">
        <v>5</v>
      </c>
      <c r="H133" s="100">
        <v>1</v>
      </c>
      <c r="I133" s="100" t="s">
        <v>163</v>
      </c>
      <c r="J133" s="100">
        <v>42</v>
      </c>
      <c r="K133" s="100">
        <v>29</v>
      </c>
      <c r="L133" s="100">
        <v>2</v>
      </c>
      <c r="M133" s="100">
        <v>2</v>
      </c>
      <c r="N133" s="100">
        <v>29</v>
      </c>
      <c r="O133" s="100">
        <v>36</v>
      </c>
      <c r="P133" s="100">
        <v>2</v>
      </c>
      <c r="Q133" s="100">
        <v>5</v>
      </c>
      <c r="R133" s="100">
        <v>6</v>
      </c>
      <c r="S133" s="100">
        <v>11</v>
      </c>
      <c r="T133" s="100">
        <v>8</v>
      </c>
      <c r="U133" s="100">
        <v>12</v>
      </c>
      <c r="V133" s="100">
        <v>18</v>
      </c>
      <c r="W133" s="100" t="s">
        <v>163</v>
      </c>
      <c r="X133" s="100">
        <v>26</v>
      </c>
      <c r="Y133" s="100">
        <v>21</v>
      </c>
      <c r="Z133" s="100">
        <v>11</v>
      </c>
    </row>
    <row r="134" spans="1:26" ht="17.100000000000001" customHeight="1">
      <c r="A134" s="13"/>
      <c r="B134" s="13"/>
      <c r="C134" s="13" t="s">
        <v>99</v>
      </c>
      <c r="D134" s="37"/>
      <c r="E134" s="145">
        <f t="shared" si="2"/>
        <v>67</v>
      </c>
      <c r="F134" s="100" t="s">
        <v>163</v>
      </c>
      <c r="G134" s="100" t="s">
        <v>163</v>
      </c>
      <c r="H134" s="100" t="s">
        <v>163</v>
      </c>
      <c r="I134" s="100" t="s">
        <v>163</v>
      </c>
      <c r="J134" s="100">
        <v>10</v>
      </c>
      <c r="K134" s="100">
        <v>12</v>
      </c>
      <c r="L134" s="100" t="s">
        <v>163</v>
      </c>
      <c r="M134" s="100">
        <v>1</v>
      </c>
      <c r="N134" s="100">
        <v>6</v>
      </c>
      <c r="O134" s="100">
        <v>11</v>
      </c>
      <c r="P134" s="100" t="s">
        <v>163</v>
      </c>
      <c r="Q134" s="100">
        <v>1</v>
      </c>
      <c r="R134" s="100">
        <v>1</v>
      </c>
      <c r="S134" s="100">
        <v>2</v>
      </c>
      <c r="T134" s="100">
        <v>3</v>
      </c>
      <c r="U134" s="100">
        <v>2</v>
      </c>
      <c r="V134" s="100">
        <v>6</v>
      </c>
      <c r="W134" s="100">
        <v>4</v>
      </c>
      <c r="X134" s="100">
        <v>6</v>
      </c>
      <c r="Y134" s="100">
        <v>1</v>
      </c>
      <c r="Z134" s="100">
        <v>1</v>
      </c>
    </row>
    <row r="135" spans="1:26" ht="17.100000000000001" customHeight="1">
      <c r="A135" s="13"/>
      <c r="B135" s="13" t="s">
        <v>123</v>
      </c>
      <c r="C135" s="13"/>
      <c r="D135" s="37"/>
      <c r="E135" s="145">
        <f>SUM(E136:E139)</f>
        <v>442</v>
      </c>
      <c r="F135" s="100">
        <v>2</v>
      </c>
      <c r="G135" s="100">
        <v>2</v>
      </c>
      <c r="H135" s="100" t="s">
        <v>163</v>
      </c>
      <c r="I135" s="100">
        <v>1</v>
      </c>
      <c r="J135" s="100">
        <v>81</v>
      </c>
      <c r="K135" s="100">
        <v>53</v>
      </c>
      <c r="L135" s="100">
        <v>2</v>
      </c>
      <c r="M135" s="100">
        <v>6</v>
      </c>
      <c r="N135" s="100">
        <v>43</v>
      </c>
      <c r="O135" s="100">
        <v>54</v>
      </c>
      <c r="P135" s="100">
        <v>3</v>
      </c>
      <c r="Q135" s="100">
        <v>5</v>
      </c>
      <c r="R135" s="100">
        <v>7</v>
      </c>
      <c r="S135" s="100">
        <v>13</v>
      </c>
      <c r="T135" s="100">
        <v>45</v>
      </c>
      <c r="U135" s="100">
        <v>7</v>
      </c>
      <c r="V135" s="100">
        <v>33</v>
      </c>
      <c r="W135" s="100">
        <v>6</v>
      </c>
      <c r="X135" s="100">
        <v>64</v>
      </c>
      <c r="Y135" s="100">
        <v>15</v>
      </c>
      <c r="Z135" s="100">
        <v>2</v>
      </c>
    </row>
    <row r="136" spans="1:26" ht="17.100000000000001" customHeight="1">
      <c r="A136" s="13"/>
      <c r="B136" s="13"/>
      <c r="C136" s="13" t="s">
        <v>103</v>
      </c>
      <c r="D136" s="37"/>
      <c r="E136" s="145">
        <f t="shared" si="2"/>
        <v>267</v>
      </c>
      <c r="F136" s="100">
        <v>2</v>
      </c>
      <c r="G136" s="100">
        <v>2</v>
      </c>
      <c r="H136" s="100" t="s">
        <v>163</v>
      </c>
      <c r="I136" s="100">
        <v>1</v>
      </c>
      <c r="J136" s="100">
        <v>36</v>
      </c>
      <c r="K136" s="100">
        <v>40</v>
      </c>
      <c r="L136" s="100" t="s">
        <v>163</v>
      </c>
      <c r="M136" s="100">
        <v>6</v>
      </c>
      <c r="N136" s="100">
        <v>35</v>
      </c>
      <c r="O136" s="100">
        <v>39</v>
      </c>
      <c r="P136" s="100">
        <v>3</v>
      </c>
      <c r="Q136" s="100">
        <v>4</v>
      </c>
      <c r="R136" s="100">
        <v>6</v>
      </c>
      <c r="S136" s="100">
        <v>9</v>
      </c>
      <c r="T136" s="100">
        <v>10</v>
      </c>
      <c r="U136" s="100">
        <v>6</v>
      </c>
      <c r="V136" s="100">
        <v>23</v>
      </c>
      <c r="W136" s="100">
        <v>5</v>
      </c>
      <c r="X136" s="100">
        <v>29</v>
      </c>
      <c r="Y136" s="100">
        <v>11</v>
      </c>
      <c r="Z136" s="100">
        <v>2</v>
      </c>
    </row>
    <row r="137" spans="1:26" ht="17.100000000000001" customHeight="1">
      <c r="A137" s="13"/>
      <c r="B137" s="13"/>
      <c r="C137" s="13" t="s">
        <v>102</v>
      </c>
      <c r="D137" s="37"/>
      <c r="E137" s="145">
        <f t="shared" si="2"/>
        <v>146</v>
      </c>
      <c r="F137" s="100" t="s">
        <v>163</v>
      </c>
      <c r="G137" s="100" t="s">
        <v>163</v>
      </c>
      <c r="H137" s="100" t="s">
        <v>163</v>
      </c>
      <c r="I137" s="100" t="s">
        <v>163</v>
      </c>
      <c r="J137" s="100">
        <v>40</v>
      </c>
      <c r="K137" s="100">
        <v>10</v>
      </c>
      <c r="L137" s="100">
        <v>1</v>
      </c>
      <c r="M137" s="100" t="s">
        <v>163</v>
      </c>
      <c r="N137" s="100">
        <v>5</v>
      </c>
      <c r="O137" s="100">
        <v>9</v>
      </c>
      <c r="P137" s="100" t="s">
        <v>163</v>
      </c>
      <c r="Q137" s="100" t="s">
        <v>163</v>
      </c>
      <c r="R137" s="100">
        <v>1</v>
      </c>
      <c r="S137" s="100">
        <v>3</v>
      </c>
      <c r="T137" s="100">
        <v>33</v>
      </c>
      <c r="U137" s="100">
        <v>1</v>
      </c>
      <c r="V137" s="100">
        <v>8</v>
      </c>
      <c r="W137" s="100">
        <v>1</v>
      </c>
      <c r="X137" s="100">
        <v>30</v>
      </c>
      <c r="Y137" s="100">
        <v>4</v>
      </c>
      <c r="Z137" s="100" t="s">
        <v>163</v>
      </c>
    </row>
    <row r="138" spans="1:26" ht="17.100000000000001" customHeight="1">
      <c r="A138" s="13"/>
      <c r="B138" s="13"/>
      <c r="C138" s="13" t="s">
        <v>101</v>
      </c>
      <c r="D138" s="37"/>
      <c r="E138" s="145">
        <f t="shared" si="2"/>
        <v>29</v>
      </c>
      <c r="F138" s="100" t="s">
        <v>163</v>
      </c>
      <c r="G138" s="100" t="s">
        <v>163</v>
      </c>
      <c r="H138" s="100" t="s">
        <v>163</v>
      </c>
      <c r="I138" s="100" t="s">
        <v>163</v>
      </c>
      <c r="J138" s="100">
        <v>5</v>
      </c>
      <c r="K138" s="100">
        <v>3</v>
      </c>
      <c r="L138" s="100">
        <v>1</v>
      </c>
      <c r="M138" s="100" t="s">
        <v>163</v>
      </c>
      <c r="N138" s="100">
        <v>3</v>
      </c>
      <c r="O138" s="100">
        <v>6</v>
      </c>
      <c r="P138" s="100" t="s">
        <v>163</v>
      </c>
      <c r="Q138" s="100">
        <v>1</v>
      </c>
      <c r="R138" s="100" t="s">
        <v>163</v>
      </c>
      <c r="S138" s="100">
        <v>1</v>
      </c>
      <c r="T138" s="100">
        <v>2</v>
      </c>
      <c r="U138" s="100" t="s">
        <v>163</v>
      </c>
      <c r="V138" s="100">
        <v>2</v>
      </c>
      <c r="W138" s="100" t="s">
        <v>163</v>
      </c>
      <c r="X138" s="100">
        <v>5</v>
      </c>
      <c r="Y138" s="100" t="s">
        <v>163</v>
      </c>
      <c r="Z138" s="100" t="s">
        <v>163</v>
      </c>
    </row>
    <row r="139" spans="1:26" ht="17.100000000000001" customHeight="1">
      <c r="A139" s="13"/>
      <c r="B139" s="13"/>
      <c r="C139" s="13" t="s">
        <v>100</v>
      </c>
      <c r="D139" s="37"/>
      <c r="E139" s="145">
        <f t="shared" si="2"/>
        <v>0</v>
      </c>
      <c r="F139" s="100" t="s">
        <v>163</v>
      </c>
      <c r="G139" s="100" t="s">
        <v>163</v>
      </c>
      <c r="H139" s="100" t="s">
        <v>163</v>
      </c>
      <c r="I139" s="100" t="s">
        <v>163</v>
      </c>
      <c r="J139" s="100" t="s">
        <v>163</v>
      </c>
      <c r="K139" s="100" t="s">
        <v>163</v>
      </c>
      <c r="L139" s="100" t="s">
        <v>163</v>
      </c>
      <c r="M139" s="100" t="s">
        <v>163</v>
      </c>
      <c r="N139" s="100" t="s">
        <v>163</v>
      </c>
      <c r="O139" s="100" t="s">
        <v>163</v>
      </c>
      <c r="P139" s="100" t="s">
        <v>163</v>
      </c>
      <c r="Q139" s="100" t="s">
        <v>163</v>
      </c>
      <c r="R139" s="100" t="s">
        <v>163</v>
      </c>
      <c r="S139" s="100" t="s">
        <v>163</v>
      </c>
      <c r="T139" s="100" t="s">
        <v>163</v>
      </c>
      <c r="U139" s="100" t="s">
        <v>163</v>
      </c>
      <c r="V139" s="100" t="s">
        <v>163</v>
      </c>
      <c r="W139" s="100" t="s">
        <v>163</v>
      </c>
      <c r="X139" s="100" t="s">
        <v>163</v>
      </c>
      <c r="Y139" s="100" t="s">
        <v>163</v>
      </c>
      <c r="Z139" s="100" t="s">
        <v>163</v>
      </c>
    </row>
    <row r="140" spans="1:26" ht="17.100000000000001" customHeight="1">
      <c r="A140" s="13"/>
      <c r="B140" s="13" t="s">
        <v>122</v>
      </c>
      <c r="C140" s="13"/>
      <c r="D140" s="37"/>
      <c r="E140" s="145">
        <f>SUM(E141:E142)</f>
        <v>222</v>
      </c>
      <c r="F140" s="100" t="s">
        <v>163</v>
      </c>
      <c r="G140" s="100" t="s">
        <v>163</v>
      </c>
      <c r="H140" s="100">
        <v>1</v>
      </c>
      <c r="I140" s="100" t="s">
        <v>163</v>
      </c>
      <c r="J140" s="100">
        <v>22</v>
      </c>
      <c r="K140" s="100">
        <v>29</v>
      </c>
      <c r="L140" s="100">
        <v>2</v>
      </c>
      <c r="M140" s="100">
        <v>5</v>
      </c>
      <c r="N140" s="100">
        <v>36</v>
      </c>
      <c r="O140" s="100">
        <v>41</v>
      </c>
      <c r="P140" s="100">
        <v>1</v>
      </c>
      <c r="Q140" s="100">
        <v>8</v>
      </c>
      <c r="R140" s="100">
        <v>6</v>
      </c>
      <c r="S140" s="100">
        <v>12</v>
      </c>
      <c r="T140" s="100">
        <v>6</v>
      </c>
      <c r="U140" s="100">
        <v>6</v>
      </c>
      <c r="V140" s="100">
        <v>15</v>
      </c>
      <c r="W140" s="100">
        <v>3</v>
      </c>
      <c r="X140" s="100">
        <v>14</v>
      </c>
      <c r="Y140" s="100">
        <v>8</v>
      </c>
      <c r="Z140" s="100">
        <v>7</v>
      </c>
    </row>
    <row r="141" spans="1:26" ht="17.100000000000001" customHeight="1">
      <c r="A141" s="13"/>
      <c r="B141" s="13"/>
      <c r="C141" s="13" t="s">
        <v>103</v>
      </c>
      <c r="D141" s="37"/>
      <c r="E141" s="145">
        <f t="shared" si="2"/>
        <v>206</v>
      </c>
      <c r="F141" s="100" t="s">
        <v>163</v>
      </c>
      <c r="G141" s="100" t="s">
        <v>163</v>
      </c>
      <c r="H141" s="100">
        <v>1</v>
      </c>
      <c r="I141" s="100" t="s">
        <v>163</v>
      </c>
      <c r="J141" s="100">
        <v>21</v>
      </c>
      <c r="K141" s="100">
        <v>26</v>
      </c>
      <c r="L141" s="100">
        <v>2</v>
      </c>
      <c r="M141" s="100">
        <v>5</v>
      </c>
      <c r="N141" s="100">
        <v>33</v>
      </c>
      <c r="O141" s="100">
        <v>41</v>
      </c>
      <c r="P141" s="100">
        <v>1</v>
      </c>
      <c r="Q141" s="100">
        <v>8</v>
      </c>
      <c r="R141" s="100">
        <v>4</v>
      </c>
      <c r="S141" s="100">
        <v>12</v>
      </c>
      <c r="T141" s="100">
        <v>5</v>
      </c>
      <c r="U141" s="100">
        <v>6</v>
      </c>
      <c r="V141" s="100">
        <v>12</v>
      </c>
      <c r="W141" s="100">
        <v>3</v>
      </c>
      <c r="X141" s="100">
        <v>12</v>
      </c>
      <c r="Y141" s="100">
        <v>8</v>
      </c>
      <c r="Z141" s="100">
        <v>6</v>
      </c>
    </row>
    <row r="142" spans="1:26" ht="17.100000000000001" customHeight="1">
      <c r="A142" s="13"/>
      <c r="B142" s="13"/>
      <c r="C142" s="13" t="s">
        <v>102</v>
      </c>
      <c r="D142" s="37"/>
      <c r="E142" s="145">
        <f t="shared" si="2"/>
        <v>16</v>
      </c>
      <c r="F142" s="100" t="s">
        <v>163</v>
      </c>
      <c r="G142" s="100" t="s">
        <v>163</v>
      </c>
      <c r="H142" s="100" t="s">
        <v>163</v>
      </c>
      <c r="I142" s="100" t="s">
        <v>163</v>
      </c>
      <c r="J142" s="100">
        <v>1</v>
      </c>
      <c r="K142" s="100">
        <v>3</v>
      </c>
      <c r="L142" s="100" t="s">
        <v>163</v>
      </c>
      <c r="M142" s="100" t="s">
        <v>163</v>
      </c>
      <c r="N142" s="100">
        <v>3</v>
      </c>
      <c r="O142" s="100" t="s">
        <v>163</v>
      </c>
      <c r="P142" s="100" t="s">
        <v>163</v>
      </c>
      <c r="Q142" s="100" t="s">
        <v>163</v>
      </c>
      <c r="R142" s="100">
        <v>2</v>
      </c>
      <c r="S142" s="100" t="s">
        <v>163</v>
      </c>
      <c r="T142" s="100">
        <v>1</v>
      </c>
      <c r="U142" s="100" t="s">
        <v>163</v>
      </c>
      <c r="V142" s="100">
        <v>3</v>
      </c>
      <c r="W142" s="100" t="s">
        <v>163</v>
      </c>
      <c r="X142" s="100">
        <v>2</v>
      </c>
      <c r="Y142" s="100" t="s">
        <v>163</v>
      </c>
      <c r="Z142" s="100">
        <v>1</v>
      </c>
    </row>
    <row r="143" spans="1:26" ht="17.100000000000001" customHeight="1">
      <c r="A143" s="13"/>
      <c r="B143" s="13"/>
      <c r="C143" s="13"/>
      <c r="E143" s="98"/>
      <c r="F143" s="98"/>
      <c r="G143" s="98"/>
      <c r="H143" s="100"/>
      <c r="I143" s="100"/>
      <c r="J143" s="98"/>
      <c r="K143" s="98"/>
      <c r="L143" s="100"/>
      <c r="M143" s="100"/>
      <c r="N143" s="98"/>
      <c r="O143" s="98"/>
      <c r="P143" s="100"/>
      <c r="Q143" s="100"/>
      <c r="R143" s="100"/>
      <c r="S143" s="98"/>
      <c r="T143" s="98"/>
      <c r="U143" s="98"/>
      <c r="V143" s="98"/>
      <c r="W143" s="98"/>
      <c r="X143" s="100"/>
      <c r="Y143" s="98"/>
      <c r="Z143" s="98"/>
    </row>
    <row r="144" spans="1:26" ht="17.100000000000001" customHeight="1">
      <c r="A144" s="13"/>
      <c r="B144" s="13"/>
      <c r="C144" s="13"/>
      <c r="E144" s="98"/>
      <c r="F144" s="98"/>
      <c r="G144" s="98"/>
      <c r="H144" s="100"/>
      <c r="I144" s="100"/>
      <c r="J144" s="98"/>
      <c r="K144" s="98"/>
      <c r="L144" s="100"/>
      <c r="M144" s="100"/>
      <c r="N144" s="98"/>
      <c r="O144" s="98"/>
      <c r="P144" s="100"/>
      <c r="Q144" s="100"/>
      <c r="R144" s="100"/>
      <c r="S144" s="98"/>
      <c r="T144" s="98"/>
      <c r="U144" s="98"/>
      <c r="V144" s="98"/>
      <c r="W144" s="98"/>
      <c r="X144" s="100"/>
      <c r="Y144" s="98"/>
      <c r="Z144" s="98"/>
    </row>
    <row r="145" spans="1:26" ht="24" customHeight="1" thickBot="1">
      <c r="A145" s="131" t="s">
        <v>459</v>
      </c>
      <c r="B145" s="129"/>
      <c r="C145" s="129"/>
      <c r="D145" s="129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4.25" customHeight="1" thickTop="1">
      <c r="A146" s="327" t="s">
        <v>362</v>
      </c>
      <c r="B146" s="327"/>
      <c r="C146" s="327"/>
      <c r="D146" s="327"/>
      <c r="E146" s="337" t="s">
        <v>0</v>
      </c>
      <c r="F146" s="338"/>
      <c r="G146" s="338"/>
      <c r="H146" s="338"/>
      <c r="I146" s="338"/>
      <c r="J146" s="338"/>
      <c r="K146" s="338"/>
      <c r="L146" s="338"/>
      <c r="M146" s="338"/>
      <c r="N146" s="338"/>
      <c r="O146" s="338"/>
      <c r="P146" s="338" t="s">
        <v>0</v>
      </c>
      <c r="Q146" s="338"/>
      <c r="R146" s="338"/>
      <c r="S146" s="338"/>
      <c r="T146" s="338"/>
      <c r="U146" s="338"/>
      <c r="V146" s="338"/>
      <c r="W146" s="338"/>
      <c r="X146" s="338"/>
      <c r="Y146" s="338"/>
      <c r="Z146" s="339"/>
    </row>
    <row r="147" spans="1:26" ht="11.25" customHeight="1">
      <c r="A147" s="332"/>
      <c r="B147" s="332"/>
      <c r="C147" s="332"/>
      <c r="D147" s="332"/>
      <c r="E147" s="340" t="s">
        <v>23</v>
      </c>
      <c r="F147" s="81" t="s">
        <v>24</v>
      </c>
      <c r="G147" s="82"/>
      <c r="H147" s="81" t="s">
        <v>25</v>
      </c>
      <c r="I147" s="80" t="s">
        <v>26</v>
      </c>
      <c r="J147" s="80" t="s">
        <v>27</v>
      </c>
      <c r="K147" s="80" t="s">
        <v>28</v>
      </c>
      <c r="L147" s="80" t="s">
        <v>29</v>
      </c>
      <c r="M147" s="80" t="s">
        <v>30</v>
      </c>
      <c r="N147" s="80" t="s">
        <v>31</v>
      </c>
      <c r="O147" s="80" t="s">
        <v>32</v>
      </c>
      <c r="P147" s="80" t="s">
        <v>33</v>
      </c>
      <c r="Q147" s="80" t="s">
        <v>34</v>
      </c>
      <c r="R147" s="80" t="s">
        <v>35</v>
      </c>
      <c r="S147" s="80" t="s">
        <v>36</v>
      </c>
      <c r="T147" s="80" t="s">
        <v>37</v>
      </c>
      <c r="U147" s="80" t="s">
        <v>38</v>
      </c>
      <c r="V147" s="80" t="s">
        <v>39</v>
      </c>
      <c r="W147" s="80" t="s">
        <v>40</v>
      </c>
      <c r="X147" s="80" t="s">
        <v>41</v>
      </c>
      <c r="Y147" s="80" t="s">
        <v>42</v>
      </c>
      <c r="Z147" s="81" t="s">
        <v>55</v>
      </c>
    </row>
    <row r="148" spans="1:26" ht="48">
      <c r="A148" s="329"/>
      <c r="B148" s="329"/>
      <c r="C148" s="329"/>
      <c r="D148" s="329"/>
      <c r="E148" s="341"/>
      <c r="F148" s="83" t="s">
        <v>378</v>
      </c>
      <c r="G148" s="73" t="s">
        <v>376</v>
      </c>
      <c r="H148" s="83" t="s">
        <v>72</v>
      </c>
      <c r="I148" s="83" t="s">
        <v>217</v>
      </c>
      <c r="J148" s="83" t="s">
        <v>44</v>
      </c>
      <c r="K148" s="83" t="s">
        <v>45</v>
      </c>
      <c r="L148" s="83" t="s">
        <v>377</v>
      </c>
      <c r="M148" s="140" t="s">
        <v>47</v>
      </c>
      <c r="N148" s="83" t="s">
        <v>219</v>
      </c>
      <c r="O148" s="83" t="s">
        <v>220</v>
      </c>
      <c r="P148" s="83" t="s">
        <v>221</v>
      </c>
      <c r="Q148" s="85" t="s">
        <v>213</v>
      </c>
      <c r="R148" s="83" t="s">
        <v>214</v>
      </c>
      <c r="S148" s="83" t="s">
        <v>222</v>
      </c>
      <c r="T148" s="84" t="s">
        <v>379</v>
      </c>
      <c r="U148" s="83" t="s">
        <v>224</v>
      </c>
      <c r="V148" s="85" t="s">
        <v>380</v>
      </c>
      <c r="W148" s="83" t="s">
        <v>384</v>
      </c>
      <c r="X148" s="83" t="s">
        <v>381</v>
      </c>
      <c r="Y148" s="83" t="s">
        <v>382</v>
      </c>
      <c r="Z148" s="85" t="s">
        <v>73</v>
      </c>
    </row>
    <row r="149" spans="1:26" ht="17.100000000000001" customHeight="1">
      <c r="A149" s="13"/>
      <c r="B149" s="13" t="s">
        <v>121</v>
      </c>
      <c r="C149" s="13"/>
      <c r="D149" s="110"/>
      <c r="E149" s="145">
        <f>SUM(E150:E153)</f>
        <v>284</v>
      </c>
      <c r="F149" s="100">
        <v>5</v>
      </c>
      <c r="G149" s="100">
        <v>5</v>
      </c>
      <c r="H149" s="100" t="s">
        <v>163</v>
      </c>
      <c r="I149" s="100" t="s">
        <v>163</v>
      </c>
      <c r="J149" s="100">
        <v>30</v>
      </c>
      <c r="K149" s="100">
        <v>26</v>
      </c>
      <c r="L149" s="100">
        <v>5</v>
      </c>
      <c r="M149" s="100">
        <v>2</v>
      </c>
      <c r="N149" s="100">
        <v>36</v>
      </c>
      <c r="O149" s="100">
        <v>43</v>
      </c>
      <c r="P149" s="100">
        <v>6</v>
      </c>
      <c r="Q149" s="100">
        <v>6</v>
      </c>
      <c r="R149" s="100">
        <v>8</v>
      </c>
      <c r="S149" s="100">
        <v>9</v>
      </c>
      <c r="T149" s="100">
        <v>14</v>
      </c>
      <c r="U149" s="100">
        <v>16</v>
      </c>
      <c r="V149" s="100">
        <v>24</v>
      </c>
      <c r="W149" s="100">
        <v>4</v>
      </c>
      <c r="X149" s="100">
        <v>31</v>
      </c>
      <c r="Y149" s="100">
        <v>13</v>
      </c>
      <c r="Z149" s="100">
        <v>6</v>
      </c>
    </row>
    <row r="150" spans="1:26" ht="17.100000000000001" customHeight="1">
      <c r="A150" s="13"/>
      <c r="B150" s="13"/>
      <c r="C150" s="13" t="s">
        <v>103</v>
      </c>
      <c r="D150" s="37"/>
      <c r="E150" s="145">
        <f t="shared" ref="E150:E197" si="3">SUM(F150,H150:Z150)</f>
        <v>123</v>
      </c>
      <c r="F150" s="100" t="s">
        <v>163</v>
      </c>
      <c r="G150" s="100" t="s">
        <v>163</v>
      </c>
      <c r="H150" s="100" t="s">
        <v>163</v>
      </c>
      <c r="I150" s="100" t="s">
        <v>163</v>
      </c>
      <c r="J150" s="100">
        <v>15</v>
      </c>
      <c r="K150" s="100">
        <v>15</v>
      </c>
      <c r="L150" s="100">
        <v>3</v>
      </c>
      <c r="M150" s="100">
        <v>1</v>
      </c>
      <c r="N150" s="100">
        <v>15</v>
      </c>
      <c r="O150" s="100">
        <v>22</v>
      </c>
      <c r="P150" s="100">
        <v>1</v>
      </c>
      <c r="Q150" s="100">
        <v>3</v>
      </c>
      <c r="R150" s="100">
        <v>5</v>
      </c>
      <c r="S150" s="100">
        <v>4</v>
      </c>
      <c r="T150" s="100">
        <v>5</v>
      </c>
      <c r="U150" s="100">
        <v>5</v>
      </c>
      <c r="V150" s="100">
        <v>8</v>
      </c>
      <c r="W150" s="100">
        <v>1</v>
      </c>
      <c r="X150" s="100">
        <v>13</v>
      </c>
      <c r="Y150" s="100">
        <v>4</v>
      </c>
      <c r="Z150" s="100">
        <v>3</v>
      </c>
    </row>
    <row r="151" spans="1:26" ht="17.100000000000001" customHeight="1">
      <c r="A151" s="13"/>
      <c r="B151" s="13"/>
      <c r="C151" s="13" t="s">
        <v>102</v>
      </c>
      <c r="D151" s="37"/>
      <c r="E151" s="145">
        <f t="shared" si="3"/>
        <v>153</v>
      </c>
      <c r="F151" s="100">
        <v>3</v>
      </c>
      <c r="G151" s="100">
        <v>3</v>
      </c>
      <c r="H151" s="100" t="s">
        <v>163</v>
      </c>
      <c r="I151" s="100" t="s">
        <v>163</v>
      </c>
      <c r="J151" s="100">
        <v>14</v>
      </c>
      <c r="K151" s="100">
        <v>10</v>
      </c>
      <c r="L151" s="100">
        <v>2</v>
      </c>
      <c r="M151" s="100">
        <v>1</v>
      </c>
      <c r="N151" s="100">
        <v>20</v>
      </c>
      <c r="O151" s="100">
        <v>20</v>
      </c>
      <c r="P151" s="100">
        <v>5</v>
      </c>
      <c r="Q151" s="100">
        <v>3</v>
      </c>
      <c r="R151" s="100">
        <v>3</v>
      </c>
      <c r="S151" s="100">
        <v>5</v>
      </c>
      <c r="T151" s="100">
        <v>9</v>
      </c>
      <c r="U151" s="100">
        <v>11</v>
      </c>
      <c r="V151" s="100">
        <v>16</v>
      </c>
      <c r="W151" s="100">
        <v>2</v>
      </c>
      <c r="X151" s="100">
        <v>18</v>
      </c>
      <c r="Y151" s="100">
        <v>8</v>
      </c>
      <c r="Z151" s="100">
        <v>3</v>
      </c>
    </row>
    <row r="152" spans="1:26" ht="17.100000000000001" customHeight="1">
      <c r="A152" s="13"/>
      <c r="B152" s="13"/>
      <c r="C152" s="13" t="s">
        <v>101</v>
      </c>
      <c r="D152" s="37"/>
      <c r="E152" s="145">
        <f t="shared" si="3"/>
        <v>6</v>
      </c>
      <c r="F152" s="100">
        <v>2</v>
      </c>
      <c r="G152" s="100">
        <v>2</v>
      </c>
      <c r="H152" s="100" t="s">
        <v>163</v>
      </c>
      <c r="I152" s="100" t="s">
        <v>163</v>
      </c>
      <c r="J152" s="100">
        <v>1</v>
      </c>
      <c r="K152" s="100" t="s">
        <v>163</v>
      </c>
      <c r="L152" s="100" t="s">
        <v>163</v>
      </c>
      <c r="M152" s="100" t="s">
        <v>163</v>
      </c>
      <c r="N152" s="100">
        <v>1</v>
      </c>
      <c r="O152" s="100">
        <v>1</v>
      </c>
      <c r="P152" s="100" t="s">
        <v>163</v>
      </c>
      <c r="Q152" s="100" t="s">
        <v>163</v>
      </c>
      <c r="R152" s="100" t="s">
        <v>163</v>
      </c>
      <c r="S152" s="100" t="s">
        <v>163</v>
      </c>
      <c r="T152" s="100" t="s">
        <v>163</v>
      </c>
      <c r="U152" s="100" t="s">
        <v>163</v>
      </c>
      <c r="V152" s="100" t="s">
        <v>163</v>
      </c>
      <c r="W152" s="100" t="s">
        <v>163</v>
      </c>
      <c r="X152" s="100" t="s">
        <v>163</v>
      </c>
      <c r="Y152" s="100">
        <v>1</v>
      </c>
      <c r="Z152" s="100" t="s">
        <v>163</v>
      </c>
    </row>
    <row r="153" spans="1:26" ht="17.100000000000001" customHeight="1">
      <c r="A153" s="13"/>
      <c r="B153" s="13"/>
      <c r="C153" s="13" t="s">
        <v>100</v>
      </c>
      <c r="D153" s="37"/>
      <c r="E153" s="145">
        <f t="shared" si="3"/>
        <v>2</v>
      </c>
      <c r="F153" s="100" t="s">
        <v>163</v>
      </c>
      <c r="G153" s="100" t="s">
        <v>163</v>
      </c>
      <c r="H153" s="100" t="s">
        <v>163</v>
      </c>
      <c r="I153" s="100" t="s">
        <v>163</v>
      </c>
      <c r="J153" s="100" t="s">
        <v>163</v>
      </c>
      <c r="K153" s="100">
        <v>1</v>
      </c>
      <c r="L153" s="100" t="s">
        <v>163</v>
      </c>
      <c r="M153" s="100" t="s">
        <v>163</v>
      </c>
      <c r="N153" s="100" t="s">
        <v>163</v>
      </c>
      <c r="O153" s="100" t="s">
        <v>163</v>
      </c>
      <c r="P153" s="100" t="s">
        <v>163</v>
      </c>
      <c r="Q153" s="100" t="s">
        <v>163</v>
      </c>
      <c r="R153" s="100" t="s">
        <v>163</v>
      </c>
      <c r="S153" s="100" t="s">
        <v>163</v>
      </c>
      <c r="T153" s="100" t="s">
        <v>163</v>
      </c>
      <c r="U153" s="100" t="s">
        <v>163</v>
      </c>
      <c r="V153" s="100" t="s">
        <v>163</v>
      </c>
      <c r="W153" s="100">
        <v>1</v>
      </c>
      <c r="X153" s="100" t="s">
        <v>163</v>
      </c>
      <c r="Y153" s="100" t="s">
        <v>163</v>
      </c>
      <c r="Z153" s="100" t="s">
        <v>163</v>
      </c>
    </row>
    <row r="154" spans="1:26" ht="17.100000000000001" customHeight="1">
      <c r="A154" s="13"/>
      <c r="B154" s="13" t="s">
        <v>120</v>
      </c>
      <c r="C154" s="13"/>
      <c r="D154" s="37"/>
      <c r="E154" s="145">
        <f t="shared" si="3"/>
        <v>260</v>
      </c>
      <c r="F154" s="100" t="s">
        <v>163</v>
      </c>
      <c r="G154" s="100" t="s">
        <v>163</v>
      </c>
      <c r="H154" s="100">
        <v>1</v>
      </c>
      <c r="I154" s="100" t="s">
        <v>163</v>
      </c>
      <c r="J154" s="100">
        <v>19</v>
      </c>
      <c r="K154" s="100">
        <v>25</v>
      </c>
      <c r="L154" s="100">
        <v>1</v>
      </c>
      <c r="M154" s="100">
        <v>4</v>
      </c>
      <c r="N154" s="100">
        <v>19</v>
      </c>
      <c r="O154" s="100">
        <v>43</v>
      </c>
      <c r="P154" s="100">
        <v>4</v>
      </c>
      <c r="Q154" s="100">
        <v>5</v>
      </c>
      <c r="R154" s="100">
        <v>6</v>
      </c>
      <c r="S154" s="100">
        <v>18</v>
      </c>
      <c r="T154" s="100">
        <v>13</v>
      </c>
      <c r="U154" s="100">
        <v>10</v>
      </c>
      <c r="V154" s="100">
        <v>42</v>
      </c>
      <c r="W154" s="100">
        <v>3</v>
      </c>
      <c r="X154" s="100">
        <v>15</v>
      </c>
      <c r="Y154" s="100">
        <v>27</v>
      </c>
      <c r="Z154" s="100">
        <v>5</v>
      </c>
    </row>
    <row r="155" spans="1:26" ht="17.100000000000001" customHeight="1">
      <c r="A155" s="13"/>
      <c r="B155" s="13" t="s">
        <v>119</v>
      </c>
      <c r="C155" s="13"/>
      <c r="D155" s="37"/>
      <c r="E155" s="145">
        <f t="shared" si="3"/>
        <v>218</v>
      </c>
      <c r="F155" s="100">
        <v>2</v>
      </c>
      <c r="G155" s="100">
        <v>2</v>
      </c>
      <c r="H155" s="100" t="s">
        <v>163</v>
      </c>
      <c r="I155" s="100" t="s">
        <v>163</v>
      </c>
      <c r="J155" s="100">
        <v>17</v>
      </c>
      <c r="K155" s="100">
        <v>29</v>
      </c>
      <c r="L155" s="100">
        <v>2</v>
      </c>
      <c r="M155" s="100">
        <v>2</v>
      </c>
      <c r="N155" s="100">
        <v>17</v>
      </c>
      <c r="O155" s="100">
        <v>45</v>
      </c>
      <c r="P155" s="100">
        <v>2</v>
      </c>
      <c r="Q155" s="100">
        <v>4</v>
      </c>
      <c r="R155" s="100">
        <v>4</v>
      </c>
      <c r="S155" s="100">
        <v>14</v>
      </c>
      <c r="T155" s="100">
        <v>6</v>
      </c>
      <c r="U155" s="100">
        <v>9</v>
      </c>
      <c r="V155" s="100">
        <v>20</v>
      </c>
      <c r="W155" s="100">
        <v>3</v>
      </c>
      <c r="X155" s="100">
        <v>19</v>
      </c>
      <c r="Y155" s="100">
        <v>20</v>
      </c>
      <c r="Z155" s="100">
        <v>3</v>
      </c>
    </row>
    <row r="156" spans="1:26" ht="17.100000000000001" customHeight="1">
      <c r="A156" s="13"/>
      <c r="B156" s="13" t="s">
        <v>118</v>
      </c>
      <c r="C156" s="13"/>
      <c r="D156" s="37"/>
      <c r="E156" s="145">
        <f t="shared" si="3"/>
        <v>517</v>
      </c>
      <c r="F156" s="100">
        <v>7</v>
      </c>
      <c r="G156" s="100">
        <v>6</v>
      </c>
      <c r="H156" s="100">
        <v>1</v>
      </c>
      <c r="I156" s="100" t="s">
        <v>163</v>
      </c>
      <c r="J156" s="100">
        <v>65</v>
      </c>
      <c r="K156" s="100">
        <v>56</v>
      </c>
      <c r="L156" s="100">
        <v>6</v>
      </c>
      <c r="M156" s="100">
        <v>13</v>
      </c>
      <c r="N156" s="100">
        <v>65</v>
      </c>
      <c r="O156" s="100">
        <v>73</v>
      </c>
      <c r="P156" s="100">
        <v>8</v>
      </c>
      <c r="Q156" s="100">
        <v>9</v>
      </c>
      <c r="R156" s="100">
        <v>21</v>
      </c>
      <c r="S156" s="100">
        <v>24</v>
      </c>
      <c r="T156" s="100">
        <v>15</v>
      </c>
      <c r="U156" s="100">
        <v>24</v>
      </c>
      <c r="V156" s="100">
        <v>38</v>
      </c>
      <c r="W156" s="100">
        <v>6</v>
      </c>
      <c r="X156" s="100">
        <v>46</v>
      </c>
      <c r="Y156" s="100">
        <v>32</v>
      </c>
      <c r="Z156" s="100">
        <v>8</v>
      </c>
    </row>
    <row r="157" spans="1:26" ht="17.100000000000001" customHeight="1">
      <c r="A157" s="13"/>
      <c r="B157" s="13" t="s">
        <v>117</v>
      </c>
      <c r="C157" s="13"/>
      <c r="D157" s="37"/>
      <c r="E157" s="145">
        <f t="shared" si="3"/>
        <v>187</v>
      </c>
      <c r="F157" s="100">
        <v>1</v>
      </c>
      <c r="G157" s="100">
        <v>1</v>
      </c>
      <c r="H157" s="100">
        <v>2</v>
      </c>
      <c r="I157" s="100" t="s">
        <v>163</v>
      </c>
      <c r="J157" s="100">
        <v>9</v>
      </c>
      <c r="K157" s="100">
        <v>20</v>
      </c>
      <c r="L157" s="100">
        <v>3</v>
      </c>
      <c r="M157" s="100">
        <v>2</v>
      </c>
      <c r="N157" s="100">
        <v>28</v>
      </c>
      <c r="O157" s="100">
        <v>34</v>
      </c>
      <c r="P157" s="100" t="s">
        <v>163</v>
      </c>
      <c r="Q157" s="100">
        <v>3</v>
      </c>
      <c r="R157" s="100">
        <v>7</v>
      </c>
      <c r="S157" s="100">
        <v>8</v>
      </c>
      <c r="T157" s="100">
        <v>3</v>
      </c>
      <c r="U157" s="100">
        <v>11</v>
      </c>
      <c r="V157" s="100">
        <v>25</v>
      </c>
      <c r="W157" s="100">
        <v>2</v>
      </c>
      <c r="X157" s="100">
        <v>12</v>
      </c>
      <c r="Y157" s="100">
        <v>14</v>
      </c>
      <c r="Z157" s="100">
        <v>3</v>
      </c>
    </row>
    <row r="158" spans="1:26" ht="17.100000000000001" customHeight="1">
      <c r="A158" s="13"/>
      <c r="B158" s="13" t="s">
        <v>116</v>
      </c>
      <c r="C158" s="13"/>
      <c r="D158" s="37"/>
      <c r="E158" s="145">
        <f t="shared" si="3"/>
        <v>26</v>
      </c>
      <c r="F158" s="100">
        <v>1</v>
      </c>
      <c r="G158" s="100">
        <v>1</v>
      </c>
      <c r="H158" s="100" t="s">
        <v>163</v>
      </c>
      <c r="I158" s="100" t="s">
        <v>163</v>
      </c>
      <c r="J158" s="100" t="s">
        <v>163</v>
      </c>
      <c r="K158" s="100">
        <v>4</v>
      </c>
      <c r="L158" s="100">
        <v>1</v>
      </c>
      <c r="M158" s="100" t="s">
        <v>163</v>
      </c>
      <c r="N158" s="100" t="s">
        <v>163</v>
      </c>
      <c r="O158" s="100">
        <v>8</v>
      </c>
      <c r="P158" s="100" t="s">
        <v>163</v>
      </c>
      <c r="Q158" s="100" t="s">
        <v>163</v>
      </c>
      <c r="R158" s="100">
        <v>3</v>
      </c>
      <c r="S158" s="100">
        <v>2</v>
      </c>
      <c r="T158" s="100">
        <v>2</v>
      </c>
      <c r="U158" s="100">
        <v>1</v>
      </c>
      <c r="V158" s="100">
        <v>1</v>
      </c>
      <c r="W158" s="100" t="s">
        <v>163</v>
      </c>
      <c r="X158" s="100">
        <v>2</v>
      </c>
      <c r="Y158" s="100" t="s">
        <v>163</v>
      </c>
      <c r="Z158" s="100">
        <v>1</v>
      </c>
    </row>
    <row r="159" spans="1:26" ht="17.100000000000001" customHeight="1">
      <c r="A159" s="13"/>
      <c r="B159" s="13" t="s">
        <v>115</v>
      </c>
      <c r="C159" s="13"/>
      <c r="D159" s="37"/>
      <c r="E159" s="145">
        <f>SUM(E160:E164)</f>
        <v>2027</v>
      </c>
      <c r="F159" s="100">
        <v>8</v>
      </c>
      <c r="G159" s="100">
        <v>6</v>
      </c>
      <c r="H159" s="100">
        <v>9</v>
      </c>
      <c r="I159" s="100">
        <v>1</v>
      </c>
      <c r="J159" s="100">
        <v>239</v>
      </c>
      <c r="K159" s="100">
        <v>254</v>
      </c>
      <c r="L159" s="100">
        <v>22</v>
      </c>
      <c r="M159" s="100">
        <v>28</v>
      </c>
      <c r="N159" s="100">
        <v>263</v>
      </c>
      <c r="O159" s="100">
        <v>307</v>
      </c>
      <c r="P159" s="100">
        <v>25</v>
      </c>
      <c r="Q159" s="100">
        <v>42</v>
      </c>
      <c r="R159" s="100">
        <v>65</v>
      </c>
      <c r="S159" s="100">
        <v>86</v>
      </c>
      <c r="T159" s="100">
        <v>73</v>
      </c>
      <c r="U159" s="100">
        <v>70</v>
      </c>
      <c r="V159" s="100">
        <v>197</v>
      </c>
      <c r="W159" s="100">
        <v>23</v>
      </c>
      <c r="X159" s="100">
        <v>193</v>
      </c>
      <c r="Y159" s="100">
        <v>88</v>
      </c>
      <c r="Z159" s="100">
        <v>34</v>
      </c>
    </row>
    <row r="160" spans="1:26" ht="17.100000000000001" customHeight="1">
      <c r="A160" s="13"/>
      <c r="B160" s="13"/>
      <c r="C160" s="13" t="s">
        <v>103</v>
      </c>
      <c r="D160" s="37"/>
      <c r="E160" s="145">
        <f t="shared" si="3"/>
        <v>435</v>
      </c>
      <c r="F160" s="100" t="s">
        <v>163</v>
      </c>
      <c r="G160" s="100" t="s">
        <v>163</v>
      </c>
      <c r="H160" s="100">
        <v>2</v>
      </c>
      <c r="I160" s="100" t="s">
        <v>163</v>
      </c>
      <c r="J160" s="100">
        <v>51</v>
      </c>
      <c r="K160" s="100">
        <v>54</v>
      </c>
      <c r="L160" s="100">
        <v>13</v>
      </c>
      <c r="M160" s="100">
        <v>4</v>
      </c>
      <c r="N160" s="100">
        <v>60</v>
      </c>
      <c r="O160" s="100">
        <v>76</v>
      </c>
      <c r="P160" s="100">
        <v>1</v>
      </c>
      <c r="Q160" s="100">
        <v>12</v>
      </c>
      <c r="R160" s="100">
        <v>13</v>
      </c>
      <c r="S160" s="100">
        <v>16</v>
      </c>
      <c r="T160" s="100">
        <v>15</v>
      </c>
      <c r="U160" s="100">
        <v>11</v>
      </c>
      <c r="V160" s="100">
        <v>33</v>
      </c>
      <c r="W160" s="100">
        <v>6</v>
      </c>
      <c r="X160" s="100">
        <v>43</v>
      </c>
      <c r="Y160" s="100">
        <v>15</v>
      </c>
      <c r="Z160" s="100">
        <v>10</v>
      </c>
    </row>
    <row r="161" spans="1:26" ht="17.100000000000001" customHeight="1">
      <c r="A161" s="13"/>
      <c r="B161" s="13"/>
      <c r="C161" s="13" t="s">
        <v>102</v>
      </c>
      <c r="D161" s="37"/>
      <c r="E161" s="145">
        <f t="shared" si="3"/>
        <v>560</v>
      </c>
      <c r="F161" s="100">
        <v>4</v>
      </c>
      <c r="G161" s="100">
        <v>2</v>
      </c>
      <c r="H161" s="100">
        <v>3</v>
      </c>
      <c r="I161" s="100" t="s">
        <v>163</v>
      </c>
      <c r="J161" s="100">
        <v>57</v>
      </c>
      <c r="K161" s="100">
        <v>66</v>
      </c>
      <c r="L161" s="100">
        <v>3</v>
      </c>
      <c r="M161" s="100">
        <v>8</v>
      </c>
      <c r="N161" s="100">
        <v>67</v>
      </c>
      <c r="O161" s="100">
        <v>79</v>
      </c>
      <c r="P161" s="100">
        <v>10</v>
      </c>
      <c r="Q161" s="100">
        <v>8</v>
      </c>
      <c r="R161" s="100">
        <v>21</v>
      </c>
      <c r="S161" s="100">
        <v>21</v>
      </c>
      <c r="T161" s="100">
        <v>25</v>
      </c>
      <c r="U161" s="100">
        <v>19</v>
      </c>
      <c r="V161" s="100">
        <v>66</v>
      </c>
      <c r="W161" s="100">
        <v>4</v>
      </c>
      <c r="X161" s="100">
        <v>60</v>
      </c>
      <c r="Y161" s="100">
        <v>27</v>
      </c>
      <c r="Z161" s="100">
        <v>12</v>
      </c>
    </row>
    <row r="162" spans="1:26" ht="17.100000000000001" customHeight="1">
      <c r="A162" s="13"/>
      <c r="B162" s="13"/>
      <c r="C162" s="13" t="s">
        <v>101</v>
      </c>
      <c r="D162" s="37"/>
      <c r="E162" s="145">
        <f t="shared" si="3"/>
        <v>367</v>
      </c>
      <c r="F162" s="100">
        <v>2</v>
      </c>
      <c r="G162" s="100">
        <v>2</v>
      </c>
      <c r="H162" s="100" t="s">
        <v>163</v>
      </c>
      <c r="I162" s="100" t="s">
        <v>163</v>
      </c>
      <c r="J162" s="100">
        <v>38</v>
      </c>
      <c r="K162" s="100">
        <v>54</v>
      </c>
      <c r="L162" s="100">
        <v>2</v>
      </c>
      <c r="M162" s="100">
        <v>4</v>
      </c>
      <c r="N162" s="100">
        <v>46</v>
      </c>
      <c r="O162" s="100">
        <v>48</v>
      </c>
      <c r="P162" s="100">
        <v>2</v>
      </c>
      <c r="Q162" s="100">
        <v>7</v>
      </c>
      <c r="R162" s="100">
        <v>15</v>
      </c>
      <c r="S162" s="100">
        <v>20</v>
      </c>
      <c r="T162" s="100">
        <v>9</v>
      </c>
      <c r="U162" s="100">
        <v>17</v>
      </c>
      <c r="V162" s="100">
        <v>37</v>
      </c>
      <c r="W162" s="100">
        <v>7</v>
      </c>
      <c r="X162" s="100">
        <v>32</v>
      </c>
      <c r="Y162" s="100">
        <v>22</v>
      </c>
      <c r="Z162" s="100">
        <v>5</v>
      </c>
    </row>
    <row r="163" spans="1:26" ht="17.100000000000001" customHeight="1">
      <c r="A163" s="13"/>
      <c r="B163" s="13"/>
      <c r="C163" s="13" t="s">
        <v>100</v>
      </c>
      <c r="D163" s="37"/>
      <c r="E163" s="145">
        <f t="shared" si="3"/>
        <v>140</v>
      </c>
      <c r="F163" s="100">
        <v>1</v>
      </c>
      <c r="G163" s="100">
        <v>1</v>
      </c>
      <c r="H163" s="100">
        <v>1</v>
      </c>
      <c r="I163" s="100">
        <v>1</v>
      </c>
      <c r="J163" s="100">
        <v>19</v>
      </c>
      <c r="K163" s="100">
        <v>11</v>
      </c>
      <c r="L163" s="100">
        <v>1</v>
      </c>
      <c r="M163" s="100">
        <v>3</v>
      </c>
      <c r="N163" s="100">
        <v>20</v>
      </c>
      <c r="O163" s="100">
        <v>20</v>
      </c>
      <c r="P163" s="100">
        <v>3</v>
      </c>
      <c r="Q163" s="100">
        <v>5</v>
      </c>
      <c r="R163" s="100">
        <v>4</v>
      </c>
      <c r="S163" s="100">
        <v>10</v>
      </c>
      <c r="T163" s="100">
        <v>1</v>
      </c>
      <c r="U163" s="100">
        <v>5</v>
      </c>
      <c r="V163" s="100">
        <v>11</v>
      </c>
      <c r="W163" s="100" t="s">
        <v>163</v>
      </c>
      <c r="X163" s="100">
        <v>14</v>
      </c>
      <c r="Y163" s="100">
        <v>9</v>
      </c>
      <c r="Z163" s="100">
        <v>1</v>
      </c>
    </row>
    <row r="164" spans="1:26" ht="17.100000000000001" customHeight="1">
      <c r="A164" s="13"/>
      <c r="B164" s="13"/>
      <c r="C164" s="13" t="s">
        <v>99</v>
      </c>
      <c r="D164" s="37"/>
      <c r="E164" s="145">
        <f t="shared" si="3"/>
        <v>525</v>
      </c>
      <c r="F164" s="100">
        <v>1</v>
      </c>
      <c r="G164" s="100">
        <v>1</v>
      </c>
      <c r="H164" s="100">
        <v>3</v>
      </c>
      <c r="I164" s="100" t="s">
        <v>163</v>
      </c>
      <c r="J164" s="100">
        <v>74</v>
      </c>
      <c r="K164" s="100">
        <v>69</v>
      </c>
      <c r="L164" s="100">
        <v>3</v>
      </c>
      <c r="M164" s="100">
        <v>9</v>
      </c>
      <c r="N164" s="100">
        <v>70</v>
      </c>
      <c r="O164" s="100">
        <v>84</v>
      </c>
      <c r="P164" s="100">
        <v>9</v>
      </c>
      <c r="Q164" s="100">
        <v>10</v>
      </c>
      <c r="R164" s="100">
        <v>12</v>
      </c>
      <c r="S164" s="100">
        <v>19</v>
      </c>
      <c r="T164" s="100">
        <v>23</v>
      </c>
      <c r="U164" s="100">
        <v>18</v>
      </c>
      <c r="V164" s="100">
        <v>50</v>
      </c>
      <c r="W164" s="100">
        <v>6</v>
      </c>
      <c r="X164" s="100">
        <v>44</v>
      </c>
      <c r="Y164" s="100">
        <v>15</v>
      </c>
      <c r="Z164" s="100">
        <v>6</v>
      </c>
    </row>
    <row r="165" spans="1:26" ht="17.100000000000001" customHeight="1">
      <c r="A165" s="13"/>
      <c r="B165" s="13" t="s">
        <v>114</v>
      </c>
      <c r="C165" s="13"/>
      <c r="D165" s="37"/>
      <c r="E165" s="145">
        <f>SUM(E166:E169)</f>
        <v>840</v>
      </c>
      <c r="F165" s="100">
        <v>4</v>
      </c>
      <c r="G165" s="100">
        <v>4</v>
      </c>
      <c r="H165" s="100">
        <v>3</v>
      </c>
      <c r="I165" s="100">
        <v>1</v>
      </c>
      <c r="J165" s="100">
        <v>81</v>
      </c>
      <c r="K165" s="100">
        <v>90</v>
      </c>
      <c r="L165" s="100">
        <v>8</v>
      </c>
      <c r="M165" s="100">
        <v>10</v>
      </c>
      <c r="N165" s="100">
        <v>107</v>
      </c>
      <c r="O165" s="100">
        <v>128</v>
      </c>
      <c r="P165" s="100">
        <v>11</v>
      </c>
      <c r="Q165" s="100">
        <v>17</v>
      </c>
      <c r="R165" s="100">
        <v>22</v>
      </c>
      <c r="S165" s="100">
        <v>37</v>
      </c>
      <c r="T165" s="100">
        <v>26</v>
      </c>
      <c r="U165" s="100">
        <v>59</v>
      </c>
      <c r="V165" s="100">
        <v>94</v>
      </c>
      <c r="W165" s="100">
        <v>14</v>
      </c>
      <c r="X165" s="100">
        <v>51</v>
      </c>
      <c r="Y165" s="100">
        <v>63</v>
      </c>
      <c r="Z165" s="100">
        <v>14</v>
      </c>
    </row>
    <row r="166" spans="1:26" ht="17.100000000000001" customHeight="1">
      <c r="A166" s="13"/>
      <c r="B166" s="13"/>
      <c r="C166" s="13" t="s">
        <v>103</v>
      </c>
      <c r="D166" s="37"/>
      <c r="E166" s="145">
        <f t="shared" si="3"/>
        <v>231</v>
      </c>
      <c r="F166" s="100" t="s">
        <v>163</v>
      </c>
      <c r="G166" s="100" t="s">
        <v>163</v>
      </c>
      <c r="H166" s="100">
        <v>1</v>
      </c>
      <c r="I166" s="100" t="s">
        <v>163</v>
      </c>
      <c r="J166" s="100">
        <v>27</v>
      </c>
      <c r="K166" s="100">
        <v>22</v>
      </c>
      <c r="L166" s="100">
        <v>1</v>
      </c>
      <c r="M166" s="100">
        <v>6</v>
      </c>
      <c r="N166" s="100">
        <v>17</v>
      </c>
      <c r="O166" s="100">
        <v>32</v>
      </c>
      <c r="P166" s="100">
        <v>3</v>
      </c>
      <c r="Q166" s="100">
        <v>9</v>
      </c>
      <c r="R166" s="100">
        <v>9</v>
      </c>
      <c r="S166" s="100">
        <v>12</v>
      </c>
      <c r="T166" s="100">
        <v>8</v>
      </c>
      <c r="U166" s="100">
        <v>16</v>
      </c>
      <c r="V166" s="100">
        <v>32</v>
      </c>
      <c r="W166" s="100">
        <v>3</v>
      </c>
      <c r="X166" s="100">
        <v>18</v>
      </c>
      <c r="Y166" s="100">
        <v>12</v>
      </c>
      <c r="Z166" s="100">
        <v>3</v>
      </c>
    </row>
    <row r="167" spans="1:26" ht="17.100000000000001" customHeight="1">
      <c r="A167" s="13"/>
      <c r="B167" s="13"/>
      <c r="C167" s="13" t="s">
        <v>102</v>
      </c>
      <c r="D167" s="37"/>
      <c r="E167" s="145">
        <f t="shared" si="3"/>
        <v>424</v>
      </c>
      <c r="F167" s="100">
        <v>4</v>
      </c>
      <c r="G167" s="100">
        <v>4</v>
      </c>
      <c r="H167" s="100">
        <v>2</v>
      </c>
      <c r="I167" s="100" t="s">
        <v>163</v>
      </c>
      <c r="J167" s="100">
        <v>33</v>
      </c>
      <c r="K167" s="100">
        <v>48</v>
      </c>
      <c r="L167" s="100">
        <v>6</v>
      </c>
      <c r="M167" s="100">
        <v>3</v>
      </c>
      <c r="N167" s="100">
        <v>61</v>
      </c>
      <c r="O167" s="100">
        <v>72</v>
      </c>
      <c r="P167" s="100">
        <v>4</v>
      </c>
      <c r="Q167" s="100">
        <v>7</v>
      </c>
      <c r="R167" s="100">
        <v>11</v>
      </c>
      <c r="S167" s="100">
        <v>21</v>
      </c>
      <c r="T167" s="100">
        <v>14</v>
      </c>
      <c r="U167" s="100">
        <v>24</v>
      </c>
      <c r="V167" s="100">
        <v>42</v>
      </c>
      <c r="W167" s="100">
        <v>8</v>
      </c>
      <c r="X167" s="100">
        <v>25</v>
      </c>
      <c r="Y167" s="100">
        <v>32</v>
      </c>
      <c r="Z167" s="100">
        <v>7</v>
      </c>
    </row>
    <row r="168" spans="1:26" ht="17.100000000000001" customHeight="1">
      <c r="A168" s="13"/>
      <c r="B168" s="13"/>
      <c r="C168" s="13" t="s">
        <v>101</v>
      </c>
      <c r="D168" s="37"/>
      <c r="E168" s="145">
        <f t="shared" si="3"/>
        <v>185</v>
      </c>
      <c r="F168" s="100" t="s">
        <v>163</v>
      </c>
      <c r="G168" s="100" t="s">
        <v>163</v>
      </c>
      <c r="H168" s="100" t="s">
        <v>163</v>
      </c>
      <c r="I168" s="100">
        <v>1</v>
      </c>
      <c r="J168" s="100">
        <v>21</v>
      </c>
      <c r="K168" s="100">
        <v>20</v>
      </c>
      <c r="L168" s="100">
        <v>1</v>
      </c>
      <c r="M168" s="100">
        <v>1</v>
      </c>
      <c r="N168" s="100">
        <v>29</v>
      </c>
      <c r="O168" s="100">
        <v>24</v>
      </c>
      <c r="P168" s="100">
        <v>4</v>
      </c>
      <c r="Q168" s="100">
        <v>1</v>
      </c>
      <c r="R168" s="100">
        <v>2</v>
      </c>
      <c r="S168" s="100">
        <v>4</v>
      </c>
      <c r="T168" s="100">
        <v>4</v>
      </c>
      <c r="U168" s="100">
        <v>19</v>
      </c>
      <c r="V168" s="100">
        <v>20</v>
      </c>
      <c r="W168" s="100">
        <v>3</v>
      </c>
      <c r="X168" s="100">
        <v>8</v>
      </c>
      <c r="Y168" s="100">
        <v>19</v>
      </c>
      <c r="Z168" s="100">
        <v>4</v>
      </c>
    </row>
    <row r="169" spans="1:26" ht="17.100000000000001" customHeight="1">
      <c r="A169" s="13"/>
      <c r="B169" s="13"/>
      <c r="C169" s="13" t="s">
        <v>100</v>
      </c>
      <c r="D169" s="37"/>
      <c r="E169" s="145">
        <f t="shared" si="3"/>
        <v>0</v>
      </c>
      <c r="F169" s="100" t="s">
        <v>163</v>
      </c>
      <c r="G169" s="100" t="s">
        <v>163</v>
      </c>
      <c r="H169" s="100" t="s">
        <v>163</v>
      </c>
      <c r="I169" s="100" t="s">
        <v>163</v>
      </c>
      <c r="J169" s="100" t="s">
        <v>163</v>
      </c>
      <c r="K169" s="100" t="s">
        <v>163</v>
      </c>
      <c r="L169" s="100" t="s">
        <v>163</v>
      </c>
      <c r="M169" s="100" t="s">
        <v>163</v>
      </c>
      <c r="N169" s="100" t="s">
        <v>163</v>
      </c>
      <c r="O169" s="100" t="s">
        <v>163</v>
      </c>
      <c r="P169" s="100" t="s">
        <v>163</v>
      </c>
      <c r="Q169" s="100" t="s">
        <v>163</v>
      </c>
      <c r="R169" s="100" t="s">
        <v>163</v>
      </c>
      <c r="S169" s="100" t="s">
        <v>163</v>
      </c>
      <c r="T169" s="100" t="s">
        <v>163</v>
      </c>
      <c r="U169" s="100" t="s">
        <v>163</v>
      </c>
      <c r="V169" s="100" t="s">
        <v>163</v>
      </c>
      <c r="W169" s="100" t="s">
        <v>163</v>
      </c>
      <c r="X169" s="100" t="s">
        <v>163</v>
      </c>
      <c r="Y169" s="100" t="s">
        <v>163</v>
      </c>
      <c r="Z169" s="100" t="s">
        <v>163</v>
      </c>
    </row>
    <row r="170" spans="1:26" ht="17.100000000000001" customHeight="1">
      <c r="A170" s="13"/>
      <c r="B170" s="13" t="s">
        <v>113</v>
      </c>
      <c r="C170" s="13"/>
      <c r="D170" s="37"/>
      <c r="E170" s="145">
        <f>SUM(E171:E174)</f>
        <v>360</v>
      </c>
      <c r="F170" s="100">
        <v>4</v>
      </c>
      <c r="G170" s="100">
        <v>4</v>
      </c>
      <c r="H170" s="100">
        <v>1</v>
      </c>
      <c r="I170" s="100">
        <v>1</v>
      </c>
      <c r="J170" s="100">
        <v>42</v>
      </c>
      <c r="K170" s="100">
        <v>28</v>
      </c>
      <c r="L170" s="100">
        <v>1</v>
      </c>
      <c r="M170" s="100">
        <v>3</v>
      </c>
      <c r="N170" s="100">
        <v>50</v>
      </c>
      <c r="O170" s="100">
        <v>54</v>
      </c>
      <c r="P170" s="100">
        <v>1</v>
      </c>
      <c r="Q170" s="100">
        <v>8</v>
      </c>
      <c r="R170" s="100">
        <v>9</v>
      </c>
      <c r="S170" s="100">
        <v>18</v>
      </c>
      <c r="T170" s="100">
        <v>10</v>
      </c>
      <c r="U170" s="100">
        <v>15</v>
      </c>
      <c r="V170" s="100">
        <v>31</v>
      </c>
      <c r="W170" s="100">
        <v>6</v>
      </c>
      <c r="X170" s="100">
        <v>29</v>
      </c>
      <c r="Y170" s="100">
        <v>46</v>
      </c>
      <c r="Z170" s="100">
        <v>3</v>
      </c>
    </row>
    <row r="171" spans="1:26" ht="17.100000000000001" customHeight="1">
      <c r="A171" s="13"/>
      <c r="B171" s="13"/>
      <c r="C171" s="13" t="s">
        <v>103</v>
      </c>
      <c r="D171" s="37"/>
      <c r="E171" s="145">
        <f t="shared" si="3"/>
        <v>19</v>
      </c>
      <c r="F171" s="100" t="s">
        <v>163</v>
      </c>
      <c r="G171" s="100" t="s">
        <v>163</v>
      </c>
      <c r="H171" s="100" t="s">
        <v>163</v>
      </c>
      <c r="I171" s="100" t="s">
        <v>163</v>
      </c>
      <c r="J171" s="100">
        <v>4</v>
      </c>
      <c r="K171" s="100">
        <v>1</v>
      </c>
      <c r="L171" s="100" t="s">
        <v>163</v>
      </c>
      <c r="M171" s="100">
        <v>1</v>
      </c>
      <c r="N171" s="100">
        <v>1</v>
      </c>
      <c r="O171" s="100">
        <v>2</v>
      </c>
      <c r="P171" s="100" t="s">
        <v>163</v>
      </c>
      <c r="Q171" s="100" t="s">
        <v>163</v>
      </c>
      <c r="R171" s="100">
        <v>2</v>
      </c>
      <c r="S171" s="100" t="s">
        <v>163</v>
      </c>
      <c r="T171" s="100" t="s">
        <v>163</v>
      </c>
      <c r="U171" s="100" t="s">
        <v>163</v>
      </c>
      <c r="V171" s="100">
        <v>3</v>
      </c>
      <c r="W171" s="100" t="s">
        <v>163</v>
      </c>
      <c r="X171" s="100">
        <v>2</v>
      </c>
      <c r="Y171" s="100">
        <v>3</v>
      </c>
      <c r="Z171" s="100" t="s">
        <v>163</v>
      </c>
    </row>
    <row r="172" spans="1:26" ht="17.100000000000001" customHeight="1">
      <c r="A172" s="13"/>
      <c r="B172" s="13"/>
      <c r="C172" s="13" t="s">
        <v>102</v>
      </c>
      <c r="D172" s="37"/>
      <c r="E172" s="145">
        <f t="shared" si="3"/>
        <v>115</v>
      </c>
      <c r="F172" s="100">
        <v>1</v>
      </c>
      <c r="G172" s="100">
        <v>1</v>
      </c>
      <c r="H172" s="100" t="s">
        <v>163</v>
      </c>
      <c r="I172" s="100" t="s">
        <v>163</v>
      </c>
      <c r="J172" s="100">
        <v>9</v>
      </c>
      <c r="K172" s="100">
        <v>8</v>
      </c>
      <c r="L172" s="100">
        <v>1</v>
      </c>
      <c r="M172" s="100" t="s">
        <v>163</v>
      </c>
      <c r="N172" s="100">
        <v>19</v>
      </c>
      <c r="O172" s="100">
        <v>18</v>
      </c>
      <c r="P172" s="100" t="s">
        <v>163</v>
      </c>
      <c r="Q172" s="100">
        <v>3</v>
      </c>
      <c r="R172" s="100">
        <v>1</v>
      </c>
      <c r="S172" s="100">
        <v>2</v>
      </c>
      <c r="T172" s="100">
        <v>3</v>
      </c>
      <c r="U172" s="100">
        <v>6</v>
      </c>
      <c r="V172" s="100">
        <v>15</v>
      </c>
      <c r="W172" s="100">
        <v>2</v>
      </c>
      <c r="X172" s="100">
        <v>13</v>
      </c>
      <c r="Y172" s="100">
        <v>12</v>
      </c>
      <c r="Z172" s="100">
        <v>2</v>
      </c>
    </row>
    <row r="173" spans="1:26" ht="17.100000000000001" customHeight="1">
      <c r="A173" s="13"/>
      <c r="B173" s="13"/>
      <c r="C173" s="13" t="s">
        <v>101</v>
      </c>
      <c r="D173" s="37"/>
      <c r="E173" s="145">
        <f t="shared" si="3"/>
        <v>178</v>
      </c>
      <c r="F173" s="100">
        <v>3</v>
      </c>
      <c r="G173" s="100">
        <v>3</v>
      </c>
      <c r="H173" s="100">
        <v>1</v>
      </c>
      <c r="I173" s="100" t="s">
        <v>163</v>
      </c>
      <c r="J173" s="100">
        <v>19</v>
      </c>
      <c r="K173" s="100">
        <v>15</v>
      </c>
      <c r="L173" s="100" t="s">
        <v>163</v>
      </c>
      <c r="M173" s="100">
        <v>2</v>
      </c>
      <c r="N173" s="100">
        <v>26</v>
      </c>
      <c r="O173" s="100">
        <v>28</v>
      </c>
      <c r="P173" s="100" t="s">
        <v>163</v>
      </c>
      <c r="Q173" s="100">
        <v>5</v>
      </c>
      <c r="R173" s="100">
        <v>4</v>
      </c>
      <c r="S173" s="100">
        <v>11</v>
      </c>
      <c r="T173" s="100">
        <v>6</v>
      </c>
      <c r="U173" s="100">
        <v>9</v>
      </c>
      <c r="V173" s="100">
        <v>9</v>
      </c>
      <c r="W173" s="100">
        <v>4</v>
      </c>
      <c r="X173" s="100">
        <v>8</v>
      </c>
      <c r="Y173" s="100">
        <v>27</v>
      </c>
      <c r="Z173" s="100">
        <v>1</v>
      </c>
    </row>
    <row r="174" spans="1:26" ht="17.100000000000001" customHeight="1">
      <c r="A174" s="13"/>
      <c r="B174" s="13"/>
      <c r="C174" s="13" t="s">
        <v>100</v>
      </c>
      <c r="D174" s="37"/>
      <c r="E174" s="145">
        <f t="shared" si="3"/>
        <v>48</v>
      </c>
      <c r="F174" s="100" t="s">
        <v>163</v>
      </c>
      <c r="G174" s="100" t="s">
        <v>163</v>
      </c>
      <c r="H174" s="100" t="s">
        <v>163</v>
      </c>
      <c r="I174" s="100">
        <v>1</v>
      </c>
      <c r="J174" s="100">
        <v>10</v>
      </c>
      <c r="K174" s="100">
        <v>4</v>
      </c>
      <c r="L174" s="100" t="s">
        <v>163</v>
      </c>
      <c r="M174" s="100" t="s">
        <v>163</v>
      </c>
      <c r="N174" s="100">
        <v>4</v>
      </c>
      <c r="O174" s="100">
        <v>6</v>
      </c>
      <c r="P174" s="100">
        <v>1</v>
      </c>
      <c r="Q174" s="100" t="s">
        <v>163</v>
      </c>
      <c r="R174" s="100">
        <v>2</v>
      </c>
      <c r="S174" s="100">
        <v>5</v>
      </c>
      <c r="T174" s="100">
        <v>1</v>
      </c>
      <c r="U174" s="100" t="s">
        <v>163</v>
      </c>
      <c r="V174" s="100">
        <v>4</v>
      </c>
      <c r="W174" s="100" t="s">
        <v>163</v>
      </c>
      <c r="X174" s="100">
        <v>6</v>
      </c>
      <c r="Y174" s="100">
        <v>4</v>
      </c>
      <c r="Z174" s="100" t="s">
        <v>163</v>
      </c>
    </row>
    <row r="175" spans="1:26" ht="17.100000000000001" customHeight="1">
      <c r="A175" s="13"/>
      <c r="B175" s="13" t="s">
        <v>112</v>
      </c>
      <c r="C175" s="13"/>
      <c r="D175" s="37"/>
      <c r="E175" s="145">
        <f>SUM(E176:E178)</f>
        <v>133</v>
      </c>
      <c r="F175" s="100">
        <v>1</v>
      </c>
      <c r="G175" s="100">
        <v>1</v>
      </c>
      <c r="H175" s="100" t="s">
        <v>163</v>
      </c>
      <c r="I175" s="100" t="s">
        <v>163</v>
      </c>
      <c r="J175" s="100">
        <v>25</v>
      </c>
      <c r="K175" s="100">
        <v>20</v>
      </c>
      <c r="L175" s="100" t="s">
        <v>163</v>
      </c>
      <c r="M175" s="100">
        <v>1</v>
      </c>
      <c r="N175" s="100">
        <v>18</v>
      </c>
      <c r="O175" s="100">
        <v>18</v>
      </c>
      <c r="P175" s="100" t="s">
        <v>163</v>
      </c>
      <c r="Q175" s="100">
        <v>2</v>
      </c>
      <c r="R175" s="100" t="s">
        <v>163</v>
      </c>
      <c r="S175" s="100">
        <v>10</v>
      </c>
      <c r="T175" s="100">
        <v>1</v>
      </c>
      <c r="U175" s="100">
        <v>5</v>
      </c>
      <c r="V175" s="100">
        <v>12</v>
      </c>
      <c r="W175" s="100">
        <v>1</v>
      </c>
      <c r="X175" s="100">
        <v>14</v>
      </c>
      <c r="Y175" s="100">
        <v>1</v>
      </c>
      <c r="Z175" s="100">
        <v>4</v>
      </c>
    </row>
    <row r="176" spans="1:26" ht="17.100000000000001" customHeight="1">
      <c r="A176" s="13"/>
      <c r="B176" s="13"/>
      <c r="C176" s="13" t="s">
        <v>103</v>
      </c>
      <c r="D176" s="37"/>
      <c r="E176" s="145">
        <f t="shared" si="3"/>
        <v>105</v>
      </c>
      <c r="F176" s="100">
        <v>1</v>
      </c>
      <c r="G176" s="100">
        <v>1</v>
      </c>
      <c r="H176" s="100" t="s">
        <v>163</v>
      </c>
      <c r="I176" s="100" t="s">
        <v>163</v>
      </c>
      <c r="J176" s="100">
        <v>12</v>
      </c>
      <c r="K176" s="100">
        <v>18</v>
      </c>
      <c r="L176" s="100" t="s">
        <v>163</v>
      </c>
      <c r="M176" s="100">
        <v>1</v>
      </c>
      <c r="N176" s="100">
        <v>15</v>
      </c>
      <c r="O176" s="100">
        <v>15</v>
      </c>
      <c r="P176" s="100" t="s">
        <v>163</v>
      </c>
      <c r="Q176" s="100">
        <v>2</v>
      </c>
      <c r="R176" s="100" t="s">
        <v>163</v>
      </c>
      <c r="S176" s="100">
        <v>6</v>
      </c>
      <c r="T176" s="100">
        <v>1</v>
      </c>
      <c r="U176" s="100">
        <v>5</v>
      </c>
      <c r="V176" s="100">
        <v>10</v>
      </c>
      <c r="W176" s="100">
        <v>1</v>
      </c>
      <c r="X176" s="100">
        <v>14</v>
      </c>
      <c r="Y176" s="100">
        <v>1</v>
      </c>
      <c r="Z176" s="100">
        <v>3</v>
      </c>
    </row>
    <row r="177" spans="1:26" s="13" customFormat="1" ht="17.100000000000001" customHeight="1">
      <c r="C177" s="13" t="s">
        <v>102</v>
      </c>
      <c r="D177" s="37"/>
      <c r="E177" s="145">
        <f t="shared" si="3"/>
        <v>28</v>
      </c>
      <c r="F177" s="100" t="s">
        <v>163</v>
      </c>
      <c r="G177" s="100" t="s">
        <v>163</v>
      </c>
      <c r="H177" s="100" t="s">
        <v>163</v>
      </c>
      <c r="I177" s="100" t="s">
        <v>163</v>
      </c>
      <c r="J177" s="100">
        <v>13</v>
      </c>
      <c r="K177" s="100">
        <v>2</v>
      </c>
      <c r="L177" s="100" t="s">
        <v>163</v>
      </c>
      <c r="M177" s="100" t="s">
        <v>163</v>
      </c>
      <c r="N177" s="100">
        <v>3</v>
      </c>
      <c r="O177" s="100">
        <v>3</v>
      </c>
      <c r="P177" s="100" t="s">
        <v>163</v>
      </c>
      <c r="Q177" s="100" t="s">
        <v>163</v>
      </c>
      <c r="R177" s="100" t="s">
        <v>163</v>
      </c>
      <c r="S177" s="100">
        <v>4</v>
      </c>
      <c r="T177" s="100" t="s">
        <v>163</v>
      </c>
      <c r="U177" s="100" t="s">
        <v>163</v>
      </c>
      <c r="V177" s="100">
        <v>2</v>
      </c>
      <c r="W177" s="100" t="s">
        <v>163</v>
      </c>
      <c r="X177" s="100" t="s">
        <v>163</v>
      </c>
      <c r="Y177" s="100" t="s">
        <v>163</v>
      </c>
      <c r="Z177" s="100">
        <v>1</v>
      </c>
    </row>
    <row r="178" spans="1:26" ht="17.100000000000001" customHeight="1">
      <c r="A178" s="13"/>
      <c r="B178" s="13"/>
      <c r="C178" s="13" t="s">
        <v>101</v>
      </c>
      <c r="D178" s="37"/>
      <c r="E178" s="145">
        <f t="shared" si="3"/>
        <v>0</v>
      </c>
      <c r="F178" s="100" t="s">
        <v>163</v>
      </c>
      <c r="G178" s="100" t="s">
        <v>163</v>
      </c>
      <c r="H178" s="100" t="s">
        <v>163</v>
      </c>
      <c r="I178" s="100" t="s">
        <v>163</v>
      </c>
      <c r="J178" s="100" t="s">
        <v>163</v>
      </c>
      <c r="K178" s="100" t="s">
        <v>163</v>
      </c>
      <c r="L178" s="100" t="s">
        <v>163</v>
      </c>
      <c r="M178" s="100" t="s">
        <v>163</v>
      </c>
      <c r="N178" s="100" t="s">
        <v>163</v>
      </c>
      <c r="O178" s="100" t="s">
        <v>163</v>
      </c>
      <c r="P178" s="100" t="s">
        <v>163</v>
      </c>
      <c r="Q178" s="100" t="s">
        <v>163</v>
      </c>
      <c r="R178" s="100" t="s">
        <v>163</v>
      </c>
      <c r="S178" s="100" t="s">
        <v>163</v>
      </c>
      <c r="T178" s="100" t="s">
        <v>163</v>
      </c>
      <c r="U178" s="100" t="s">
        <v>163</v>
      </c>
      <c r="V178" s="100" t="s">
        <v>163</v>
      </c>
      <c r="W178" s="100" t="s">
        <v>163</v>
      </c>
      <c r="X178" s="100" t="s">
        <v>163</v>
      </c>
      <c r="Y178" s="100" t="s">
        <v>163</v>
      </c>
      <c r="Z178" s="100" t="s">
        <v>163</v>
      </c>
    </row>
    <row r="179" spans="1:26" ht="17.100000000000001" customHeight="1">
      <c r="A179" s="13"/>
      <c r="B179" s="13" t="s">
        <v>111</v>
      </c>
      <c r="C179" s="13"/>
      <c r="D179" s="37"/>
      <c r="E179" s="145">
        <f>SUM(E180:E184)</f>
        <v>1605</v>
      </c>
      <c r="F179" s="100">
        <v>7</v>
      </c>
      <c r="G179" s="100">
        <v>7</v>
      </c>
      <c r="H179" s="100">
        <v>5</v>
      </c>
      <c r="I179" s="100">
        <v>4</v>
      </c>
      <c r="J179" s="100">
        <v>214</v>
      </c>
      <c r="K179" s="100">
        <v>179</v>
      </c>
      <c r="L179" s="100">
        <v>12</v>
      </c>
      <c r="M179" s="100">
        <v>21</v>
      </c>
      <c r="N179" s="100">
        <v>216</v>
      </c>
      <c r="O179" s="100">
        <v>230</v>
      </c>
      <c r="P179" s="100">
        <v>19</v>
      </c>
      <c r="Q179" s="100">
        <v>28</v>
      </c>
      <c r="R179" s="100">
        <v>34</v>
      </c>
      <c r="S179" s="100">
        <v>63</v>
      </c>
      <c r="T179" s="100">
        <v>60</v>
      </c>
      <c r="U179" s="100">
        <v>54</v>
      </c>
      <c r="V179" s="100">
        <v>167</v>
      </c>
      <c r="W179" s="100">
        <v>29</v>
      </c>
      <c r="X179" s="100">
        <v>143</v>
      </c>
      <c r="Y179" s="100">
        <v>79</v>
      </c>
      <c r="Z179" s="100">
        <v>41</v>
      </c>
    </row>
    <row r="180" spans="1:26" ht="17.100000000000001" customHeight="1">
      <c r="A180" s="13"/>
      <c r="B180" s="13"/>
      <c r="C180" s="13" t="s">
        <v>103</v>
      </c>
      <c r="D180" s="37"/>
      <c r="E180" s="145">
        <f t="shared" si="3"/>
        <v>461</v>
      </c>
      <c r="F180" s="100" t="s">
        <v>163</v>
      </c>
      <c r="G180" s="100" t="s">
        <v>163</v>
      </c>
      <c r="H180" s="100">
        <v>1</v>
      </c>
      <c r="I180" s="100">
        <v>2</v>
      </c>
      <c r="J180" s="100">
        <v>46</v>
      </c>
      <c r="K180" s="100">
        <v>54</v>
      </c>
      <c r="L180" s="100">
        <v>3</v>
      </c>
      <c r="M180" s="100">
        <v>4</v>
      </c>
      <c r="N180" s="100">
        <v>62</v>
      </c>
      <c r="O180" s="100">
        <v>57</v>
      </c>
      <c r="P180" s="100">
        <v>8</v>
      </c>
      <c r="Q180" s="100">
        <v>10</v>
      </c>
      <c r="R180" s="100">
        <v>12</v>
      </c>
      <c r="S180" s="100">
        <v>16</v>
      </c>
      <c r="T180" s="100">
        <v>29</v>
      </c>
      <c r="U180" s="100">
        <v>16</v>
      </c>
      <c r="V180" s="100">
        <v>46</v>
      </c>
      <c r="W180" s="100">
        <v>8</v>
      </c>
      <c r="X180" s="100">
        <v>54</v>
      </c>
      <c r="Y180" s="100">
        <v>23</v>
      </c>
      <c r="Z180" s="100">
        <v>10</v>
      </c>
    </row>
    <row r="181" spans="1:26" ht="17.100000000000001" customHeight="1">
      <c r="A181" s="13"/>
      <c r="B181" s="13"/>
      <c r="C181" s="13" t="s">
        <v>102</v>
      </c>
      <c r="D181" s="37"/>
      <c r="E181" s="145">
        <f t="shared" si="3"/>
        <v>245</v>
      </c>
      <c r="F181" s="100">
        <v>3</v>
      </c>
      <c r="G181" s="100">
        <v>3</v>
      </c>
      <c r="H181" s="100" t="s">
        <v>163</v>
      </c>
      <c r="I181" s="100" t="s">
        <v>163</v>
      </c>
      <c r="J181" s="100">
        <v>33</v>
      </c>
      <c r="K181" s="100">
        <v>24</v>
      </c>
      <c r="L181" s="100">
        <v>5</v>
      </c>
      <c r="M181" s="100">
        <v>1</v>
      </c>
      <c r="N181" s="100">
        <v>31</v>
      </c>
      <c r="O181" s="100">
        <v>34</v>
      </c>
      <c r="P181" s="100">
        <v>4</v>
      </c>
      <c r="Q181" s="100">
        <v>5</v>
      </c>
      <c r="R181" s="100">
        <v>5</v>
      </c>
      <c r="S181" s="100">
        <v>7</v>
      </c>
      <c r="T181" s="100">
        <v>3</v>
      </c>
      <c r="U181" s="100">
        <v>15</v>
      </c>
      <c r="V181" s="100">
        <v>27</v>
      </c>
      <c r="W181" s="100">
        <v>4</v>
      </c>
      <c r="X181" s="100">
        <v>21</v>
      </c>
      <c r="Y181" s="100">
        <v>16</v>
      </c>
      <c r="Z181" s="100">
        <v>7</v>
      </c>
    </row>
    <row r="182" spans="1:26" ht="17.100000000000001" customHeight="1">
      <c r="A182" s="13"/>
      <c r="B182" s="13"/>
      <c r="C182" s="13" t="s">
        <v>101</v>
      </c>
      <c r="D182" s="37"/>
      <c r="E182" s="145">
        <f t="shared" si="3"/>
        <v>387</v>
      </c>
      <c r="F182" s="100">
        <v>2</v>
      </c>
      <c r="G182" s="100">
        <v>2</v>
      </c>
      <c r="H182" s="100">
        <v>1</v>
      </c>
      <c r="I182" s="100">
        <v>1</v>
      </c>
      <c r="J182" s="100">
        <v>48</v>
      </c>
      <c r="K182" s="100">
        <v>45</v>
      </c>
      <c r="L182" s="100">
        <v>1</v>
      </c>
      <c r="M182" s="100">
        <v>7</v>
      </c>
      <c r="N182" s="100">
        <v>55</v>
      </c>
      <c r="O182" s="100">
        <v>64</v>
      </c>
      <c r="P182" s="100">
        <v>3</v>
      </c>
      <c r="Q182" s="100">
        <v>6</v>
      </c>
      <c r="R182" s="100">
        <v>10</v>
      </c>
      <c r="S182" s="100">
        <v>20</v>
      </c>
      <c r="T182" s="100">
        <v>10</v>
      </c>
      <c r="U182" s="100">
        <v>12</v>
      </c>
      <c r="V182" s="100">
        <v>31</v>
      </c>
      <c r="W182" s="100">
        <v>10</v>
      </c>
      <c r="X182" s="100">
        <v>27</v>
      </c>
      <c r="Y182" s="100">
        <v>26</v>
      </c>
      <c r="Z182" s="100">
        <v>8</v>
      </c>
    </row>
    <row r="183" spans="1:26" ht="17.100000000000001" customHeight="1">
      <c r="A183" s="13"/>
      <c r="B183" s="13"/>
      <c r="C183" s="13" t="s">
        <v>100</v>
      </c>
      <c r="D183" s="37"/>
      <c r="E183" s="145">
        <f t="shared" si="3"/>
        <v>245</v>
      </c>
      <c r="F183" s="100">
        <v>1</v>
      </c>
      <c r="G183" s="100">
        <v>1</v>
      </c>
      <c r="H183" s="100">
        <v>1</v>
      </c>
      <c r="I183" s="100">
        <v>1</v>
      </c>
      <c r="J183" s="100">
        <v>35</v>
      </c>
      <c r="K183" s="100">
        <v>27</v>
      </c>
      <c r="L183" s="100">
        <v>1</v>
      </c>
      <c r="M183" s="100">
        <v>7</v>
      </c>
      <c r="N183" s="100">
        <v>33</v>
      </c>
      <c r="O183" s="100">
        <v>28</v>
      </c>
      <c r="P183" s="100">
        <v>3</v>
      </c>
      <c r="Q183" s="100">
        <v>3</v>
      </c>
      <c r="R183" s="100">
        <v>3</v>
      </c>
      <c r="S183" s="100">
        <v>12</v>
      </c>
      <c r="T183" s="100">
        <v>11</v>
      </c>
      <c r="U183" s="100">
        <v>7</v>
      </c>
      <c r="V183" s="100">
        <v>37</v>
      </c>
      <c r="W183" s="100">
        <v>4</v>
      </c>
      <c r="X183" s="100">
        <v>16</v>
      </c>
      <c r="Y183" s="100">
        <v>6</v>
      </c>
      <c r="Z183" s="100">
        <v>9</v>
      </c>
    </row>
    <row r="184" spans="1:26" ht="17.100000000000001" customHeight="1">
      <c r="A184" s="13"/>
      <c r="B184" s="13"/>
      <c r="C184" s="13" t="s">
        <v>99</v>
      </c>
      <c r="D184" s="37"/>
      <c r="E184" s="145">
        <f t="shared" si="3"/>
        <v>267</v>
      </c>
      <c r="F184" s="100">
        <v>1</v>
      </c>
      <c r="G184" s="100">
        <v>1</v>
      </c>
      <c r="H184" s="100">
        <v>2</v>
      </c>
      <c r="I184" s="100" t="s">
        <v>163</v>
      </c>
      <c r="J184" s="100">
        <v>52</v>
      </c>
      <c r="K184" s="100">
        <v>29</v>
      </c>
      <c r="L184" s="100">
        <v>2</v>
      </c>
      <c r="M184" s="100">
        <v>2</v>
      </c>
      <c r="N184" s="100">
        <v>35</v>
      </c>
      <c r="O184" s="100">
        <v>47</v>
      </c>
      <c r="P184" s="100">
        <v>1</v>
      </c>
      <c r="Q184" s="100">
        <v>4</v>
      </c>
      <c r="R184" s="100">
        <v>4</v>
      </c>
      <c r="S184" s="100">
        <v>8</v>
      </c>
      <c r="T184" s="100">
        <v>7</v>
      </c>
      <c r="U184" s="100">
        <v>4</v>
      </c>
      <c r="V184" s="100">
        <v>26</v>
      </c>
      <c r="W184" s="100">
        <v>3</v>
      </c>
      <c r="X184" s="100">
        <v>25</v>
      </c>
      <c r="Y184" s="100">
        <v>8</v>
      </c>
      <c r="Z184" s="100">
        <v>7</v>
      </c>
    </row>
    <row r="185" spans="1:26" ht="17.100000000000001" customHeight="1">
      <c r="A185" s="13"/>
      <c r="B185" s="13" t="s">
        <v>110</v>
      </c>
      <c r="C185" s="13"/>
      <c r="D185" s="37"/>
      <c r="E185" s="145">
        <f t="shared" si="3"/>
        <v>212</v>
      </c>
      <c r="F185" s="100" t="s">
        <v>163</v>
      </c>
      <c r="G185" s="100" t="s">
        <v>163</v>
      </c>
      <c r="H185" s="100">
        <v>1</v>
      </c>
      <c r="I185" s="100" t="s">
        <v>163</v>
      </c>
      <c r="J185" s="100">
        <v>28</v>
      </c>
      <c r="K185" s="100">
        <v>27</v>
      </c>
      <c r="L185" s="100">
        <v>4</v>
      </c>
      <c r="M185" s="100">
        <v>4</v>
      </c>
      <c r="N185" s="100">
        <v>22</v>
      </c>
      <c r="O185" s="100">
        <v>33</v>
      </c>
      <c r="P185" s="100">
        <v>4</v>
      </c>
      <c r="Q185" s="100">
        <v>2</v>
      </c>
      <c r="R185" s="100">
        <v>7</v>
      </c>
      <c r="S185" s="100">
        <v>10</v>
      </c>
      <c r="T185" s="100">
        <v>6</v>
      </c>
      <c r="U185" s="100">
        <v>12</v>
      </c>
      <c r="V185" s="100">
        <v>18</v>
      </c>
      <c r="W185" s="100">
        <v>7</v>
      </c>
      <c r="X185" s="100">
        <v>13</v>
      </c>
      <c r="Y185" s="100">
        <v>14</v>
      </c>
      <c r="Z185" s="100" t="s">
        <v>163</v>
      </c>
    </row>
    <row r="186" spans="1:26" ht="17.100000000000001" customHeight="1">
      <c r="A186" s="13"/>
      <c r="B186" s="13" t="s">
        <v>109</v>
      </c>
      <c r="C186" s="13"/>
      <c r="D186" s="37"/>
      <c r="E186" s="145">
        <f t="shared" si="3"/>
        <v>187</v>
      </c>
      <c r="F186" s="100" t="s">
        <v>163</v>
      </c>
      <c r="G186" s="100" t="s">
        <v>163</v>
      </c>
      <c r="H186" s="100">
        <v>5</v>
      </c>
      <c r="I186" s="100" t="s">
        <v>163</v>
      </c>
      <c r="J186" s="100">
        <v>25</v>
      </c>
      <c r="K186" s="100">
        <v>24</v>
      </c>
      <c r="L186" s="100">
        <v>1</v>
      </c>
      <c r="M186" s="100">
        <v>3</v>
      </c>
      <c r="N186" s="100">
        <v>23</v>
      </c>
      <c r="O186" s="100">
        <v>23</v>
      </c>
      <c r="P186" s="100">
        <v>2</v>
      </c>
      <c r="Q186" s="100">
        <v>7</v>
      </c>
      <c r="R186" s="100">
        <v>8</v>
      </c>
      <c r="S186" s="100">
        <v>6</v>
      </c>
      <c r="T186" s="100">
        <v>4</v>
      </c>
      <c r="U186" s="100">
        <v>6</v>
      </c>
      <c r="V186" s="100">
        <v>10</v>
      </c>
      <c r="W186" s="100" t="s">
        <v>163</v>
      </c>
      <c r="X186" s="100">
        <v>28</v>
      </c>
      <c r="Y186" s="100">
        <v>8</v>
      </c>
      <c r="Z186" s="100">
        <v>4</v>
      </c>
    </row>
    <row r="187" spans="1:26" ht="17.100000000000001" customHeight="1">
      <c r="A187" s="13"/>
      <c r="B187" s="13" t="s">
        <v>108</v>
      </c>
      <c r="C187" s="13"/>
      <c r="D187" s="37"/>
      <c r="E187" s="145">
        <f t="shared" si="3"/>
        <v>45</v>
      </c>
      <c r="F187" s="100">
        <v>1</v>
      </c>
      <c r="G187" s="100">
        <v>1</v>
      </c>
      <c r="H187" s="100" t="s">
        <v>163</v>
      </c>
      <c r="I187" s="100" t="s">
        <v>163</v>
      </c>
      <c r="J187" s="100">
        <v>3</v>
      </c>
      <c r="K187" s="100">
        <v>7</v>
      </c>
      <c r="L187" s="100">
        <v>1</v>
      </c>
      <c r="M187" s="100">
        <v>2</v>
      </c>
      <c r="N187" s="100">
        <v>2</v>
      </c>
      <c r="O187" s="100">
        <v>6</v>
      </c>
      <c r="P187" s="100" t="s">
        <v>163</v>
      </c>
      <c r="Q187" s="100">
        <v>1</v>
      </c>
      <c r="R187" s="100">
        <v>5</v>
      </c>
      <c r="S187" s="100">
        <v>3</v>
      </c>
      <c r="T187" s="100">
        <v>2</v>
      </c>
      <c r="U187" s="100">
        <v>1</v>
      </c>
      <c r="V187" s="100">
        <v>3</v>
      </c>
      <c r="W187" s="100" t="s">
        <v>163</v>
      </c>
      <c r="X187" s="100">
        <v>4</v>
      </c>
      <c r="Y187" s="100">
        <v>3</v>
      </c>
      <c r="Z187" s="100">
        <v>1</v>
      </c>
    </row>
    <row r="188" spans="1:26" ht="17.100000000000001" customHeight="1">
      <c r="A188" s="13"/>
      <c r="B188" s="13" t="s">
        <v>107</v>
      </c>
      <c r="C188" s="13"/>
      <c r="D188" s="37"/>
      <c r="E188" s="145">
        <f t="shared" si="3"/>
        <v>448</v>
      </c>
      <c r="F188" s="100">
        <v>1</v>
      </c>
      <c r="G188" s="100" t="s">
        <v>163</v>
      </c>
      <c r="H188" s="100">
        <v>1</v>
      </c>
      <c r="I188" s="100" t="s">
        <v>163</v>
      </c>
      <c r="J188" s="100">
        <v>68</v>
      </c>
      <c r="K188" s="100">
        <v>60</v>
      </c>
      <c r="L188" s="100">
        <v>3</v>
      </c>
      <c r="M188" s="100">
        <v>11</v>
      </c>
      <c r="N188" s="100">
        <v>64</v>
      </c>
      <c r="O188" s="100">
        <v>64</v>
      </c>
      <c r="P188" s="100">
        <v>3</v>
      </c>
      <c r="Q188" s="100">
        <v>13</v>
      </c>
      <c r="R188" s="100">
        <v>12</v>
      </c>
      <c r="S188" s="100">
        <v>24</v>
      </c>
      <c r="T188" s="100">
        <v>9</v>
      </c>
      <c r="U188" s="100">
        <v>21</v>
      </c>
      <c r="V188" s="100">
        <v>38</v>
      </c>
      <c r="W188" s="100">
        <v>2</v>
      </c>
      <c r="X188" s="100">
        <v>34</v>
      </c>
      <c r="Y188" s="100">
        <v>5</v>
      </c>
      <c r="Z188" s="100">
        <v>15</v>
      </c>
    </row>
    <row r="189" spans="1:26" ht="17.100000000000001" customHeight="1">
      <c r="A189" s="13"/>
      <c r="B189" s="13" t="s">
        <v>106</v>
      </c>
      <c r="C189" s="13"/>
      <c r="D189" s="37"/>
      <c r="E189" s="145">
        <f t="shared" si="3"/>
        <v>142</v>
      </c>
      <c r="F189" s="100" t="s">
        <v>163</v>
      </c>
      <c r="G189" s="100" t="s">
        <v>163</v>
      </c>
      <c r="H189" s="100" t="s">
        <v>163</v>
      </c>
      <c r="I189" s="100" t="s">
        <v>163</v>
      </c>
      <c r="J189" s="100">
        <v>14</v>
      </c>
      <c r="K189" s="100">
        <v>19</v>
      </c>
      <c r="L189" s="100">
        <v>1</v>
      </c>
      <c r="M189" s="100">
        <v>5</v>
      </c>
      <c r="N189" s="100">
        <v>14</v>
      </c>
      <c r="O189" s="100">
        <v>20</v>
      </c>
      <c r="P189" s="100" t="s">
        <v>163</v>
      </c>
      <c r="Q189" s="100">
        <v>5</v>
      </c>
      <c r="R189" s="100">
        <v>10</v>
      </c>
      <c r="S189" s="100">
        <v>9</v>
      </c>
      <c r="T189" s="100">
        <v>3</v>
      </c>
      <c r="U189" s="100">
        <v>6</v>
      </c>
      <c r="V189" s="100">
        <v>15</v>
      </c>
      <c r="W189" s="100">
        <v>4</v>
      </c>
      <c r="X189" s="100">
        <v>9</v>
      </c>
      <c r="Y189" s="100">
        <v>4</v>
      </c>
      <c r="Z189" s="100">
        <v>4</v>
      </c>
    </row>
    <row r="190" spans="1:26" ht="17.100000000000001" customHeight="1">
      <c r="A190" s="13"/>
      <c r="B190" s="13" t="s">
        <v>105</v>
      </c>
      <c r="C190" s="13"/>
      <c r="D190" s="37"/>
      <c r="E190" s="145">
        <f t="shared" si="3"/>
        <v>389</v>
      </c>
      <c r="F190" s="100">
        <v>2</v>
      </c>
      <c r="G190" s="100">
        <v>2</v>
      </c>
      <c r="H190" s="100" t="s">
        <v>163</v>
      </c>
      <c r="I190" s="100">
        <v>1</v>
      </c>
      <c r="J190" s="100">
        <v>55</v>
      </c>
      <c r="K190" s="100">
        <v>61</v>
      </c>
      <c r="L190" s="100">
        <v>5</v>
      </c>
      <c r="M190" s="100">
        <v>11</v>
      </c>
      <c r="N190" s="100">
        <v>59</v>
      </c>
      <c r="O190" s="100">
        <v>54</v>
      </c>
      <c r="P190" s="100">
        <v>4</v>
      </c>
      <c r="Q190" s="100">
        <v>6</v>
      </c>
      <c r="R190" s="100">
        <v>11</v>
      </c>
      <c r="S190" s="100">
        <v>17</v>
      </c>
      <c r="T190" s="100">
        <v>8</v>
      </c>
      <c r="U190" s="100">
        <v>8</v>
      </c>
      <c r="V190" s="100">
        <v>37</v>
      </c>
      <c r="W190" s="100">
        <v>5</v>
      </c>
      <c r="X190" s="100">
        <v>24</v>
      </c>
      <c r="Y190" s="100">
        <v>11</v>
      </c>
      <c r="Z190" s="100">
        <v>10</v>
      </c>
    </row>
    <row r="191" spans="1:26" ht="17.100000000000001" customHeight="1">
      <c r="A191" s="13"/>
      <c r="B191" s="13" t="s">
        <v>104</v>
      </c>
      <c r="C191" s="13"/>
      <c r="D191" s="37"/>
      <c r="E191" s="145">
        <f>SUM(E192:E196)</f>
        <v>1241</v>
      </c>
      <c r="F191" s="100">
        <v>4</v>
      </c>
      <c r="G191" s="100">
        <v>3</v>
      </c>
      <c r="H191" s="100">
        <v>5</v>
      </c>
      <c r="I191" s="100" t="s">
        <v>163</v>
      </c>
      <c r="J191" s="100">
        <v>171</v>
      </c>
      <c r="K191" s="100">
        <v>208</v>
      </c>
      <c r="L191" s="100">
        <v>12</v>
      </c>
      <c r="M191" s="100">
        <v>36</v>
      </c>
      <c r="N191" s="100">
        <v>149</v>
      </c>
      <c r="O191" s="100">
        <v>195</v>
      </c>
      <c r="P191" s="100">
        <v>14</v>
      </c>
      <c r="Q191" s="100">
        <v>23</v>
      </c>
      <c r="R191" s="100">
        <v>40</v>
      </c>
      <c r="S191" s="100">
        <v>68</v>
      </c>
      <c r="T191" s="100">
        <v>32</v>
      </c>
      <c r="U191" s="100">
        <v>55</v>
      </c>
      <c r="V191" s="100">
        <v>75</v>
      </c>
      <c r="W191" s="100">
        <v>7</v>
      </c>
      <c r="X191" s="100">
        <v>98</v>
      </c>
      <c r="Y191" s="100">
        <v>26</v>
      </c>
      <c r="Z191" s="100">
        <v>23</v>
      </c>
    </row>
    <row r="192" spans="1:26" ht="17.100000000000001" customHeight="1">
      <c r="A192" s="13"/>
      <c r="B192" s="13"/>
      <c r="C192" s="13" t="s">
        <v>103</v>
      </c>
      <c r="D192" s="37"/>
      <c r="E192" s="145">
        <f t="shared" si="3"/>
        <v>453</v>
      </c>
      <c r="F192" s="100">
        <v>1</v>
      </c>
      <c r="G192" s="100">
        <v>1</v>
      </c>
      <c r="H192" s="100" t="s">
        <v>163</v>
      </c>
      <c r="I192" s="100" t="s">
        <v>163</v>
      </c>
      <c r="J192" s="100">
        <v>66</v>
      </c>
      <c r="K192" s="100">
        <v>76</v>
      </c>
      <c r="L192" s="100">
        <v>5</v>
      </c>
      <c r="M192" s="100">
        <v>16</v>
      </c>
      <c r="N192" s="100">
        <v>47</v>
      </c>
      <c r="O192" s="100">
        <v>73</v>
      </c>
      <c r="P192" s="100">
        <v>3</v>
      </c>
      <c r="Q192" s="100">
        <v>10</v>
      </c>
      <c r="R192" s="100">
        <v>16</v>
      </c>
      <c r="S192" s="100">
        <v>22</v>
      </c>
      <c r="T192" s="100">
        <v>8</v>
      </c>
      <c r="U192" s="100">
        <v>23</v>
      </c>
      <c r="V192" s="100">
        <v>31</v>
      </c>
      <c r="W192" s="100">
        <v>3</v>
      </c>
      <c r="X192" s="100">
        <v>33</v>
      </c>
      <c r="Y192" s="100">
        <v>9</v>
      </c>
      <c r="Z192" s="100">
        <v>11</v>
      </c>
    </row>
    <row r="193" spans="1:27" ht="17.100000000000001" customHeight="1">
      <c r="A193" s="13"/>
      <c r="B193" s="13"/>
      <c r="C193" s="13" t="s">
        <v>102</v>
      </c>
      <c r="D193" s="37"/>
      <c r="E193" s="145">
        <f t="shared" si="3"/>
        <v>464</v>
      </c>
      <c r="F193" s="100">
        <v>1</v>
      </c>
      <c r="G193" s="100" t="s">
        <v>163</v>
      </c>
      <c r="H193" s="100">
        <v>5</v>
      </c>
      <c r="I193" s="100" t="s">
        <v>163</v>
      </c>
      <c r="J193" s="100">
        <v>65</v>
      </c>
      <c r="K193" s="100">
        <v>74</v>
      </c>
      <c r="L193" s="100">
        <v>7</v>
      </c>
      <c r="M193" s="100">
        <v>5</v>
      </c>
      <c r="N193" s="100">
        <v>68</v>
      </c>
      <c r="O193" s="100">
        <v>70</v>
      </c>
      <c r="P193" s="100">
        <v>3</v>
      </c>
      <c r="Q193" s="100">
        <v>7</v>
      </c>
      <c r="R193" s="100">
        <v>12</v>
      </c>
      <c r="S193" s="100">
        <v>23</v>
      </c>
      <c r="T193" s="100">
        <v>16</v>
      </c>
      <c r="U193" s="100">
        <v>19</v>
      </c>
      <c r="V193" s="100">
        <v>28</v>
      </c>
      <c r="W193" s="100">
        <v>1</v>
      </c>
      <c r="X193" s="100">
        <v>43</v>
      </c>
      <c r="Y193" s="100">
        <v>10</v>
      </c>
      <c r="Z193" s="100">
        <v>7</v>
      </c>
    </row>
    <row r="194" spans="1:27" ht="17.100000000000001" customHeight="1">
      <c r="A194" s="13"/>
      <c r="B194" s="13"/>
      <c r="C194" s="13" t="s">
        <v>101</v>
      </c>
      <c r="D194" s="37"/>
      <c r="E194" s="145">
        <f t="shared" si="3"/>
        <v>324</v>
      </c>
      <c r="F194" s="100">
        <v>2</v>
      </c>
      <c r="G194" s="100">
        <v>2</v>
      </c>
      <c r="H194" s="100" t="s">
        <v>163</v>
      </c>
      <c r="I194" s="100" t="s">
        <v>163</v>
      </c>
      <c r="J194" s="100">
        <v>40</v>
      </c>
      <c r="K194" s="100">
        <v>58</v>
      </c>
      <c r="L194" s="100" t="s">
        <v>163</v>
      </c>
      <c r="M194" s="100">
        <v>15</v>
      </c>
      <c r="N194" s="100">
        <v>34</v>
      </c>
      <c r="O194" s="100">
        <v>52</v>
      </c>
      <c r="P194" s="100">
        <v>8</v>
      </c>
      <c r="Q194" s="100">
        <v>6</v>
      </c>
      <c r="R194" s="100">
        <v>12</v>
      </c>
      <c r="S194" s="100">
        <v>23</v>
      </c>
      <c r="T194" s="100">
        <v>8</v>
      </c>
      <c r="U194" s="100">
        <v>13</v>
      </c>
      <c r="V194" s="100">
        <v>16</v>
      </c>
      <c r="W194" s="100">
        <v>3</v>
      </c>
      <c r="X194" s="100">
        <v>22</v>
      </c>
      <c r="Y194" s="100">
        <v>7</v>
      </c>
      <c r="Z194" s="100">
        <v>5</v>
      </c>
    </row>
    <row r="195" spans="1:27" ht="17.100000000000001" customHeight="1">
      <c r="A195" s="13"/>
      <c r="B195" s="13"/>
      <c r="C195" s="13" t="s">
        <v>100</v>
      </c>
      <c r="D195" s="37"/>
      <c r="E195" s="145">
        <f t="shared" si="3"/>
        <v>0</v>
      </c>
      <c r="F195" s="100" t="s">
        <v>163</v>
      </c>
      <c r="G195" s="100" t="s">
        <v>163</v>
      </c>
      <c r="H195" s="100" t="s">
        <v>163</v>
      </c>
      <c r="I195" s="100" t="s">
        <v>163</v>
      </c>
      <c r="J195" s="100" t="s">
        <v>163</v>
      </c>
      <c r="K195" s="100" t="s">
        <v>163</v>
      </c>
      <c r="L195" s="100" t="s">
        <v>163</v>
      </c>
      <c r="M195" s="100" t="s">
        <v>163</v>
      </c>
      <c r="N195" s="100" t="s">
        <v>163</v>
      </c>
      <c r="O195" s="100" t="s">
        <v>163</v>
      </c>
      <c r="P195" s="100" t="s">
        <v>163</v>
      </c>
      <c r="Q195" s="100" t="s">
        <v>163</v>
      </c>
      <c r="R195" s="100" t="s">
        <v>163</v>
      </c>
      <c r="S195" s="100" t="s">
        <v>163</v>
      </c>
      <c r="T195" s="100" t="s">
        <v>163</v>
      </c>
      <c r="U195" s="100" t="s">
        <v>163</v>
      </c>
      <c r="V195" s="100" t="s">
        <v>163</v>
      </c>
      <c r="W195" s="100" t="s">
        <v>163</v>
      </c>
      <c r="X195" s="100" t="s">
        <v>163</v>
      </c>
      <c r="Y195" s="100" t="s">
        <v>163</v>
      </c>
      <c r="Z195" s="100" t="s">
        <v>163</v>
      </c>
    </row>
    <row r="196" spans="1:27" ht="17.100000000000001" customHeight="1">
      <c r="A196" s="13"/>
      <c r="B196" s="13"/>
      <c r="C196" s="13" t="s">
        <v>99</v>
      </c>
      <c r="D196" s="37"/>
      <c r="E196" s="145">
        <f t="shared" si="3"/>
        <v>0</v>
      </c>
      <c r="F196" s="100" t="s">
        <v>163</v>
      </c>
      <c r="G196" s="100" t="s">
        <v>163</v>
      </c>
      <c r="H196" s="100" t="s">
        <v>163</v>
      </c>
      <c r="I196" s="100" t="s">
        <v>163</v>
      </c>
      <c r="J196" s="100" t="s">
        <v>163</v>
      </c>
      <c r="K196" s="100" t="s">
        <v>163</v>
      </c>
      <c r="L196" s="100" t="s">
        <v>163</v>
      </c>
      <c r="M196" s="100" t="s">
        <v>163</v>
      </c>
      <c r="N196" s="100" t="s">
        <v>163</v>
      </c>
      <c r="O196" s="100" t="s">
        <v>163</v>
      </c>
      <c r="P196" s="100" t="s">
        <v>163</v>
      </c>
      <c r="Q196" s="100" t="s">
        <v>163</v>
      </c>
      <c r="R196" s="100" t="s">
        <v>163</v>
      </c>
      <c r="S196" s="100" t="s">
        <v>163</v>
      </c>
      <c r="T196" s="100" t="s">
        <v>163</v>
      </c>
      <c r="U196" s="100" t="s">
        <v>163</v>
      </c>
      <c r="V196" s="100" t="s">
        <v>163</v>
      </c>
      <c r="W196" s="100" t="s">
        <v>163</v>
      </c>
      <c r="X196" s="100" t="s">
        <v>163</v>
      </c>
      <c r="Y196" s="100" t="s">
        <v>163</v>
      </c>
      <c r="Z196" s="100" t="s">
        <v>163</v>
      </c>
    </row>
    <row r="197" spans="1:27" ht="17.100000000000001" customHeight="1">
      <c r="A197" s="13"/>
      <c r="B197" s="13" t="s">
        <v>98</v>
      </c>
      <c r="C197" s="13"/>
      <c r="D197" s="38"/>
      <c r="E197" s="145">
        <f t="shared" si="3"/>
        <v>4</v>
      </c>
      <c r="F197" s="100" t="s">
        <v>163</v>
      </c>
      <c r="G197" s="100" t="s">
        <v>163</v>
      </c>
      <c r="H197" s="100" t="s">
        <v>163</v>
      </c>
      <c r="I197" s="100" t="s">
        <v>163</v>
      </c>
      <c r="J197" s="100" t="s">
        <v>163</v>
      </c>
      <c r="K197" s="100" t="s">
        <v>163</v>
      </c>
      <c r="L197" s="100" t="s">
        <v>163</v>
      </c>
      <c r="M197" s="100" t="s">
        <v>163</v>
      </c>
      <c r="N197" s="100" t="s">
        <v>163</v>
      </c>
      <c r="O197" s="100" t="s">
        <v>163</v>
      </c>
      <c r="P197" s="100" t="s">
        <v>163</v>
      </c>
      <c r="Q197" s="100" t="s">
        <v>163</v>
      </c>
      <c r="R197" s="100" t="s">
        <v>163</v>
      </c>
      <c r="S197" s="100" t="s">
        <v>163</v>
      </c>
      <c r="T197" s="100" t="s">
        <v>163</v>
      </c>
      <c r="U197" s="100" t="s">
        <v>163</v>
      </c>
      <c r="V197" s="100" t="s">
        <v>163</v>
      </c>
      <c r="W197" s="100" t="s">
        <v>163</v>
      </c>
      <c r="X197" s="100" t="s">
        <v>163</v>
      </c>
      <c r="Y197" s="100">
        <v>4</v>
      </c>
      <c r="Z197" s="100" t="s">
        <v>163</v>
      </c>
      <c r="AA197" s="13"/>
    </row>
    <row r="198" spans="1:27" ht="17.100000000000001" customHeight="1">
      <c r="A198" s="13" t="s">
        <v>97</v>
      </c>
      <c r="B198" s="13"/>
      <c r="C198" s="13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</row>
    <row r="199" spans="1:27" ht="17.100000000000001" customHeight="1">
      <c r="A199" s="13">
        <v>1</v>
      </c>
      <c r="B199" s="269" t="s">
        <v>96</v>
      </c>
      <c r="C199" s="269"/>
      <c r="D199" s="128"/>
      <c r="E199" s="145">
        <f>SUM(F199,H199:Z199)</f>
        <v>860</v>
      </c>
      <c r="F199" s="100">
        <f t="shared" ref="F199:Z199" si="4">SUM(F78)</f>
        <v>7</v>
      </c>
      <c r="G199" s="100">
        <f t="shared" si="4"/>
        <v>6</v>
      </c>
      <c r="H199" s="100">
        <f t="shared" si="4"/>
        <v>2</v>
      </c>
      <c r="I199" s="100">
        <f t="shared" si="4"/>
        <v>1</v>
      </c>
      <c r="J199" s="100">
        <f t="shared" si="4"/>
        <v>54</v>
      </c>
      <c r="K199" s="100">
        <f t="shared" si="4"/>
        <v>90</v>
      </c>
      <c r="L199" s="100">
        <f t="shared" si="4"/>
        <v>7</v>
      </c>
      <c r="M199" s="100">
        <f t="shared" si="4"/>
        <v>17</v>
      </c>
      <c r="N199" s="100">
        <f t="shared" si="4"/>
        <v>76</v>
      </c>
      <c r="O199" s="100">
        <f t="shared" si="4"/>
        <v>139</v>
      </c>
      <c r="P199" s="100">
        <f t="shared" si="4"/>
        <v>25</v>
      </c>
      <c r="Q199" s="100">
        <f t="shared" si="4"/>
        <v>22</v>
      </c>
      <c r="R199" s="100">
        <f t="shared" si="4"/>
        <v>40</v>
      </c>
      <c r="S199" s="100">
        <f t="shared" si="4"/>
        <v>53</v>
      </c>
      <c r="T199" s="100">
        <f t="shared" si="4"/>
        <v>32</v>
      </c>
      <c r="U199" s="100">
        <f t="shared" si="4"/>
        <v>37</v>
      </c>
      <c r="V199" s="100">
        <f t="shared" si="4"/>
        <v>77</v>
      </c>
      <c r="W199" s="100">
        <f t="shared" si="4"/>
        <v>16</v>
      </c>
      <c r="X199" s="100">
        <f t="shared" si="4"/>
        <v>75</v>
      </c>
      <c r="Y199" s="100">
        <f t="shared" si="4"/>
        <v>67</v>
      </c>
      <c r="Z199" s="100">
        <f t="shared" si="4"/>
        <v>23</v>
      </c>
    </row>
    <row r="200" spans="1:27" ht="17.100000000000001" customHeight="1">
      <c r="A200" s="13">
        <v>2</v>
      </c>
      <c r="B200" s="269" t="s">
        <v>367</v>
      </c>
      <c r="C200" s="269"/>
      <c r="D200" s="68" t="s">
        <v>366</v>
      </c>
      <c r="E200" s="145">
        <f>SUM(F200,H200:Z200)</f>
        <v>888</v>
      </c>
      <c r="F200" s="100">
        <f>SUM(F40,F65,F106,F107,F110,F108,F109,F197)</f>
        <v>3</v>
      </c>
      <c r="G200" s="100">
        <f>SUM(G40,G65,G106,G107,G110,G108,G109,G197)</f>
        <v>2</v>
      </c>
      <c r="H200" s="100">
        <f t="shared" ref="H200:Z200" si="5">SUM(H40,H65,H106,H107,H110,H108,H109,H197)</f>
        <v>5</v>
      </c>
      <c r="I200" s="100">
        <f t="shared" si="5"/>
        <v>0</v>
      </c>
      <c r="J200" s="100">
        <f t="shared" si="5"/>
        <v>72</v>
      </c>
      <c r="K200" s="100">
        <f t="shared" si="5"/>
        <v>90</v>
      </c>
      <c r="L200" s="100">
        <f t="shared" si="5"/>
        <v>9</v>
      </c>
      <c r="M200" s="100">
        <f t="shared" si="5"/>
        <v>10</v>
      </c>
      <c r="N200" s="100">
        <f t="shared" si="5"/>
        <v>68</v>
      </c>
      <c r="O200" s="100">
        <f t="shared" si="5"/>
        <v>153</v>
      </c>
      <c r="P200" s="100">
        <f t="shared" si="5"/>
        <v>18</v>
      </c>
      <c r="Q200" s="100">
        <f t="shared" si="5"/>
        <v>25</v>
      </c>
      <c r="R200" s="100">
        <f>SUM(R40,R65,R106,R107,R110,R108,R109,R197)</f>
        <v>22</v>
      </c>
      <c r="S200" s="100">
        <f t="shared" si="5"/>
        <v>92</v>
      </c>
      <c r="T200" s="100">
        <f t="shared" si="5"/>
        <v>32</v>
      </c>
      <c r="U200" s="100">
        <f t="shared" si="5"/>
        <v>32</v>
      </c>
      <c r="V200" s="100">
        <f t="shared" si="5"/>
        <v>65</v>
      </c>
      <c r="W200" s="100">
        <f t="shared" si="5"/>
        <v>10</v>
      </c>
      <c r="X200" s="100">
        <f t="shared" si="5"/>
        <v>95</v>
      </c>
      <c r="Y200" s="100">
        <f t="shared" si="5"/>
        <v>76</v>
      </c>
      <c r="Z200" s="100">
        <f t="shared" si="5"/>
        <v>11</v>
      </c>
    </row>
    <row r="201" spans="1:27" ht="17.100000000000001" customHeight="1">
      <c r="A201" s="13">
        <v>3</v>
      </c>
      <c r="B201" s="269" t="s">
        <v>95</v>
      </c>
      <c r="C201" s="269"/>
      <c r="D201" s="128"/>
      <c r="E201" s="145">
        <f t="shared" ref="E201:E216" si="6">SUM(F201,H201:Z201)</f>
        <v>836</v>
      </c>
      <c r="F201" s="100">
        <f t="shared" ref="F201" si="7">SUM(F99)</f>
        <v>3</v>
      </c>
      <c r="G201" s="100">
        <f>SUM(G99)</f>
        <v>3</v>
      </c>
      <c r="H201" s="100">
        <f t="shared" ref="H201:Z201" si="8">SUM(H99)</f>
        <v>3</v>
      </c>
      <c r="I201" s="100">
        <f t="shared" si="8"/>
        <v>0</v>
      </c>
      <c r="J201" s="100">
        <f t="shared" si="8"/>
        <v>58</v>
      </c>
      <c r="K201" s="100">
        <f t="shared" si="8"/>
        <v>50</v>
      </c>
      <c r="L201" s="100">
        <f t="shared" si="8"/>
        <v>18</v>
      </c>
      <c r="M201" s="100">
        <f t="shared" si="8"/>
        <v>18</v>
      </c>
      <c r="N201" s="100">
        <f t="shared" si="8"/>
        <v>52</v>
      </c>
      <c r="O201" s="100">
        <f t="shared" si="8"/>
        <v>162</v>
      </c>
      <c r="P201" s="100">
        <f t="shared" si="8"/>
        <v>21</v>
      </c>
      <c r="Q201" s="100">
        <f t="shared" si="8"/>
        <v>27</v>
      </c>
      <c r="R201" s="100">
        <f t="shared" si="8"/>
        <v>23</v>
      </c>
      <c r="S201" s="100">
        <f t="shared" si="8"/>
        <v>92</v>
      </c>
      <c r="T201" s="100">
        <f t="shared" si="8"/>
        <v>24</v>
      </c>
      <c r="U201" s="100">
        <f t="shared" si="8"/>
        <v>29</v>
      </c>
      <c r="V201" s="100">
        <f t="shared" si="8"/>
        <v>88</v>
      </c>
      <c r="W201" s="100">
        <f t="shared" si="8"/>
        <v>14</v>
      </c>
      <c r="X201" s="100">
        <f t="shared" si="8"/>
        <v>64</v>
      </c>
      <c r="Y201" s="100">
        <f t="shared" si="8"/>
        <v>82</v>
      </c>
      <c r="Z201" s="100">
        <f t="shared" si="8"/>
        <v>8</v>
      </c>
    </row>
    <row r="202" spans="1:27" ht="17.100000000000001" customHeight="1">
      <c r="A202" s="13">
        <v>4</v>
      </c>
      <c r="B202" s="269" t="s">
        <v>94</v>
      </c>
      <c r="C202" s="269"/>
      <c r="D202" s="128"/>
      <c r="E202" s="145">
        <f t="shared" si="6"/>
        <v>972</v>
      </c>
      <c r="F202" s="100">
        <f>SUM(F111)</f>
        <v>9</v>
      </c>
      <c r="G202" s="100">
        <f t="shared" ref="G202:Z202" si="9">SUM(G111)</f>
        <v>9</v>
      </c>
      <c r="H202" s="100">
        <f t="shared" si="9"/>
        <v>2</v>
      </c>
      <c r="I202" s="100">
        <f t="shared" si="9"/>
        <v>0</v>
      </c>
      <c r="J202" s="100">
        <f t="shared" si="9"/>
        <v>113</v>
      </c>
      <c r="K202" s="100">
        <f t="shared" si="9"/>
        <v>96</v>
      </c>
      <c r="L202" s="100">
        <f t="shared" si="9"/>
        <v>7</v>
      </c>
      <c r="M202" s="100">
        <f t="shared" si="9"/>
        <v>9</v>
      </c>
      <c r="N202" s="100">
        <f t="shared" si="9"/>
        <v>107</v>
      </c>
      <c r="O202" s="100">
        <f t="shared" si="9"/>
        <v>163</v>
      </c>
      <c r="P202" s="100">
        <f t="shared" si="9"/>
        <v>16</v>
      </c>
      <c r="Q202" s="100">
        <f t="shared" si="9"/>
        <v>24</v>
      </c>
      <c r="R202" s="100">
        <f t="shared" si="9"/>
        <v>20</v>
      </c>
      <c r="S202" s="100">
        <f t="shared" si="9"/>
        <v>58</v>
      </c>
      <c r="T202" s="100">
        <f t="shared" si="9"/>
        <v>43</v>
      </c>
      <c r="U202" s="100">
        <f t="shared" si="9"/>
        <v>31</v>
      </c>
      <c r="V202" s="100">
        <f t="shared" si="9"/>
        <v>109</v>
      </c>
      <c r="W202" s="100">
        <f t="shared" si="9"/>
        <v>13</v>
      </c>
      <c r="X202" s="100">
        <f t="shared" si="9"/>
        <v>91</v>
      </c>
      <c r="Y202" s="100">
        <f t="shared" si="9"/>
        <v>53</v>
      </c>
      <c r="Z202" s="100">
        <f t="shared" si="9"/>
        <v>8</v>
      </c>
    </row>
    <row r="203" spans="1:27" ht="17.100000000000001" customHeight="1">
      <c r="A203" s="13">
        <v>5</v>
      </c>
      <c r="B203" s="331" t="s">
        <v>93</v>
      </c>
      <c r="C203" s="331"/>
      <c r="D203" s="128"/>
      <c r="E203" s="145">
        <f t="shared" si="6"/>
        <v>1069</v>
      </c>
      <c r="F203" s="100">
        <f t="shared" ref="F203:Z203" si="10">SUM(F117,F93,F96)</f>
        <v>7</v>
      </c>
      <c r="G203" s="100">
        <f t="shared" si="10"/>
        <v>7</v>
      </c>
      <c r="H203" s="100">
        <f t="shared" si="10"/>
        <v>6</v>
      </c>
      <c r="I203" s="100">
        <f t="shared" si="10"/>
        <v>0</v>
      </c>
      <c r="J203" s="100">
        <f t="shared" si="10"/>
        <v>129</v>
      </c>
      <c r="K203" s="100">
        <f t="shared" si="10"/>
        <v>109</v>
      </c>
      <c r="L203" s="100">
        <f t="shared" si="10"/>
        <v>9</v>
      </c>
      <c r="M203" s="100">
        <f t="shared" si="10"/>
        <v>13</v>
      </c>
      <c r="N203" s="100">
        <f t="shared" si="10"/>
        <v>131</v>
      </c>
      <c r="O203" s="100">
        <f t="shared" si="10"/>
        <v>176</v>
      </c>
      <c r="P203" s="100">
        <f t="shared" si="10"/>
        <v>13</v>
      </c>
      <c r="Q203" s="100">
        <f t="shared" si="10"/>
        <v>15</v>
      </c>
      <c r="R203" s="100">
        <f t="shared" si="10"/>
        <v>29</v>
      </c>
      <c r="S203" s="100">
        <f t="shared" si="10"/>
        <v>54</v>
      </c>
      <c r="T203" s="100">
        <f t="shared" si="10"/>
        <v>39</v>
      </c>
      <c r="U203" s="100">
        <f t="shared" si="10"/>
        <v>60</v>
      </c>
      <c r="V203" s="100">
        <f t="shared" si="10"/>
        <v>86</v>
      </c>
      <c r="W203" s="100">
        <f t="shared" si="10"/>
        <v>12</v>
      </c>
      <c r="X203" s="100">
        <f t="shared" si="10"/>
        <v>112</v>
      </c>
      <c r="Y203" s="100">
        <f t="shared" si="10"/>
        <v>53</v>
      </c>
      <c r="Z203" s="100">
        <f t="shared" si="10"/>
        <v>16</v>
      </c>
    </row>
    <row r="204" spans="1:27" ht="17.100000000000001" customHeight="1">
      <c r="A204" s="13">
        <v>6</v>
      </c>
      <c r="B204" s="269" t="s">
        <v>92</v>
      </c>
      <c r="C204" s="269"/>
      <c r="D204" s="128"/>
      <c r="E204" s="145">
        <f t="shared" si="6"/>
        <v>1649</v>
      </c>
      <c r="F204" s="100">
        <f>SUM(F87,F105,F84)</f>
        <v>7</v>
      </c>
      <c r="G204" s="100">
        <f t="shared" ref="G204:Z204" si="11">SUM(G87,G105,G84)</f>
        <v>6</v>
      </c>
      <c r="H204" s="100">
        <f t="shared" si="11"/>
        <v>2</v>
      </c>
      <c r="I204" s="100">
        <f t="shared" si="11"/>
        <v>0</v>
      </c>
      <c r="J204" s="100">
        <f t="shared" si="11"/>
        <v>142</v>
      </c>
      <c r="K204" s="100">
        <f t="shared" si="11"/>
        <v>129</v>
      </c>
      <c r="L204" s="100">
        <f t="shared" si="11"/>
        <v>16</v>
      </c>
      <c r="M204" s="100">
        <f t="shared" si="11"/>
        <v>20</v>
      </c>
      <c r="N204" s="100">
        <f t="shared" si="11"/>
        <v>135</v>
      </c>
      <c r="O204" s="100">
        <f t="shared" si="11"/>
        <v>267</v>
      </c>
      <c r="P204" s="100">
        <f t="shared" si="11"/>
        <v>33</v>
      </c>
      <c r="Q204" s="100">
        <f t="shared" si="11"/>
        <v>35</v>
      </c>
      <c r="R204" s="100">
        <f t="shared" si="11"/>
        <v>49</v>
      </c>
      <c r="S204" s="100">
        <f t="shared" si="11"/>
        <v>112</v>
      </c>
      <c r="T204" s="100">
        <f t="shared" si="11"/>
        <v>61</v>
      </c>
      <c r="U204" s="100">
        <f t="shared" si="11"/>
        <v>125</v>
      </c>
      <c r="V204" s="100">
        <f t="shared" si="11"/>
        <v>156</v>
      </c>
      <c r="W204" s="100">
        <f t="shared" si="11"/>
        <v>25</v>
      </c>
      <c r="X204" s="100">
        <f t="shared" si="11"/>
        <v>107</v>
      </c>
      <c r="Y204" s="100">
        <f t="shared" si="11"/>
        <v>184</v>
      </c>
      <c r="Z204" s="100">
        <f t="shared" si="11"/>
        <v>44</v>
      </c>
    </row>
    <row r="205" spans="1:27" ht="17.100000000000001" customHeight="1">
      <c r="A205" s="13">
        <v>7</v>
      </c>
      <c r="B205" s="269" t="s">
        <v>91</v>
      </c>
      <c r="C205" s="269"/>
      <c r="D205" s="128"/>
      <c r="E205" s="145">
        <f t="shared" si="6"/>
        <v>1011</v>
      </c>
      <c r="F205" s="100">
        <f>SUM(F29)</f>
        <v>13</v>
      </c>
      <c r="G205" s="100">
        <f t="shared" ref="G205:Z205" si="12">SUM(G29)</f>
        <v>13</v>
      </c>
      <c r="H205" s="100">
        <f t="shared" si="12"/>
        <v>3</v>
      </c>
      <c r="I205" s="100">
        <f t="shared" si="12"/>
        <v>0</v>
      </c>
      <c r="J205" s="100">
        <f t="shared" si="12"/>
        <v>109</v>
      </c>
      <c r="K205" s="100">
        <f t="shared" si="12"/>
        <v>119</v>
      </c>
      <c r="L205" s="100">
        <f t="shared" si="12"/>
        <v>15</v>
      </c>
      <c r="M205" s="100">
        <f t="shared" si="12"/>
        <v>8</v>
      </c>
      <c r="N205" s="100">
        <f t="shared" si="12"/>
        <v>124</v>
      </c>
      <c r="O205" s="100">
        <f t="shared" si="12"/>
        <v>170</v>
      </c>
      <c r="P205" s="100">
        <f t="shared" si="12"/>
        <v>8</v>
      </c>
      <c r="Q205" s="100">
        <f t="shared" si="12"/>
        <v>18</v>
      </c>
      <c r="R205" s="100">
        <f t="shared" si="12"/>
        <v>14</v>
      </c>
      <c r="S205" s="100">
        <f t="shared" si="12"/>
        <v>53</v>
      </c>
      <c r="T205" s="100">
        <f t="shared" si="12"/>
        <v>31</v>
      </c>
      <c r="U205" s="100">
        <f t="shared" si="12"/>
        <v>34</v>
      </c>
      <c r="V205" s="100">
        <f t="shared" si="12"/>
        <v>102</v>
      </c>
      <c r="W205" s="100">
        <f t="shared" si="12"/>
        <v>22</v>
      </c>
      <c r="X205" s="100">
        <f t="shared" si="12"/>
        <v>118</v>
      </c>
      <c r="Y205" s="100">
        <f t="shared" si="12"/>
        <v>20</v>
      </c>
      <c r="Z205" s="100">
        <f t="shared" si="12"/>
        <v>30</v>
      </c>
    </row>
    <row r="206" spans="1:27" ht="17.100000000000001" customHeight="1">
      <c r="A206" s="13">
        <v>8</v>
      </c>
      <c r="B206" s="269" t="s">
        <v>90</v>
      </c>
      <c r="C206" s="269"/>
      <c r="D206" s="128"/>
      <c r="E206" s="145">
        <f t="shared" si="6"/>
        <v>426</v>
      </c>
      <c r="F206" s="100">
        <f>SUM(F48,F47,F49)</f>
        <v>3</v>
      </c>
      <c r="G206" s="100">
        <f t="shared" ref="G206:Z206" si="13">SUM(G48,G47,G49)</f>
        <v>3</v>
      </c>
      <c r="H206" s="100">
        <f t="shared" si="13"/>
        <v>5</v>
      </c>
      <c r="I206" s="100">
        <f t="shared" si="13"/>
        <v>0</v>
      </c>
      <c r="J206" s="100">
        <f t="shared" si="13"/>
        <v>36</v>
      </c>
      <c r="K206" s="100">
        <f t="shared" si="13"/>
        <v>46</v>
      </c>
      <c r="L206" s="100">
        <f t="shared" si="13"/>
        <v>2</v>
      </c>
      <c r="M206" s="100">
        <f t="shared" si="13"/>
        <v>3</v>
      </c>
      <c r="N206" s="100">
        <f t="shared" si="13"/>
        <v>54</v>
      </c>
      <c r="O206" s="100">
        <f t="shared" si="13"/>
        <v>84</v>
      </c>
      <c r="P206" s="100">
        <f t="shared" si="13"/>
        <v>7</v>
      </c>
      <c r="Q206" s="100">
        <f t="shared" si="13"/>
        <v>7</v>
      </c>
      <c r="R206" s="100">
        <f t="shared" si="13"/>
        <v>9</v>
      </c>
      <c r="S206" s="100">
        <f t="shared" si="13"/>
        <v>29</v>
      </c>
      <c r="T206" s="100">
        <f t="shared" si="13"/>
        <v>16</v>
      </c>
      <c r="U206" s="100">
        <f t="shared" si="13"/>
        <v>9</v>
      </c>
      <c r="V206" s="100">
        <f t="shared" si="13"/>
        <v>32</v>
      </c>
      <c r="W206" s="100">
        <f t="shared" si="13"/>
        <v>7</v>
      </c>
      <c r="X206" s="100">
        <f t="shared" si="13"/>
        <v>47</v>
      </c>
      <c r="Y206" s="100">
        <f t="shared" si="13"/>
        <v>16</v>
      </c>
      <c r="Z206" s="100">
        <f t="shared" si="13"/>
        <v>14</v>
      </c>
    </row>
    <row r="207" spans="1:27" ht="17.100000000000001" customHeight="1">
      <c r="A207" s="13">
        <v>9</v>
      </c>
      <c r="B207" s="331" t="s">
        <v>89</v>
      </c>
      <c r="C207" s="331"/>
      <c r="D207" s="128"/>
      <c r="E207" s="145">
        <f t="shared" si="6"/>
        <v>660</v>
      </c>
      <c r="F207" s="100">
        <f>SUM(F44,F46,F45)</f>
        <v>3</v>
      </c>
      <c r="G207" s="100">
        <f t="shared" ref="G207:Z207" si="14">SUM(G44,G46,G45)</f>
        <v>3</v>
      </c>
      <c r="H207" s="100">
        <f t="shared" si="14"/>
        <v>2</v>
      </c>
      <c r="I207" s="100">
        <f t="shared" si="14"/>
        <v>0</v>
      </c>
      <c r="J207" s="100">
        <f t="shared" si="14"/>
        <v>83</v>
      </c>
      <c r="K207" s="100">
        <f t="shared" si="14"/>
        <v>96</v>
      </c>
      <c r="L207" s="100">
        <f t="shared" si="14"/>
        <v>6</v>
      </c>
      <c r="M207" s="100">
        <f t="shared" si="14"/>
        <v>5</v>
      </c>
      <c r="N207" s="100">
        <f t="shared" si="14"/>
        <v>85</v>
      </c>
      <c r="O207" s="100">
        <f t="shared" si="14"/>
        <v>119</v>
      </c>
      <c r="P207" s="100">
        <f t="shared" si="14"/>
        <v>3</v>
      </c>
      <c r="Q207" s="100">
        <f t="shared" si="14"/>
        <v>9</v>
      </c>
      <c r="R207" s="100">
        <f t="shared" si="14"/>
        <v>20</v>
      </c>
      <c r="S207" s="100">
        <f t="shared" si="14"/>
        <v>36</v>
      </c>
      <c r="T207" s="100">
        <f t="shared" si="14"/>
        <v>16</v>
      </c>
      <c r="U207" s="100">
        <f t="shared" si="14"/>
        <v>21</v>
      </c>
      <c r="V207" s="100">
        <f t="shared" si="14"/>
        <v>46</v>
      </c>
      <c r="W207" s="100">
        <f t="shared" si="14"/>
        <v>4</v>
      </c>
      <c r="X207" s="100">
        <f t="shared" si="14"/>
        <v>74</v>
      </c>
      <c r="Y207" s="100">
        <f t="shared" si="14"/>
        <v>22</v>
      </c>
      <c r="Z207" s="100">
        <f t="shared" si="14"/>
        <v>10</v>
      </c>
    </row>
    <row r="208" spans="1:27" ht="17.100000000000001" customHeight="1">
      <c r="A208" s="13">
        <v>10</v>
      </c>
      <c r="B208" s="269" t="s">
        <v>88</v>
      </c>
      <c r="C208" s="269"/>
      <c r="D208" s="128"/>
      <c r="E208" s="145">
        <f t="shared" si="6"/>
        <v>869</v>
      </c>
      <c r="F208" s="100">
        <f t="shared" ref="F208:Z208" si="15">SUM(F124,F123,F125,F126,F120,F154)</f>
        <v>3</v>
      </c>
      <c r="G208" s="100">
        <f t="shared" si="15"/>
        <v>2</v>
      </c>
      <c r="H208" s="100">
        <f t="shared" si="15"/>
        <v>3</v>
      </c>
      <c r="I208" s="100">
        <f t="shared" si="15"/>
        <v>0</v>
      </c>
      <c r="J208" s="100">
        <f t="shared" si="15"/>
        <v>75</v>
      </c>
      <c r="K208" s="100">
        <f t="shared" si="15"/>
        <v>75</v>
      </c>
      <c r="L208" s="100">
        <f t="shared" si="15"/>
        <v>9</v>
      </c>
      <c r="M208" s="100">
        <f t="shared" si="15"/>
        <v>16</v>
      </c>
      <c r="N208" s="100">
        <f t="shared" si="15"/>
        <v>68</v>
      </c>
      <c r="O208" s="100">
        <f t="shared" si="15"/>
        <v>139</v>
      </c>
      <c r="P208" s="100">
        <f t="shared" si="15"/>
        <v>21</v>
      </c>
      <c r="Q208" s="100">
        <f t="shared" si="15"/>
        <v>29</v>
      </c>
      <c r="R208" s="100">
        <f t="shared" si="15"/>
        <v>31</v>
      </c>
      <c r="S208" s="100">
        <f t="shared" si="15"/>
        <v>43</v>
      </c>
      <c r="T208" s="100">
        <f t="shared" si="15"/>
        <v>30</v>
      </c>
      <c r="U208" s="100">
        <f t="shared" si="15"/>
        <v>32</v>
      </c>
      <c r="V208" s="100">
        <f t="shared" si="15"/>
        <v>127</v>
      </c>
      <c r="W208" s="100">
        <f t="shared" si="15"/>
        <v>14</v>
      </c>
      <c r="X208" s="100">
        <f t="shared" si="15"/>
        <v>78</v>
      </c>
      <c r="Y208" s="100">
        <f t="shared" si="15"/>
        <v>61</v>
      </c>
      <c r="Z208" s="100">
        <f t="shared" si="15"/>
        <v>15</v>
      </c>
    </row>
    <row r="209" spans="1:26" ht="17.100000000000001" customHeight="1">
      <c r="A209" s="13">
        <v>11</v>
      </c>
      <c r="B209" s="331" t="s">
        <v>87</v>
      </c>
      <c r="C209" s="331"/>
      <c r="D209" s="128"/>
      <c r="E209" s="145">
        <f t="shared" si="6"/>
        <v>1206</v>
      </c>
      <c r="F209" s="100">
        <f t="shared" ref="F209:Z209" si="16">SUM(F155,F149,F157,F156)</f>
        <v>15</v>
      </c>
      <c r="G209" s="100">
        <f t="shared" si="16"/>
        <v>14</v>
      </c>
      <c r="H209" s="100">
        <f t="shared" si="16"/>
        <v>3</v>
      </c>
      <c r="I209" s="100">
        <f t="shared" si="16"/>
        <v>0</v>
      </c>
      <c r="J209" s="100">
        <f t="shared" si="16"/>
        <v>121</v>
      </c>
      <c r="K209" s="100">
        <f t="shared" si="16"/>
        <v>131</v>
      </c>
      <c r="L209" s="100">
        <f t="shared" si="16"/>
        <v>16</v>
      </c>
      <c r="M209" s="100">
        <f t="shared" si="16"/>
        <v>19</v>
      </c>
      <c r="N209" s="100">
        <f t="shared" si="16"/>
        <v>146</v>
      </c>
      <c r="O209" s="100">
        <f t="shared" si="16"/>
        <v>195</v>
      </c>
      <c r="P209" s="100">
        <f t="shared" si="16"/>
        <v>16</v>
      </c>
      <c r="Q209" s="100">
        <f t="shared" si="16"/>
        <v>22</v>
      </c>
      <c r="R209" s="100">
        <f t="shared" si="16"/>
        <v>40</v>
      </c>
      <c r="S209" s="100">
        <f t="shared" si="16"/>
        <v>55</v>
      </c>
      <c r="T209" s="100">
        <f t="shared" si="16"/>
        <v>38</v>
      </c>
      <c r="U209" s="100">
        <f t="shared" si="16"/>
        <v>60</v>
      </c>
      <c r="V209" s="100">
        <f t="shared" si="16"/>
        <v>107</v>
      </c>
      <c r="W209" s="100">
        <f t="shared" si="16"/>
        <v>15</v>
      </c>
      <c r="X209" s="100">
        <f t="shared" si="16"/>
        <v>108</v>
      </c>
      <c r="Y209" s="100">
        <f t="shared" si="16"/>
        <v>79</v>
      </c>
      <c r="Z209" s="100">
        <f t="shared" si="16"/>
        <v>20</v>
      </c>
    </row>
    <row r="210" spans="1:26" ht="17.100000000000001" customHeight="1">
      <c r="A210" s="13">
        <v>12</v>
      </c>
      <c r="B210" s="269" t="s">
        <v>86</v>
      </c>
      <c r="C210" s="269"/>
      <c r="D210" s="128"/>
      <c r="E210" s="145">
        <f t="shared" si="6"/>
        <v>1512</v>
      </c>
      <c r="F210" s="100">
        <f t="shared" ref="F210:Z210" si="17">SUM(F129,F140,F135)</f>
        <v>9</v>
      </c>
      <c r="G210" s="100">
        <f t="shared" si="17"/>
        <v>9</v>
      </c>
      <c r="H210" s="100">
        <f t="shared" si="17"/>
        <v>3</v>
      </c>
      <c r="I210" s="100">
        <f t="shared" si="17"/>
        <v>2</v>
      </c>
      <c r="J210" s="100">
        <f t="shared" si="17"/>
        <v>214</v>
      </c>
      <c r="K210" s="100">
        <f t="shared" si="17"/>
        <v>194</v>
      </c>
      <c r="L210" s="100">
        <f t="shared" si="17"/>
        <v>9</v>
      </c>
      <c r="M210" s="100">
        <f t="shared" si="17"/>
        <v>24</v>
      </c>
      <c r="N210" s="100">
        <f t="shared" si="17"/>
        <v>167</v>
      </c>
      <c r="O210" s="100">
        <f t="shared" si="17"/>
        <v>224</v>
      </c>
      <c r="P210" s="100">
        <f t="shared" si="17"/>
        <v>14</v>
      </c>
      <c r="Q210" s="100">
        <f t="shared" si="17"/>
        <v>30</v>
      </c>
      <c r="R210" s="100">
        <f t="shared" si="17"/>
        <v>37</v>
      </c>
      <c r="S210" s="100">
        <f t="shared" si="17"/>
        <v>68</v>
      </c>
      <c r="T210" s="100">
        <f t="shared" si="17"/>
        <v>85</v>
      </c>
      <c r="U210" s="100">
        <f t="shared" si="17"/>
        <v>38</v>
      </c>
      <c r="V210" s="100">
        <f t="shared" si="17"/>
        <v>112</v>
      </c>
      <c r="W210" s="100">
        <f t="shared" si="17"/>
        <v>20</v>
      </c>
      <c r="X210" s="100">
        <f t="shared" si="17"/>
        <v>166</v>
      </c>
      <c r="Y210" s="100">
        <f t="shared" si="17"/>
        <v>66</v>
      </c>
      <c r="Z210" s="100">
        <f t="shared" si="17"/>
        <v>30</v>
      </c>
    </row>
    <row r="211" spans="1:26" ht="17.100000000000001" customHeight="1">
      <c r="A211" s="13">
        <v>13</v>
      </c>
      <c r="B211" s="331" t="s">
        <v>85</v>
      </c>
      <c r="C211" s="331"/>
      <c r="D211" s="128"/>
      <c r="E211" s="145">
        <f t="shared" si="6"/>
        <v>1487</v>
      </c>
      <c r="F211" s="100">
        <f>SUM(F35,F24)</f>
        <v>18</v>
      </c>
      <c r="G211" s="100">
        <f t="shared" ref="G211:Z211" si="18">SUM(G35,G24)</f>
        <v>18</v>
      </c>
      <c r="H211" s="100">
        <f t="shared" si="18"/>
        <v>9</v>
      </c>
      <c r="I211" s="100">
        <f t="shared" si="18"/>
        <v>3</v>
      </c>
      <c r="J211" s="100">
        <f t="shared" si="18"/>
        <v>210</v>
      </c>
      <c r="K211" s="100">
        <f t="shared" si="18"/>
        <v>187</v>
      </c>
      <c r="L211" s="100">
        <f t="shared" si="18"/>
        <v>13</v>
      </c>
      <c r="M211" s="100">
        <f t="shared" si="18"/>
        <v>9</v>
      </c>
      <c r="N211" s="100">
        <f t="shared" si="18"/>
        <v>239</v>
      </c>
      <c r="O211" s="100">
        <f t="shared" si="18"/>
        <v>228</v>
      </c>
      <c r="P211" s="100">
        <f t="shared" si="18"/>
        <v>14</v>
      </c>
      <c r="Q211" s="100">
        <f t="shared" si="18"/>
        <v>19</v>
      </c>
      <c r="R211" s="100">
        <f t="shared" si="18"/>
        <v>32</v>
      </c>
      <c r="S211" s="100">
        <f t="shared" si="18"/>
        <v>47</v>
      </c>
      <c r="T211" s="100">
        <f t="shared" si="18"/>
        <v>41</v>
      </c>
      <c r="U211" s="100">
        <f t="shared" si="18"/>
        <v>71</v>
      </c>
      <c r="V211" s="100">
        <f t="shared" si="18"/>
        <v>119</v>
      </c>
      <c r="W211" s="100">
        <f t="shared" si="18"/>
        <v>21</v>
      </c>
      <c r="X211" s="100">
        <f t="shared" si="18"/>
        <v>109</v>
      </c>
      <c r="Y211" s="100">
        <f t="shared" si="18"/>
        <v>74</v>
      </c>
      <c r="Z211" s="100">
        <f t="shared" si="18"/>
        <v>24</v>
      </c>
    </row>
    <row r="212" spans="1:26" ht="17.100000000000001" customHeight="1">
      <c r="A212" s="13">
        <v>14</v>
      </c>
      <c r="B212" s="269" t="s">
        <v>84</v>
      </c>
      <c r="C212" s="269"/>
      <c r="D212" s="68"/>
      <c r="E212" s="145">
        <f>SUM(F212,H212:Z212)</f>
        <v>1481</v>
      </c>
      <c r="F212" s="100">
        <f>SUM(F59,F55,F50)</f>
        <v>11</v>
      </c>
      <c r="G212" s="100">
        <f t="shared" ref="G212:Z212" si="19">SUM(G59,G55,G50)</f>
        <v>10</v>
      </c>
      <c r="H212" s="100">
        <f t="shared" si="19"/>
        <v>81</v>
      </c>
      <c r="I212" s="100">
        <f t="shared" si="19"/>
        <v>0</v>
      </c>
      <c r="J212" s="100">
        <f t="shared" si="19"/>
        <v>193</v>
      </c>
      <c r="K212" s="100">
        <f>SUM(K59,K55,K50)</f>
        <v>234</v>
      </c>
      <c r="L212" s="100">
        <f t="shared" si="19"/>
        <v>8</v>
      </c>
      <c r="M212" s="100">
        <f t="shared" si="19"/>
        <v>9</v>
      </c>
      <c r="N212" s="100">
        <f t="shared" si="19"/>
        <v>216</v>
      </c>
      <c r="O212" s="100">
        <f t="shared" si="19"/>
        <v>195</v>
      </c>
      <c r="P212" s="100">
        <f t="shared" si="19"/>
        <v>12</v>
      </c>
      <c r="Q212" s="100">
        <f t="shared" si="19"/>
        <v>24</v>
      </c>
      <c r="R212" s="100">
        <f t="shared" si="19"/>
        <v>15</v>
      </c>
      <c r="S212" s="100">
        <f t="shared" si="19"/>
        <v>60</v>
      </c>
      <c r="T212" s="100">
        <f t="shared" si="19"/>
        <v>49</v>
      </c>
      <c r="U212" s="100">
        <f t="shared" si="19"/>
        <v>32</v>
      </c>
      <c r="V212" s="100">
        <f t="shared" si="19"/>
        <v>113</v>
      </c>
      <c r="W212" s="100">
        <f t="shared" si="19"/>
        <v>15</v>
      </c>
      <c r="X212" s="100">
        <f t="shared" si="19"/>
        <v>148</v>
      </c>
      <c r="Y212" s="100">
        <f t="shared" si="19"/>
        <v>35</v>
      </c>
      <c r="Z212" s="100">
        <f t="shared" si="19"/>
        <v>31</v>
      </c>
    </row>
    <row r="213" spans="1:26" ht="17.100000000000001" customHeight="1">
      <c r="A213" s="13">
        <v>15</v>
      </c>
      <c r="B213" s="269" t="s">
        <v>83</v>
      </c>
      <c r="C213" s="269"/>
      <c r="D213" s="128"/>
      <c r="E213" s="145">
        <f t="shared" si="6"/>
        <v>2893</v>
      </c>
      <c r="F213" s="100">
        <f t="shared" ref="F213:Z213" si="20">SUM(F158,F159,F165)</f>
        <v>13</v>
      </c>
      <c r="G213" s="100">
        <f t="shared" si="20"/>
        <v>11</v>
      </c>
      <c r="H213" s="100">
        <f t="shared" si="20"/>
        <v>12</v>
      </c>
      <c r="I213" s="100">
        <f t="shared" si="20"/>
        <v>2</v>
      </c>
      <c r="J213" s="100">
        <f t="shared" si="20"/>
        <v>320</v>
      </c>
      <c r="K213" s="100">
        <f t="shared" si="20"/>
        <v>348</v>
      </c>
      <c r="L213" s="100">
        <f t="shared" si="20"/>
        <v>31</v>
      </c>
      <c r="M213" s="100">
        <f t="shared" si="20"/>
        <v>38</v>
      </c>
      <c r="N213" s="100">
        <f t="shared" si="20"/>
        <v>370</v>
      </c>
      <c r="O213" s="100">
        <f t="shared" si="20"/>
        <v>443</v>
      </c>
      <c r="P213" s="100">
        <f t="shared" si="20"/>
        <v>36</v>
      </c>
      <c r="Q213" s="100">
        <f t="shared" si="20"/>
        <v>59</v>
      </c>
      <c r="R213" s="100">
        <f t="shared" si="20"/>
        <v>90</v>
      </c>
      <c r="S213" s="100">
        <f t="shared" si="20"/>
        <v>125</v>
      </c>
      <c r="T213" s="100">
        <f t="shared" si="20"/>
        <v>101</v>
      </c>
      <c r="U213" s="100">
        <f t="shared" si="20"/>
        <v>130</v>
      </c>
      <c r="V213" s="100">
        <f t="shared" si="20"/>
        <v>292</v>
      </c>
      <c r="W213" s="100">
        <f t="shared" si="20"/>
        <v>37</v>
      </c>
      <c r="X213" s="100">
        <f t="shared" si="20"/>
        <v>246</v>
      </c>
      <c r="Y213" s="100">
        <f t="shared" si="20"/>
        <v>151</v>
      </c>
      <c r="Z213" s="100">
        <f t="shared" si="20"/>
        <v>49</v>
      </c>
    </row>
    <row r="214" spans="1:26" ht="17.100000000000001" customHeight="1">
      <c r="A214" s="13">
        <v>16</v>
      </c>
      <c r="B214" s="269" t="s">
        <v>82</v>
      </c>
      <c r="C214" s="269"/>
      <c r="D214" s="128"/>
      <c r="E214" s="145">
        <f t="shared" si="6"/>
        <v>2310</v>
      </c>
      <c r="F214" s="100">
        <f t="shared" ref="F214:Z214" si="21">SUM(F170,F179,F185,F175)</f>
        <v>12</v>
      </c>
      <c r="G214" s="100">
        <f t="shared" si="21"/>
        <v>12</v>
      </c>
      <c r="H214" s="100">
        <f t="shared" si="21"/>
        <v>7</v>
      </c>
      <c r="I214" s="100">
        <f t="shared" si="21"/>
        <v>5</v>
      </c>
      <c r="J214" s="100">
        <f t="shared" si="21"/>
        <v>309</v>
      </c>
      <c r="K214" s="100">
        <f t="shared" si="21"/>
        <v>254</v>
      </c>
      <c r="L214" s="100">
        <f t="shared" si="21"/>
        <v>17</v>
      </c>
      <c r="M214" s="100">
        <f t="shared" si="21"/>
        <v>29</v>
      </c>
      <c r="N214" s="100">
        <f t="shared" si="21"/>
        <v>306</v>
      </c>
      <c r="O214" s="100">
        <f t="shared" si="21"/>
        <v>335</v>
      </c>
      <c r="P214" s="100">
        <f t="shared" si="21"/>
        <v>24</v>
      </c>
      <c r="Q214" s="100">
        <f t="shared" si="21"/>
        <v>40</v>
      </c>
      <c r="R214" s="100">
        <f t="shared" si="21"/>
        <v>50</v>
      </c>
      <c r="S214" s="100">
        <f t="shared" si="21"/>
        <v>101</v>
      </c>
      <c r="T214" s="100">
        <f t="shared" si="21"/>
        <v>77</v>
      </c>
      <c r="U214" s="100">
        <f t="shared" si="21"/>
        <v>86</v>
      </c>
      <c r="V214" s="100">
        <f t="shared" si="21"/>
        <v>228</v>
      </c>
      <c r="W214" s="100">
        <f t="shared" si="21"/>
        <v>43</v>
      </c>
      <c r="X214" s="100">
        <f t="shared" si="21"/>
        <v>199</v>
      </c>
      <c r="Y214" s="100">
        <f t="shared" si="21"/>
        <v>140</v>
      </c>
      <c r="Z214" s="100">
        <f t="shared" si="21"/>
        <v>48</v>
      </c>
    </row>
    <row r="215" spans="1:26" ht="17.100000000000001" customHeight="1">
      <c r="A215" s="13">
        <v>17</v>
      </c>
      <c r="B215" s="269" t="s">
        <v>81</v>
      </c>
      <c r="C215" s="269"/>
      <c r="D215" s="128"/>
      <c r="E215" s="145">
        <f t="shared" si="6"/>
        <v>2452</v>
      </c>
      <c r="F215" s="100">
        <f t="shared" ref="F215:Z215" si="22">SUM(F186,F191,F190,F189,F188,F187)</f>
        <v>8</v>
      </c>
      <c r="G215" s="100">
        <f t="shared" si="22"/>
        <v>6</v>
      </c>
      <c r="H215" s="100">
        <f t="shared" si="22"/>
        <v>11</v>
      </c>
      <c r="I215" s="100">
        <f t="shared" si="22"/>
        <v>1</v>
      </c>
      <c r="J215" s="100">
        <f t="shared" si="22"/>
        <v>336</v>
      </c>
      <c r="K215" s="100">
        <f t="shared" si="22"/>
        <v>379</v>
      </c>
      <c r="L215" s="100">
        <f t="shared" si="22"/>
        <v>23</v>
      </c>
      <c r="M215" s="100">
        <f t="shared" si="22"/>
        <v>68</v>
      </c>
      <c r="N215" s="100">
        <f t="shared" si="22"/>
        <v>311</v>
      </c>
      <c r="O215" s="100">
        <f t="shared" si="22"/>
        <v>362</v>
      </c>
      <c r="P215" s="100">
        <f t="shared" si="22"/>
        <v>23</v>
      </c>
      <c r="Q215" s="100">
        <f t="shared" si="22"/>
        <v>55</v>
      </c>
      <c r="R215" s="100">
        <f t="shared" si="22"/>
        <v>86</v>
      </c>
      <c r="S215" s="100">
        <f t="shared" si="22"/>
        <v>127</v>
      </c>
      <c r="T215" s="100">
        <f t="shared" si="22"/>
        <v>58</v>
      </c>
      <c r="U215" s="100">
        <f t="shared" si="22"/>
        <v>97</v>
      </c>
      <c r="V215" s="100">
        <f t="shared" si="22"/>
        <v>178</v>
      </c>
      <c r="W215" s="100">
        <f t="shared" si="22"/>
        <v>18</v>
      </c>
      <c r="X215" s="100">
        <f t="shared" si="22"/>
        <v>197</v>
      </c>
      <c r="Y215" s="100">
        <f t="shared" si="22"/>
        <v>57</v>
      </c>
      <c r="Z215" s="100">
        <f t="shared" si="22"/>
        <v>57</v>
      </c>
    </row>
    <row r="216" spans="1:26" ht="17.100000000000001" customHeight="1">
      <c r="A216" s="13">
        <v>18</v>
      </c>
      <c r="B216" s="269" t="s">
        <v>80</v>
      </c>
      <c r="C216" s="269"/>
      <c r="D216" s="128"/>
      <c r="E216" s="145">
        <f t="shared" si="6"/>
        <v>732</v>
      </c>
      <c r="F216" s="100">
        <f>SUM(F6,F18,F14,F10)</f>
        <v>50</v>
      </c>
      <c r="G216" s="100">
        <f t="shared" ref="G216:Z216" si="23">SUM(G6,G18,G14,G10)</f>
        <v>50</v>
      </c>
      <c r="H216" s="100">
        <f t="shared" si="23"/>
        <v>22</v>
      </c>
      <c r="I216" s="100">
        <f t="shared" si="23"/>
        <v>1</v>
      </c>
      <c r="J216" s="100">
        <f t="shared" si="23"/>
        <v>82</v>
      </c>
      <c r="K216" s="100">
        <f t="shared" si="23"/>
        <v>85</v>
      </c>
      <c r="L216" s="100">
        <f t="shared" si="23"/>
        <v>2</v>
      </c>
      <c r="M216" s="100">
        <f t="shared" si="23"/>
        <v>3</v>
      </c>
      <c r="N216" s="100">
        <f t="shared" si="23"/>
        <v>89</v>
      </c>
      <c r="O216" s="100">
        <f t="shared" si="23"/>
        <v>112</v>
      </c>
      <c r="P216" s="100">
        <f t="shared" si="23"/>
        <v>7</v>
      </c>
      <c r="Q216" s="100">
        <f t="shared" si="23"/>
        <v>11</v>
      </c>
      <c r="R216" s="100">
        <f t="shared" si="23"/>
        <v>10</v>
      </c>
      <c r="S216" s="100">
        <f t="shared" si="23"/>
        <v>16</v>
      </c>
      <c r="T216" s="100">
        <f t="shared" si="23"/>
        <v>27</v>
      </c>
      <c r="U216" s="100">
        <f t="shared" si="23"/>
        <v>13</v>
      </c>
      <c r="V216" s="100">
        <f t="shared" si="23"/>
        <v>56</v>
      </c>
      <c r="W216" s="100">
        <f t="shared" si="23"/>
        <v>10</v>
      </c>
      <c r="X216" s="100">
        <f t="shared" si="23"/>
        <v>90</v>
      </c>
      <c r="Y216" s="100">
        <f t="shared" si="23"/>
        <v>23</v>
      </c>
      <c r="Z216" s="100">
        <f t="shared" si="23"/>
        <v>23</v>
      </c>
    </row>
    <row r="217" spans="1:26"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</sheetData>
  <mergeCells count="30">
    <mergeCell ref="A2:D4"/>
    <mergeCell ref="E2:O2"/>
    <mergeCell ref="P2:Z2"/>
    <mergeCell ref="E3:E4"/>
    <mergeCell ref="A75:D77"/>
    <mergeCell ref="E75:O75"/>
    <mergeCell ref="P75:Z75"/>
    <mergeCell ref="E76:E77"/>
    <mergeCell ref="B206:C206"/>
    <mergeCell ref="A146:D148"/>
    <mergeCell ref="E146:O146"/>
    <mergeCell ref="P146:Z146"/>
    <mergeCell ref="E147:E148"/>
    <mergeCell ref="B199:C199"/>
    <mergeCell ref="B200:C200"/>
    <mergeCell ref="B201:C201"/>
    <mergeCell ref="B202:C202"/>
    <mergeCell ref="B203:C203"/>
    <mergeCell ref="B204:C204"/>
    <mergeCell ref="B205:C205"/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12:C212"/>
  </mergeCells>
  <phoneticPr fontId="1"/>
  <printOptions horizontalCentered="1" verticalCentered="1"/>
  <pageMargins left="0" right="0" top="0.6692913385826772" bottom="0.6692913385826772" header="0.31496062992125984" footer="0.31496062992125984"/>
  <pageSetup paperSize="9" scale="43" orientation="landscape" r:id="rId1"/>
  <rowBreaks count="2" manualBreakCount="2">
    <brk id="73" max="25" man="1"/>
    <brk id="144" max="25" man="1"/>
  </rowBreaks>
  <ignoredErrors>
    <ignoredError sqref="E191 E170 E175 E179 E159 E165 E140 E135 E129 E126 E120 E117 E111 E99 E93 E96 E84 E87 E65 E59 E55 E50 E40 E29 E24 E18 E1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18"/>
  <sheetViews>
    <sheetView view="pageBreakPreview" topLeftCell="A61" zoomScaleNormal="100" zoomScaleSheetLayoutView="100" workbookViewId="0">
      <selection activeCell="A146" sqref="A146:D148"/>
    </sheetView>
  </sheetViews>
  <sheetFormatPr defaultRowHeight="12"/>
  <cols>
    <col min="1" max="2" width="3.625" style="2" customWidth="1"/>
    <col min="3" max="3" width="11.625" style="2" customWidth="1"/>
    <col min="4" max="4" width="2.625" style="13" customWidth="1"/>
    <col min="5" max="12" width="10.625" style="72" customWidth="1"/>
    <col min="13" max="22" width="10.625" style="2" customWidth="1"/>
    <col min="23" max="23" width="10.625" style="72" customWidth="1"/>
    <col min="24" max="25" width="10.625" style="2" customWidth="1"/>
    <col min="26" max="26" width="10.625" style="72" customWidth="1"/>
    <col min="27" max="16384" width="9" style="2"/>
  </cols>
  <sheetData>
    <row r="1" spans="1:27" ht="24" customHeight="1" thickBot="1">
      <c r="A1" s="131" t="s">
        <v>459</v>
      </c>
      <c r="B1" s="129"/>
      <c r="C1" s="129"/>
      <c r="D1" s="129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7" ht="14.25" customHeight="1" thickTop="1">
      <c r="A2" s="327" t="s">
        <v>362</v>
      </c>
      <c r="B2" s="327"/>
      <c r="C2" s="327"/>
      <c r="D2" s="327"/>
      <c r="E2" s="337" t="s">
        <v>1</v>
      </c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 t="s">
        <v>1</v>
      </c>
      <c r="Q2" s="338"/>
      <c r="R2" s="338"/>
      <c r="S2" s="338"/>
      <c r="T2" s="338"/>
      <c r="U2" s="338"/>
      <c r="V2" s="338"/>
      <c r="W2" s="338"/>
      <c r="X2" s="338"/>
      <c r="Y2" s="338"/>
      <c r="Z2" s="339"/>
    </row>
    <row r="3" spans="1:27" ht="11.25" customHeight="1">
      <c r="A3" s="332"/>
      <c r="B3" s="332"/>
      <c r="C3" s="332"/>
      <c r="D3" s="332"/>
      <c r="E3" s="335" t="s">
        <v>167</v>
      </c>
      <c r="F3" s="81" t="s">
        <v>24</v>
      </c>
      <c r="G3" s="82"/>
      <c r="H3" s="81" t="s">
        <v>25</v>
      </c>
      <c r="I3" s="80" t="s">
        <v>26</v>
      </c>
      <c r="J3" s="80" t="s">
        <v>27</v>
      </c>
      <c r="K3" s="80" t="s">
        <v>28</v>
      </c>
      <c r="L3" s="80" t="s">
        <v>29</v>
      </c>
      <c r="M3" s="80" t="s">
        <v>30</v>
      </c>
      <c r="N3" s="80" t="s">
        <v>31</v>
      </c>
      <c r="O3" s="80" t="s">
        <v>32</v>
      </c>
      <c r="P3" s="80" t="s">
        <v>33</v>
      </c>
      <c r="Q3" s="80" t="s">
        <v>34</v>
      </c>
      <c r="R3" s="80" t="s">
        <v>35</v>
      </c>
      <c r="S3" s="80" t="s">
        <v>36</v>
      </c>
      <c r="T3" s="80" t="s">
        <v>37</v>
      </c>
      <c r="U3" s="80" t="s">
        <v>38</v>
      </c>
      <c r="V3" s="80" t="s">
        <v>39</v>
      </c>
      <c r="W3" s="80" t="s">
        <v>40</v>
      </c>
      <c r="X3" s="80" t="s">
        <v>41</v>
      </c>
      <c r="Y3" s="80" t="s">
        <v>42</v>
      </c>
      <c r="Z3" s="81" t="s">
        <v>55</v>
      </c>
      <c r="AA3" s="13"/>
    </row>
    <row r="4" spans="1:27" ht="48">
      <c r="A4" s="329"/>
      <c r="B4" s="329"/>
      <c r="C4" s="329"/>
      <c r="D4" s="329"/>
      <c r="E4" s="336"/>
      <c r="F4" s="83" t="s">
        <v>378</v>
      </c>
      <c r="G4" s="73" t="s">
        <v>376</v>
      </c>
      <c r="H4" s="83" t="s">
        <v>72</v>
      </c>
      <c r="I4" s="83" t="s">
        <v>217</v>
      </c>
      <c r="J4" s="83" t="s">
        <v>44</v>
      </c>
      <c r="K4" s="83" t="s">
        <v>45</v>
      </c>
      <c r="L4" s="83" t="s">
        <v>377</v>
      </c>
      <c r="M4" s="140" t="s">
        <v>47</v>
      </c>
      <c r="N4" s="83" t="s">
        <v>219</v>
      </c>
      <c r="O4" s="83" t="s">
        <v>220</v>
      </c>
      <c r="P4" s="83" t="s">
        <v>221</v>
      </c>
      <c r="Q4" s="85" t="s">
        <v>213</v>
      </c>
      <c r="R4" s="83" t="s">
        <v>214</v>
      </c>
      <c r="S4" s="83" t="s">
        <v>222</v>
      </c>
      <c r="T4" s="84" t="s">
        <v>379</v>
      </c>
      <c r="U4" s="83" t="s">
        <v>224</v>
      </c>
      <c r="V4" s="85" t="s">
        <v>380</v>
      </c>
      <c r="W4" s="83" t="s">
        <v>384</v>
      </c>
      <c r="X4" s="83" t="s">
        <v>381</v>
      </c>
      <c r="Y4" s="83" t="s">
        <v>382</v>
      </c>
      <c r="Z4" s="85" t="s">
        <v>73</v>
      </c>
      <c r="AA4" s="13"/>
    </row>
    <row r="5" spans="1:27" s="7" customFormat="1" ht="17.100000000000001" customHeight="1">
      <c r="A5" s="56" t="s">
        <v>2</v>
      </c>
      <c r="B5" s="56"/>
      <c r="C5" s="56"/>
      <c r="D5" s="56"/>
      <c r="E5" s="141">
        <f>SUM(E6,E10,E14,E18,E24,E29,E35,E40,E44,E45,E46,E47,E48,E49,E50,E55,E59,E65,E78,E84,E87,E93,E96,E99,E105,E106,E107,E108,E109,E110,E111,E117,E120,E123,E124,E125,E126,E129,E135,E140,E149,E154,E155,E156,E157,E158,E159,E165,E170,E175,E179,E185,E186,E187,E188,E189,E190,E191,E197)</f>
        <v>21472</v>
      </c>
      <c r="F5" s="148">
        <f t="shared" ref="F5:Z5" si="0">SUM(F6,F10,F14,F18,F24,F29,F35,F40,F44,F45,F46,F47,F48,F49,F50,F55,F59,F65,F78,F84,F87,F93,F96,F99,F105,F106,F107,F108,F109,F110,F111,F117,F120,F123,F124,F125,F126,F129,F135,F140,F149,F154,F155,F156,F157,F158,F159,F165,F170,F175,F179,F185,F186,F187,F188,F189,F190,F191,F197)</f>
        <v>130</v>
      </c>
      <c r="G5" s="148">
        <f t="shared" si="0"/>
        <v>127</v>
      </c>
      <c r="H5" s="148">
        <f t="shared" si="0"/>
        <v>114</v>
      </c>
      <c r="I5" s="148">
        <f t="shared" si="0"/>
        <v>2</v>
      </c>
      <c r="J5" s="148">
        <f t="shared" si="0"/>
        <v>436</v>
      </c>
      <c r="K5" s="148">
        <f t="shared" si="0"/>
        <v>1751</v>
      </c>
      <c r="L5" s="148">
        <f t="shared" si="0"/>
        <v>37</v>
      </c>
      <c r="M5" s="148">
        <f t="shared" si="0"/>
        <v>153</v>
      </c>
      <c r="N5" s="148">
        <f t="shared" si="0"/>
        <v>361</v>
      </c>
      <c r="O5" s="148">
        <f t="shared" si="0"/>
        <v>4428</v>
      </c>
      <c r="P5" s="148">
        <f t="shared" si="0"/>
        <v>461</v>
      </c>
      <c r="Q5" s="148">
        <f t="shared" si="0"/>
        <v>337</v>
      </c>
      <c r="R5" s="148">
        <f t="shared" si="0"/>
        <v>338</v>
      </c>
      <c r="S5" s="148">
        <f t="shared" si="0"/>
        <v>1964</v>
      </c>
      <c r="T5" s="148">
        <f t="shared" si="0"/>
        <v>1091</v>
      </c>
      <c r="U5" s="148">
        <f t="shared" si="0"/>
        <v>1068</v>
      </c>
      <c r="V5" s="148">
        <f t="shared" si="0"/>
        <v>6245</v>
      </c>
      <c r="W5" s="148">
        <f t="shared" si="0"/>
        <v>141</v>
      </c>
      <c r="X5" s="148">
        <f t="shared" si="0"/>
        <v>1531</v>
      </c>
      <c r="Y5" s="148">
        <f t="shared" si="0"/>
        <v>470</v>
      </c>
      <c r="Z5" s="148">
        <f t="shared" si="0"/>
        <v>414</v>
      </c>
    </row>
    <row r="6" spans="1:27" ht="17.100000000000001" customHeight="1">
      <c r="A6" s="13"/>
      <c r="B6" s="13" t="s">
        <v>161</v>
      </c>
      <c r="C6" s="13"/>
      <c r="E6" s="145">
        <f>SUM(E7:E9)</f>
        <v>110</v>
      </c>
      <c r="F6" s="100">
        <v>19</v>
      </c>
      <c r="G6" s="100">
        <v>19</v>
      </c>
      <c r="H6" s="100">
        <v>2</v>
      </c>
      <c r="I6" s="100" t="s">
        <v>163</v>
      </c>
      <c r="J6" s="100">
        <v>2</v>
      </c>
      <c r="K6" s="100">
        <v>8</v>
      </c>
      <c r="L6" s="100" t="s">
        <v>163</v>
      </c>
      <c r="M6" s="92" t="s">
        <v>163</v>
      </c>
      <c r="N6" s="92">
        <v>1</v>
      </c>
      <c r="O6" s="92">
        <v>13</v>
      </c>
      <c r="P6" s="92">
        <v>1</v>
      </c>
      <c r="Q6" s="92">
        <v>2</v>
      </c>
      <c r="R6" s="92">
        <v>2</v>
      </c>
      <c r="S6" s="92">
        <v>10</v>
      </c>
      <c r="T6" s="92">
        <v>6</v>
      </c>
      <c r="U6" s="92">
        <v>4</v>
      </c>
      <c r="V6" s="92">
        <v>24</v>
      </c>
      <c r="W6" s="100" t="s">
        <v>163</v>
      </c>
      <c r="X6" s="92">
        <v>15</v>
      </c>
      <c r="Y6" s="92" t="s">
        <v>163</v>
      </c>
      <c r="Z6" s="100">
        <v>1</v>
      </c>
    </row>
    <row r="7" spans="1:27" ht="17.100000000000001" customHeight="1">
      <c r="A7" s="13"/>
      <c r="B7" s="13"/>
      <c r="C7" s="13" t="s">
        <v>103</v>
      </c>
      <c r="E7" s="145">
        <f>SUM(F7,H7:Z7)</f>
        <v>98</v>
      </c>
      <c r="F7" s="100">
        <v>13</v>
      </c>
      <c r="G7" s="100">
        <v>13</v>
      </c>
      <c r="H7" s="100">
        <v>2</v>
      </c>
      <c r="I7" s="100" t="s">
        <v>163</v>
      </c>
      <c r="J7" s="100">
        <v>2</v>
      </c>
      <c r="K7" s="100">
        <v>8</v>
      </c>
      <c r="L7" s="100" t="s">
        <v>163</v>
      </c>
      <c r="M7" s="92" t="s">
        <v>163</v>
      </c>
      <c r="N7" s="92">
        <v>1</v>
      </c>
      <c r="O7" s="92">
        <v>12</v>
      </c>
      <c r="P7" s="92" t="s">
        <v>163</v>
      </c>
      <c r="Q7" s="92">
        <v>2</v>
      </c>
      <c r="R7" s="92">
        <v>2</v>
      </c>
      <c r="S7" s="92">
        <v>10</v>
      </c>
      <c r="T7" s="92">
        <v>6</v>
      </c>
      <c r="U7" s="92">
        <v>4</v>
      </c>
      <c r="V7" s="92">
        <v>22</v>
      </c>
      <c r="W7" s="100" t="s">
        <v>163</v>
      </c>
      <c r="X7" s="92">
        <v>14</v>
      </c>
      <c r="Y7" s="92" t="s">
        <v>163</v>
      </c>
      <c r="Z7" s="100" t="s">
        <v>163</v>
      </c>
    </row>
    <row r="8" spans="1:27" ht="17.100000000000001" customHeight="1">
      <c r="A8" s="13"/>
      <c r="B8" s="13"/>
      <c r="C8" s="13" t="s">
        <v>102</v>
      </c>
      <c r="E8" s="145">
        <f t="shared" ref="E8:E68" si="1">SUM(F8,H8:Z8)</f>
        <v>12</v>
      </c>
      <c r="F8" s="100">
        <v>6</v>
      </c>
      <c r="G8" s="100">
        <v>6</v>
      </c>
      <c r="H8" s="100" t="s">
        <v>163</v>
      </c>
      <c r="I8" s="100" t="s">
        <v>163</v>
      </c>
      <c r="J8" s="100" t="s">
        <v>163</v>
      </c>
      <c r="K8" s="100" t="s">
        <v>163</v>
      </c>
      <c r="L8" s="100" t="s">
        <v>163</v>
      </c>
      <c r="M8" s="92" t="s">
        <v>163</v>
      </c>
      <c r="N8" s="92" t="s">
        <v>163</v>
      </c>
      <c r="O8" s="92">
        <v>1</v>
      </c>
      <c r="P8" s="92">
        <v>1</v>
      </c>
      <c r="Q8" s="92" t="s">
        <v>163</v>
      </c>
      <c r="R8" s="92" t="s">
        <v>163</v>
      </c>
      <c r="S8" s="92" t="s">
        <v>163</v>
      </c>
      <c r="T8" s="92" t="s">
        <v>163</v>
      </c>
      <c r="U8" s="92" t="s">
        <v>163</v>
      </c>
      <c r="V8" s="92">
        <v>2</v>
      </c>
      <c r="W8" s="100" t="s">
        <v>163</v>
      </c>
      <c r="X8" s="92">
        <v>1</v>
      </c>
      <c r="Y8" s="92" t="s">
        <v>163</v>
      </c>
      <c r="Z8" s="100">
        <v>1</v>
      </c>
    </row>
    <row r="9" spans="1:27" ht="17.100000000000001" customHeight="1">
      <c r="A9" s="13"/>
      <c r="B9" s="13"/>
      <c r="C9" s="13" t="s">
        <v>101</v>
      </c>
      <c r="E9" s="145">
        <f t="shared" si="1"/>
        <v>0</v>
      </c>
      <c r="F9" s="100" t="s">
        <v>163</v>
      </c>
      <c r="G9" s="100" t="s">
        <v>163</v>
      </c>
      <c r="H9" s="100" t="s">
        <v>163</v>
      </c>
      <c r="I9" s="100" t="s">
        <v>163</v>
      </c>
      <c r="J9" s="100" t="s">
        <v>163</v>
      </c>
      <c r="K9" s="100" t="s">
        <v>163</v>
      </c>
      <c r="L9" s="100" t="s">
        <v>163</v>
      </c>
      <c r="M9" s="92" t="s">
        <v>163</v>
      </c>
      <c r="N9" s="92" t="s">
        <v>163</v>
      </c>
      <c r="O9" s="92" t="s">
        <v>163</v>
      </c>
      <c r="P9" s="92" t="s">
        <v>163</v>
      </c>
      <c r="Q9" s="92" t="s">
        <v>163</v>
      </c>
      <c r="R9" s="92" t="s">
        <v>163</v>
      </c>
      <c r="S9" s="92" t="s">
        <v>163</v>
      </c>
      <c r="T9" s="92" t="s">
        <v>163</v>
      </c>
      <c r="U9" s="92" t="s">
        <v>163</v>
      </c>
      <c r="V9" s="92" t="s">
        <v>163</v>
      </c>
      <c r="W9" s="100" t="s">
        <v>163</v>
      </c>
      <c r="X9" s="92" t="s">
        <v>163</v>
      </c>
      <c r="Y9" s="92" t="s">
        <v>163</v>
      </c>
      <c r="Z9" s="100" t="s">
        <v>163</v>
      </c>
    </row>
    <row r="10" spans="1:27" ht="17.100000000000001" customHeight="1">
      <c r="A10" s="13"/>
      <c r="B10" s="13" t="s">
        <v>160</v>
      </c>
      <c r="C10" s="13"/>
      <c r="E10" s="145">
        <f>SUM(E11:E13)</f>
        <v>46</v>
      </c>
      <c r="F10" s="100">
        <v>13</v>
      </c>
      <c r="G10" s="100">
        <v>13</v>
      </c>
      <c r="H10" s="100">
        <v>3</v>
      </c>
      <c r="I10" s="100" t="s">
        <v>163</v>
      </c>
      <c r="J10" s="100">
        <v>1</v>
      </c>
      <c r="K10" s="100">
        <v>4</v>
      </c>
      <c r="L10" s="100">
        <v>1</v>
      </c>
      <c r="M10" s="92" t="s">
        <v>163</v>
      </c>
      <c r="N10" s="92">
        <v>1</v>
      </c>
      <c r="O10" s="92">
        <v>3</v>
      </c>
      <c r="P10" s="92" t="s">
        <v>163</v>
      </c>
      <c r="Q10" s="92">
        <v>1</v>
      </c>
      <c r="R10" s="92" t="s">
        <v>163</v>
      </c>
      <c r="S10" s="92" t="s">
        <v>163</v>
      </c>
      <c r="T10" s="92">
        <v>1</v>
      </c>
      <c r="U10" s="92">
        <v>3</v>
      </c>
      <c r="V10" s="92">
        <v>9</v>
      </c>
      <c r="W10" s="100">
        <v>1</v>
      </c>
      <c r="X10" s="92">
        <v>3</v>
      </c>
      <c r="Y10" s="92" t="s">
        <v>163</v>
      </c>
      <c r="Z10" s="100">
        <v>2</v>
      </c>
    </row>
    <row r="11" spans="1:27" ht="17.100000000000001" customHeight="1">
      <c r="A11" s="13"/>
      <c r="B11" s="13"/>
      <c r="C11" s="13" t="s">
        <v>103</v>
      </c>
      <c r="E11" s="145">
        <f t="shared" si="1"/>
        <v>30</v>
      </c>
      <c r="F11" s="100">
        <v>2</v>
      </c>
      <c r="G11" s="100">
        <v>2</v>
      </c>
      <c r="H11" s="100">
        <v>3</v>
      </c>
      <c r="I11" s="100" t="s">
        <v>163</v>
      </c>
      <c r="J11" s="100">
        <v>1</v>
      </c>
      <c r="K11" s="100">
        <v>4</v>
      </c>
      <c r="L11" s="100">
        <v>1</v>
      </c>
      <c r="M11" s="92" t="s">
        <v>163</v>
      </c>
      <c r="N11" s="92">
        <v>1</v>
      </c>
      <c r="O11" s="92">
        <v>3</v>
      </c>
      <c r="P11" s="92" t="s">
        <v>163</v>
      </c>
      <c r="Q11" s="92">
        <v>1</v>
      </c>
      <c r="R11" s="92" t="s">
        <v>163</v>
      </c>
      <c r="S11" s="92" t="s">
        <v>163</v>
      </c>
      <c r="T11" s="92" t="s">
        <v>163</v>
      </c>
      <c r="U11" s="92">
        <v>2</v>
      </c>
      <c r="V11" s="92">
        <v>8</v>
      </c>
      <c r="W11" s="100">
        <v>1</v>
      </c>
      <c r="X11" s="92">
        <v>3</v>
      </c>
      <c r="Y11" s="92" t="s">
        <v>163</v>
      </c>
      <c r="Z11" s="100" t="s">
        <v>163</v>
      </c>
    </row>
    <row r="12" spans="1:27" ht="17.100000000000001" customHeight="1">
      <c r="A12" s="13"/>
      <c r="B12" s="13"/>
      <c r="C12" s="13" t="s">
        <v>102</v>
      </c>
      <c r="E12" s="145">
        <f t="shared" si="1"/>
        <v>16</v>
      </c>
      <c r="F12" s="100">
        <v>11</v>
      </c>
      <c r="G12" s="100">
        <v>11</v>
      </c>
      <c r="H12" s="100" t="s">
        <v>163</v>
      </c>
      <c r="I12" s="100" t="s">
        <v>163</v>
      </c>
      <c r="J12" s="100" t="s">
        <v>163</v>
      </c>
      <c r="K12" s="100" t="s">
        <v>163</v>
      </c>
      <c r="L12" s="100" t="s">
        <v>163</v>
      </c>
      <c r="M12" s="92" t="s">
        <v>163</v>
      </c>
      <c r="N12" s="92" t="s">
        <v>163</v>
      </c>
      <c r="O12" s="92" t="s">
        <v>163</v>
      </c>
      <c r="P12" s="92" t="s">
        <v>163</v>
      </c>
      <c r="Q12" s="92" t="s">
        <v>163</v>
      </c>
      <c r="R12" s="92" t="s">
        <v>163</v>
      </c>
      <c r="S12" s="92" t="s">
        <v>163</v>
      </c>
      <c r="T12" s="92">
        <v>1</v>
      </c>
      <c r="U12" s="92">
        <v>1</v>
      </c>
      <c r="V12" s="92">
        <v>1</v>
      </c>
      <c r="W12" s="100" t="s">
        <v>163</v>
      </c>
      <c r="X12" s="92" t="s">
        <v>163</v>
      </c>
      <c r="Y12" s="92" t="s">
        <v>163</v>
      </c>
      <c r="Z12" s="100">
        <v>2</v>
      </c>
    </row>
    <row r="13" spans="1:27" ht="17.100000000000001" customHeight="1">
      <c r="A13" s="13"/>
      <c r="B13" s="13"/>
      <c r="C13" s="13" t="s">
        <v>101</v>
      </c>
      <c r="E13" s="145">
        <f t="shared" si="1"/>
        <v>0</v>
      </c>
      <c r="F13" s="100" t="s">
        <v>163</v>
      </c>
      <c r="G13" s="100" t="s">
        <v>163</v>
      </c>
      <c r="H13" s="100" t="s">
        <v>163</v>
      </c>
      <c r="I13" s="100" t="s">
        <v>163</v>
      </c>
      <c r="J13" s="100" t="s">
        <v>163</v>
      </c>
      <c r="K13" s="100" t="s">
        <v>163</v>
      </c>
      <c r="L13" s="100" t="s">
        <v>163</v>
      </c>
      <c r="M13" s="92" t="s">
        <v>163</v>
      </c>
      <c r="N13" s="92" t="s">
        <v>163</v>
      </c>
      <c r="O13" s="92" t="s">
        <v>163</v>
      </c>
      <c r="P13" s="92" t="s">
        <v>163</v>
      </c>
      <c r="Q13" s="92" t="s">
        <v>163</v>
      </c>
      <c r="R13" s="92" t="s">
        <v>163</v>
      </c>
      <c r="S13" s="92" t="s">
        <v>163</v>
      </c>
      <c r="T13" s="92" t="s">
        <v>163</v>
      </c>
      <c r="U13" s="92" t="s">
        <v>163</v>
      </c>
      <c r="V13" s="92" t="s">
        <v>163</v>
      </c>
      <c r="W13" s="100" t="s">
        <v>163</v>
      </c>
      <c r="X13" s="92" t="s">
        <v>163</v>
      </c>
      <c r="Y13" s="92" t="s">
        <v>163</v>
      </c>
      <c r="Z13" s="100" t="s">
        <v>163</v>
      </c>
    </row>
    <row r="14" spans="1:27" ht="17.100000000000001" customHeight="1">
      <c r="A14" s="13"/>
      <c r="B14" s="13" t="s">
        <v>159</v>
      </c>
      <c r="C14" s="13"/>
      <c r="D14" s="68" t="s">
        <v>371</v>
      </c>
      <c r="E14" s="145">
        <f t="shared" si="1"/>
        <v>23</v>
      </c>
      <c r="F14" s="100">
        <v>5</v>
      </c>
      <c r="G14" s="100">
        <v>5</v>
      </c>
      <c r="H14" s="100" t="s">
        <v>163</v>
      </c>
      <c r="I14" s="100">
        <v>1</v>
      </c>
      <c r="J14" s="100">
        <v>2</v>
      </c>
      <c r="K14" s="100" t="s">
        <v>163</v>
      </c>
      <c r="L14" s="100" t="s">
        <v>163</v>
      </c>
      <c r="M14" s="92" t="s">
        <v>163</v>
      </c>
      <c r="N14" s="92" t="s">
        <v>163</v>
      </c>
      <c r="O14" s="92">
        <v>2</v>
      </c>
      <c r="P14" s="92" t="s">
        <v>163</v>
      </c>
      <c r="Q14" s="92" t="s">
        <v>163</v>
      </c>
      <c r="R14" s="92">
        <v>1</v>
      </c>
      <c r="S14" s="92">
        <v>1</v>
      </c>
      <c r="T14" s="92">
        <v>1</v>
      </c>
      <c r="U14" s="92" t="s">
        <v>163</v>
      </c>
      <c r="V14" s="92">
        <v>9</v>
      </c>
      <c r="W14" s="100" t="s">
        <v>163</v>
      </c>
      <c r="X14" s="92">
        <v>1</v>
      </c>
      <c r="Y14" s="92" t="s">
        <v>163</v>
      </c>
      <c r="Z14" s="100" t="s">
        <v>163</v>
      </c>
    </row>
    <row r="15" spans="1:27" ht="17.100000000000001" customHeight="1">
      <c r="A15" s="13"/>
      <c r="B15" s="13"/>
      <c r="C15" s="13" t="s">
        <v>103</v>
      </c>
      <c r="D15" s="68" t="s">
        <v>371</v>
      </c>
      <c r="E15" s="145" t="s">
        <v>370</v>
      </c>
      <c r="F15" s="100" t="s">
        <v>370</v>
      </c>
      <c r="G15" s="100" t="s">
        <v>370</v>
      </c>
      <c r="H15" s="100" t="s">
        <v>370</v>
      </c>
      <c r="I15" s="100" t="s">
        <v>370</v>
      </c>
      <c r="J15" s="100" t="s">
        <v>370</v>
      </c>
      <c r="K15" s="100" t="s">
        <v>370</v>
      </c>
      <c r="L15" s="100" t="s">
        <v>370</v>
      </c>
      <c r="M15" s="92" t="s">
        <v>370</v>
      </c>
      <c r="N15" s="92" t="s">
        <v>370</v>
      </c>
      <c r="O15" s="92" t="s">
        <v>370</v>
      </c>
      <c r="P15" s="92" t="s">
        <v>370</v>
      </c>
      <c r="Q15" s="92" t="s">
        <v>370</v>
      </c>
      <c r="R15" s="92" t="s">
        <v>370</v>
      </c>
      <c r="S15" s="92" t="s">
        <v>370</v>
      </c>
      <c r="T15" s="92" t="s">
        <v>370</v>
      </c>
      <c r="U15" s="92" t="s">
        <v>370</v>
      </c>
      <c r="V15" s="92" t="s">
        <v>370</v>
      </c>
      <c r="W15" s="100" t="s">
        <v>370</v>
      </c>
      <c r="X15" s="92" t="s">
        <v>370</v>
      </c>
      <c r="Y15" s="92" t="s">
        <v>370</v>
      </c>
      <c r="Z15" s="100" t="s">
        <v>370</v>
      </c>
    </row>
    <row r="16" spans="1:27" ht="17.100000000000001" customHeight="1">
      <c r="A16" s="13"/>
      <c r="B16" s="13"/>
      <c r="C16" s="13" t="s">
        <v>102</v>
      </c>
      <c r="D16" s="68" t="s">
        <v>371</v>
      </c>
      <c r="E16" s="145" t="s">
        <v>370</v>
      </c>
      <c r="F16" s="100" t="s">
        <v>370</v>
      </c>
      <c r="G16" s="100" t="s">
        <v>370</v>
      </c>
      <c r="H16" s="100" t="s">
        <v>370</v>
      </c>
      <c r="I16" s="100" t="s">
        <v>370</v>
      </c>
      <c r="J16" s="100" t="s">
        <v>370</v>
      </c>
      <c r="K16" s="100" t="s">
        <v>370</v>
      </c>
      <c r="L16" s="100" t="s">
        <v>370</v>
      </c>
      <c r="M16" s="92" t="s">
        <v>370</v>
      </c>
      <c r="N16" s="92" t="s">
        <v>370</v>
      </c>
      <c r="O16" s="92" t="s">
        <v>370</v>
      </c>
      <c r="P16" s="92" t="s">
        <v>370</v>
      </c>
      <c r="Q16" s="92" t="s">
        <v>370</v>
      </c>
      <c r="R16" s="92" t="s">
        <v>370</v>
      </c>
      <c r="S16" s="92" t="s">
        <v>370</v>
      </c>
      <c r="T16" s="92" t="s">
        <v>370</v>
      </c>
      <c r="U16" s="92" t="s">
        <v>370</v>
      </c>
      <c r="V16" s="92" t="s">
        <v>370</v>
      </c>
      <c r="W16" s="100" t="s">
        <v>370</v>
      </c>
      <c r="X16" s="92" t="s">
        <v>370</v>
      </c>
      <c r="Y16" s="92" t="s">
        <v>370</v>
      </c>
      <c r="Z16" s="100" t="s">
        <v>370</v>
      </c>
    </row>
    <row r="17" spans="1:26" ht="17.100000000000001" customHeight="1">
      <c r="A17" s="13"/>
      <c r="B17" s="13"/>
      <c r="C17" s="13" t="s">
        <v>101</v>
      </c>
      <c r="E17" s="145">
        <f t="shared" si="1"/>
        <v>0</v>
      </c>
      <c r="F17" s="100" t="s">
        <v>163</v>
      </c>
      <c r="G17" s="100" t="s">
        <v>163</v>
      </c>
      <c r="H17" s="100" t="s">
        <v>163</v>
      </c>
      <c r="I17" s="100" t="s">
        <v>163</v>
      </c>
      <c r="J17" s="100" t="s">
        <v>163</v>
      </c>
      <c r="K17" s="100" t="s">
        <v>163</v>
      </c>
      <c r="L17" s="100" t="s">
        <v>163</v>
      </c>
      <c r="M17" s="92" t="s">
        <v>163</v>
      </c>
      <c r="N17" s="92" t="s">
        <v>163</v>
      </c>
      <c r="O17" s="92" t="s">
        <v>163</v>
      </c>
      <c r="P17" s="92" t="s">
        <v>163</v>
      </c>
      <c r="Q17" s="92" t="s">
        <v>163</v>
      </c>
      <c r="R17" s="92" t="s">
        <v>163</v>
      </c>
      <c r="S17" s="92" t="s">
        <v>163</v>
      </c>
      <c r="T17" s="92" t="s">
        <v>163</v>
      </c>
      <c r="U17" s="92" t="s">
        <v>163</v>
      </c>
      <c r="V17" s="92" t="s">
        <v>163</v>
      </c>
      <c r="W17" s="100" t="s">
        <v>163</v>
      </c>
      <c r="X17" s="92" t="s">
        <v>163</v>
      </c>
      <c r="Y17" s="92" t="s">
        <v>163</v>
      </c>
      <c r="Z17" s="100" t="s">
        <v>163</v>
      </c>
    </row>
    <row r="18" spans="1:26" ht="17.100000000000001" customHeight="1">
      <c r="A18" s="13"/>
      <c r="B18" s="13" t="s">
        <v>158</v>
      </c>
      <c r="C18" s="13"/>
      <c r="E18" s="145">
        <f>SUM(E19:E23)</f>
        <v>478</v>
      </c>
      <c r="F18" s="100">
        <v>9</v>
      </c>
      <c r="G18" s="100">
        <v>9</v>
      </c>
      <c r="H18" s="100">
        <v>11</v>
      </c>
      <c r="I18" s="100" t="s">
        <v>163</v>
      </c>
      <c r="J18" s="100">
        <v>6</v>
      </c>
      <c r="K18" s="100">
        <v>51</v>
      </c>
      <c r="L18" s="100">
        <v>2</v>
      </c>
      <c r="M18" s="92" t="s">
        <v>163</v>
      </c>
      <c r="N18" s="92">
        <v>5</v>
      </c>
      <c r="O18" s="92">
        <v>95</v>
      </c>
      <c r="P18" s="92">
        <v>9</v>
      </c>
      <c r="Q18" s="92">
        <v>11</v>
      </c>
      <c r="R18" s="92">
        <v>2</v>
      </c>
      <c r="S18" s="92">
        <v>40</v>
      </c>
      <c r="T18" s="92">
        <v>25</v>
      </c>
      <c r="U18" s="92">
        <v>10</v>
      </c>
      <c r="V18" s="92">
        <v>135</v>
      </c>
      <c r="W18" s="100">
        <v>2</v>
      </c>
      <c r="X18" s="92">
        <v>38</v>
      </c>
      <c r="Y18" s="92">
        <v>5</v>
      </c>
      <c r="Z18" s="100">
        <v>22</v>
      </c>
    </row>
    <row r="19" spans="1:26" ht="17.100000000000001" customHeight="1">
      <c r="A19" s="13"/>
      <c r="B19" s="13"/>
      <c r="C19" s="13" t="s">
        <v>103</v>
      </c>
      <c r="E19" s="145">
        <f t="shared" si="1"/>
        <v>236</v>
      </c>
      <c r="F19" s="100">
        <v>4</v>
      </c>
      <c r="G19" s="100">
        <v>4</v>
      </c>
      <c r="H19" s="100">
        <v>11</v>
      </c>
      <c r="I19" s="100" t="s">
        <v>163</v>
      </c>
      <c r="J19" s="100" t="s">
        <v>163</v>
      </c>
      <c r="K19" s="100">
        <v>27</v>
      </c>
      <c r="L19" s="100">
        <v>1</v>
      </c>
      <c r="M19" s="92" t="s">
        <v>163</v>
      </c>
      <c r="N19" s="92">
        <v>4</v>
      </c>
      <c r="O19" s="92">
        <v>43</v>
      </c>
      <c r="P19" s="92">
        <v>6</v>
      </c>
      <c r="Q19" s="92">
        <v>5</v>
      </c>
      <c r="R19" s="92">
        <v>2</v>
      </c>
      <c r="S19" s="92">
        <v>23</v>
      </c>
      <c r="T19" s="92">
        <v>12</v>
      </c>
      <c r="U19" s="92">
        <v>1</v>
      </c>
      <c r="V19" s="92">
        <v>62</v>
      </c>
      <c r="W19" s="100">
        <v>2</v>
      </c>
      <c r="X19" s="92">
        <v>20</v>
      </c>
      <c r="Y19" s="92">
        <v>2</v>
      </c>
      <c r="Z19" s="100">
        <v>11</v>
      </c>
    </row>
    <row r="20" spans="1:26" ht="17.100000000000001" customHeight="1">
      <c r="A20" s="13"/>
      <c r="B20" s="13"/>
      <c r="C20" s="13" t="s">
        <v>102</v>
      </c>
      <c r="E20" s="145">
        <f t="shared" si="1"/>
        <v>195</v>
      </c>
      <c r="F20" s="100" t="s">
        <v>163</v>
      </c>
      <c r="G20" s="100" t="s">
        <v>163</v>
      </c>
      <c r="H20" s="100" t="s">
        <v>163</v>
      </c>
      <c r="I20" s="100" t="s">
        <v>163</v>
      </c>
      <c r="J20" s="100">
        <v>5</v>
      </c>
      <c r="K20" s="100">
        <v>21</v>
      </c>
      <c r="L20" s="100">
        <v>1</v>
      </c>
      <c r="M20" s="92" t="s">
        <v>163</v>
      </c>
      <c r="N20" s="92">
        <v>1</v>
      </c>
      <c r="O20" s="92">
        <v>45</v>
      </c>
      <c r="P20" s="92">
        <v>2</v>
      </c>
      <c r="Q20" s="92">
        <v>6</v>
      </c>
      <c r="R20" s="92" t="s">
        <v>163</v>
      </c>
      <c r="S20" s="92">
        <v>16</v>
      </c>
      <c r="T20" s="92">
        <v>8</v>
      </c>
      <c r="U20" s="92">
        <v>8</v>
      </c>
      <c r="V20" s="92">
        <v>55</v>
      </c>
      <c r="W20" s="100" t="s">
        <v>163</v>
      </c>
      <c r="X20" s="92">
        <v>15</v>
      </c>
      <c r="Y20" s="92">
        <v>2</v>
      </c>
      <c r="Z20" s="100">
        <v>10</v>
      </c>
    </row>
    <row r="21" spans="1:26" ht="17.100000000000001" customHeight="1">
      <c r="A21" s="13"/>
      <c r="B21" s="13"/>
      <c r="C21" s="13" t="s">
        <v>101</v>
      </c>
      <c r="E21" s="145">
        <f t="shared" si="1"/>
        <v>17</v>
      </c>
      <c r="F21" s="100">
        <v>2</v>
      </c>
      <c r="G21" s="100">
        <v>2</v>
      </c>
      <c r="H21" s="100" t="s">
        <v>163</v>
      </c>
      <c r="I21" s="100" t="s">
        <v>163</v>
      </c>
      <c r="J21" s="100">
        <v>1</v>
      </c>
      <c r="K21" s="100">
        <v>1</v>
      </c>
      <c r="L21" s="100" t="s">
        <v>163</v>
      </c>
      <c r="M21" s="92" t="s">
        <v>163</v>
      </c>
      <c r="N21" s="92" t="s">
        <v>163</v>
      </c>
      <c r="O21" s="92">
        <v>3</v>
      </c>
      <c r="P21" s="92" t="s">
        <v>163</v>
      </c>
      <c r="Q21" s="92" t="s">
        <v>163</v>
      </c>
      <c r="R21" s="92" t="s">
        <v>163</v>
      </c>
      <c r="S21" s="92">
        <v>1</v>
      </c>
      <c r="T21" s="92">
        <v>1</v>
      </c>
      <c r="U21" s="92" t="s">
        <v>163</v>
      </c>
      <c r="V21" s="92">
        <v>4</v>
      </c>
      <c r="W21" s="100" t="s">
        <v>163</v>
      </c>
      <c r="X21" s="92">
        <v>3</v>
      </c>
      <c r="Y21" s="92" t="s">
        <v>163</v>
      </c>
      <c r="Z21" s="100">
        <v>1</v>
      </c>
    </row>
    <row r="22" spans="1:26" ht="17.100000000000001" customHeight="1">
      <c r="A22" s="13"/>
      <c r="B22" s="13"/>
      <c r="C22" s="13" t="s">
        <v>100</v>
      </c>
      <c r="E22" s="145">
        <f t="shared" si="1"/>
        <v>30</v>
      </c>
      <c r="F22" s="100">
        <v>3</v>
      </c>
      <c r="G22" s="100">
        <v>3</v>
      </c>
      <c r="H22" s="100" t="s">
        <v>163</v>
      </c>
      <c r="I22" s="100" t="s">
        <v>163</v>
      </c>
      <c r="J22" s="100" t="s">
        <v>163</v>
      </c>
      <c r="K22" s="100">
        <v>2</v>
      </c>
      <c r="L22" s="100" t="s">
        <v>163</v>
      </c>
      <c r="M22" s="92" t="s">
        <v>163</v>
      </c>
      <c r="N22" s="92" t="s">
        <v>163</v>
      </c>
      <c r="O22" s="92">
        <v>4</v>
      </c>
      <c r="P22" s="92">
        <v>1</v>
      </c>
      <c r="Q22" s="92" t="s">
        <v>163</v>
      </c>
      <c r="R22" s="92" t="s">
        <v>163</v>
      </c>
      <c r="S22" s="92" t="s">
        <v>163</v>
      </c>
      <c r="T22" s="92">
        <v>4</v>
      </c>
      <c r="U22" s="92">
        <v>1</v>
      </c>
      <c r="V22" s="92">
        <v>14</v>
      </c>
      <c r="W22" s="100" t="s">
        <v>163</v>
      </c>
      <c r="X22" s="92" t="s">
        <v>163</v>
      </c>
      <c r="Y22" s="92">
        <v>1</v>
      </c>
      <c r="Z22" s="100" t="s">
        <v>163</v>
      </c>
    </row>
    <row r="23" spans="1:26" ht="17.100000000000001" customHeight="1">
      <c r="A23" s="13"/>
      <c r="B23" s="13"/>
      <c r="C23" s="13" t="s">
        <v>99</v>
      </c>
      <c r="E23" s="145">
        <f t="shared" si="1"/>
        <v>0</v>
      </c>
      <c r="F23" s="100" t="s">
        <v>163</v>
      </c>
      <c r="G23" s="100" t="s">
        <v>163</v>
      </c>
      <c r="H23" s="100" t="s">
        <v>163</v>
      </c>
      <c r="I23" s="100" t="s">
        <v>163</v>
      </c>
      <c r="J23" s="100" t="s">
        <v>163</v>
      </c>
      <c r="K23" s="100" t="s">
        <v>163</v>
      </c>
      <c r="L23" s="100" t="s">
        <v>163</v>
      </c>
      <c r="M23" s="92" t="s">
        <v>163</v>
      </c>
      <c r="N23" s="92" t="s">
        <v>163</v>
      </c>
      <c r="O23" s="92" t="s">
        <v>163</v>
      </c>
      <c r="P23" s="92" t="s">
        <v>163</v>
      </c>
      <c r="Q23" s="92" t="s">
        <v>163</v>
      </c>
      <c r="R23" s="92" t="s">
        <v>163</v>
      </c>
      <c r="S23" s="92" t="s">
        <v>163</v>
      </c>
      <c r="T23" s="92" t="s">
        <v>163</v>
      </c>
      <c r="U23" s="92" t="s">
        <v>163</v>
      </c>
      <c r="V23" s="92" t="s">
        <v>163</v>
      </c>
      <c r="W23" s="100" t="s">
        <v>163</v>
      </c>
      <c r="X23" s="92" t="s">
        <v>163</v>
      </c>
      <c r="Y23" s="92" t="s">
        <v>163</v>
      </c>
      <c r="Z23" s="100" t="s">
        <v>163</v>
      </c>
    </row>
    <row r="24" spans="1:26" ht="17.100000000000001" customHeight="1">
      <c r="A24" s="13"/>
      <c r="B24" s="13" t="s">
        <v>157</v>
      </c>
      <c r="C24" s="13"/>
      <c r="E24" s="145">
        <f>SUM(E25:E28)</f>
        <v>627</v>
      </c>
      <c r="F24" s="100">
        <v>11</v>
      </c>
      <c r="G24" s="100">
        <v>11</v>
      </c>
      <c r="H24" s="100" t="s">
        <v>163</v>
      </c>
      <c r="I24" s="100" t="s">
        <v>163</v>
      </c>
      <c r="J24" s="100">
        <v>12</v>
      </c>
      <c r="K24" s="100">
        <v>46</v>
      </c>
      <c r="L24" s="100" t="s">
        <v>163</v>
      </c>
      <c r="M24" s="92">
        <v>1</v>
      </c>
      <c r="N24" s="92">
        <v>13</v>
      </c>
      <c r="O24" s="92">
        <v>118</v>
      </c>
      <c r="P24" s="92">
        <v>6</v>
      </c>
      <c r="Q24" s="92">
        <v>9</v>
      </c>
      <c r="R24" s="92">
        <v>6</v>
      </c>
      <c r="S24" s="92">
        <v>51</v>
      </c>
      <c r="T24" s="92">
        <v>28</v>
      </c>
      <c r="U24" s="92">
        <v>29</v>
      </c>
      <c r="V24" s="92">
        <v>222</v>
      </c>
      <c r="W24" s="100">
        <v>4</v>
      </c>
      <c r="X24" s="92">
        <v>46</v>
      </c>
      <c r="Y24" s="92">
        <v>13</v>
      </c>
      <c r="Z24" s="100">
        <v>12</v>
      </c>
    </row>
    <row r="25" spans="1:26" ht="17.100000000000001" customHeight="1">
      <c r="A25" s="13"/>
      <c r="B25" s="13"/>
      <c r="C25" s="13" t="s">
        <v>103</v>
      </c>
      <c r="E25" s="145">
        <f t="shared" si="1"/>
        <v>342</v>
      </c>
      <c r="F25" s="100">
        <v>4</v>
      </c>
      <c r="G25" s="100">
        <v>4</v>
      </c>
      <c r="H25" s="100" t="s">
        <v>163</v>
      </c>
      <c r="I25" s="100" t="s">
        <v>163</v>
      </c>
      <c r="J25" s="100">
        <v>4</v>
      </c>
      <c r="K25" s="100">
        <v>26</v>
      </c>
      <c r="L25" s="100" t="s">
        <v>163</v>
      </c>
      <c r="M25" s="92" t="s">
        <v>163</v>
      </c>
      <c r="N25" s="92">
        <v>6</v>
      </c>
      <c r="O25" s="92">
        <v>64</v>
      </c>
      <c r="P25" s="92">
        <v>4</v>
      </c>
      <c r="Q25" s="92">
        <v>5</v>
      </c>
      <c r="R25" s="92">
        <v>5</v>
      </c>
      <c r="S25" s="92">
        <v>31</v>
      </c>
      <c r="T25" s="92">
        <v>17</v>
      </c>
      <c r="U25" s="92">
        <v>16</v>
      </c>
      <c r="V25" s="92">
        <v>116</v>
      </c>
      <c r="W25" s="100">
        <v>3</v>
      </c>
      <c r="X25" s="92">
        <v>26</v>
      </c>
      <c r="Y25" s="92">
        <v>7</v>
      </c>
      <c r="Z25" s="100">
        <v>8</v>
      </c>
    </row>
    <row r="26" spans="1:26" ht="17.100000000000001" customHeight="1">
      <c r="A26" s="13"/>
      <c r="B26" s="13"/>
      <c r="C26" s="13" t="s">
        <v>102</v>
      </c>
      <c r="E26" s="145">
        <f t="shared" si="1"/>
        <v>41</v>
      </c>
      <c r="F26" s="100">
        <v>1</v>
      </c>
      <c r="G26" s="100">
        <v>1</v>
      </c>
      <c r="H26" s="100" t="s">
        <v>163</v>
      </c>
      <c r="I26" s="100" t="s">
        <v>163</v>
      </c>
      <c r="J26" s="100">
        <v>2</v>
      </c>
      <c r="K26" s="100">
        <v>2</v>
      </c>
      <c r="L26" s="100" t="s">
        <v>163</v>
      </c>
      <c r="M26" s="92" t="s">
        <v>163</v>
      </c>
      <c r="N26" s="92" t="s">
        <v>163</v>
      </c>
      <c r="O26" s="92">
        <v>11</v>
      </c>
      <c r="P26" s="92" t="s">
        <v>163</v>
      </c>
      <c r="Q26" s="92" t="s">
        <v>163</v>
      </c>
      <c r="R26" s="92" t="s">
        <v>163</v>
      </c>
      <c r="S26" s="92">
        <v>3</v>
      </c>
      <c r="T26" s="92">
        <v>1</v>
      </c>
      <c r="U26" s="92">
        <v>1</v>
      </c>
      <c r="V26" s="92">
        <v>13</v>
      </c>
      <c r="W26" s="100" t="s">
        <v>163</v>
      </c>
      <c r="X26" s="92">
        <v>6</v>
      </c>
      <c r="Y26" s="92" t="s">
        <v>163</v>
      </c>
      <c r="Z26" s="100">
        <v>1</v>
      </c>
    </row>
    <row r="27" spans="1:26" ht="17.100000000000001" customHeight="1">
      <c r="A27" s="13"/>
      <c r="B27" s="13"/>
      <c r="C27" s="13" t="s">
        <v>101</v>
      </c>
      <c r="D27" s="68"/>
      <c r="E27" s="145">
        <f t="shared" si="1"/>
        <v>244</v>
      </c>
      <c r="F27" s="100">
        <v>6</v>
      </c>
      <c r="G27" s="100">
        <v>6</v>
      </c>
      <c r="H27" s="100" t="s">
        <v>163</v>
      </c>
      <c r="I27" s="100" t="s">
        <v>163</v>
      </c>
      <c r="J27" s="100">
        <v>6</v>
      </c>
      <c r="K27" s="100">
        <v>18</v>
      </c>
      <c r="L27" s="100" t="s">
        <v>163</v>
      </c>
      <c r="M27" s="92">
        <v>1</v>
      </c>
      <c r="N27" s="92">
        <v>7</v>
      </c>
      <c r="O27" s="92">
        <v>43</v>
      </c>
      <c r="P27" s="92">
        <v>2</v>
      </c>
      <c r="Q27" s="92">
        <v>4</v>
      </c>
      <c r="R27" s="92">
        <v>1</v>
      </c>
      <c r="S27" s="92">
        <v>17</v>
      </c>
      <c r="T27" s="92">
        <v>10</v>
      </c>
      <c r="U27" s="92">
        <v>12</v>
      </c>
      <c r="V27" s="92">
        <v>93</v>
      </c>
      <c r="W27" s="100">
        <v>1</v>
      </c>
      <c r="X27" s="92">
        <v>14</v>
      </c>
      <c r="Y27" s="92">
        <v>6</v>
      </c>
      <c r="Z27" s="100">
        <v>3</v>
      </c>
    </row>
    <row r="28" spans="1:26" ht="17.100000000000001" customHeight="1">
      <c r="A28" s="13"/>
      <c r="B28" s="13"/>
      <c r="C28" s="13" t="s">
        <v>100</v>
      </c>
      <c r="D28" s="68"/>
      <c r="E28" s="145">
        <f t="shared" si="1"/>
        <v>0</v>
      </c>
      <c r="F28" s="100" t="s">
        <v>163</v>
      </c>
      <c r="G28" s="100" t="s">
        <v>163</v>
      </c>
      <c r="H28" s="100" t="s">
        <v>163</v>
      </c>
      <c r="I28" s="100" t="s">
        <v>163</v>
      </c>
      <c r="J28" s="100" t="s">
        <v>163</v>
      </c>
      <c r="K28" s="100" t="s">
        <v>163</v>
      </c>
      <c r="L28" s="100" t="s">
        <v>163</v>
      </c>
      <c r="M28" s="92" t="s">
        <v>163</v>
      </c>
      <c r="N28" s="92" t="s">
        <v>163</v>
      </c>
      <c r="O28" s="92" t="s">
        <v>163</v>
      </c>
      <c r="P28" s="92" t="s">
        <v>163</v>
      </c>
      <c r="Q28" s="92" t="s">
        <v>163</v>
      </c>
      <c r="R28" s="92" t="s">
        <v>163</v>
      </c>
      <c r="S28" s="92" t="s">
        <v>163</v>
      </c>
      <c r="T28" s="92" t="s">
        <v>163</v>
      </c>
      <c r="U28" s="92" t="s">
        <v>163</v>
      </c>
      <c r="V28" s="92" t="s">
        <v>163</v>
      </c>
      <c r="W28" s="100" t="s">
        <v>163</v>
      </c>
      <c r="X28" s="92" t="s">
        <v>163</v>
      </c>
      <c r="Y28" s="92" t="s">
        <v>163</v>
      </c>
      <c r="Z28" s="100" t="s">
        <v>163</v>
      </c>
    </row>
    <row r="29" spans="1:26" ht="17.100000000000001" customHeight="1">
      <c r="A29" s="13"/>
      <c r="B29" s="13" t="s">
        <v>156</v>
      </c>
      <c r="C29" s="13"/>
      <c r="E29" s="145">
        <f>SUM(E30:E34)</f>
        <v>917</v>
      </c>
      <c r="F29" s="100">
        <v>5</v>
      </c>
      <c r="G29" s="100">
        <v>5</v>
      </c>
      <c r="H29" s="100">
        <v>1</v>
      </c>
      <c r="I29" s="100" t="s">
        <v>163</v>
      </c>
      <c r="J29" s="100">
        <v>23</v>
      </c>
      <c r="K29" s="100">
        <v>54</v>
      </c>
      <c r="L29" s="100">
        <v>1</v>
      </c>
      <c r="M29" s="92">
        <v>8</v>
      </c>
      <c r="N29" s="92">
        <v>17</v>
      </c>
      <c r="O29" s="92">
        <v>215</v>
      </c>
      <c r="P29" s="92">
        <v>19</v>
      </c>
      <c r="Q29" s="92">
        <v>12</v>
      </c>
      <c r="R29" s="92">
        <v>7</v>
      </c>
      <c r="S29" s="92">
        <v>63</v>
      </c>
      <c r="T29" s="92">
        <v>49</v>
      </c>
      <c r="U29" s="92">
        <v>48</v>
      </c>
      <c r="V29" s="92">
        <v>286</v>
      </c>
      <c r="W29" s="100">
        <v>7</v>
      </c>
      <c r="X29" s="92">
        <v>59</v>
      </c>
      <c r="Y29" s="92">
        <v>17</v>
      </c>
      <c r="Z29" s="100">
        <v>26</v>
      </c>
    </row>
    <row r="30" spans="1:26" ht="17.100000000000001" customHeight="1">
      <c r="A30" s="13"/>
      <c r="B30" s="13"/>
      <c r="C30" s="13" t="s">
        <v>103</v>
      </c>
      <c r="E30" s="145">
        <f t="shared" si="1"/>
        <v>143</v>
      </c>
      <c r="F30" s="100" t="s">
        <v>163</v>
      </c>
      <c r="G30" s="100" t="s">
        <v>163</v>
      </c>
      <c r="H30" s="100" t="s">
        <v>163</v>
      </c>
      <c r="I30" s="100" t="s">
        <v>163</v>
      </c>
      <c r="J30" s="100">
        <v>5</v>
      </c>
      <c r="K30" s="100">
        <v>7</v>
      </c>
      <c r="L30" s="100" t="s">
        <v>163</v>
      </c>
      <c r="M30" s="92">
        <v>1</v>
      </c>
      <c r="N30" s="92">
        <v>3</v>
      </c>
      <c r="O30" s="92">
        <v>34</v>
      </c>
      <c r="P30" s="92">
        <v>2</v>
      </c>
      <c r="Q30" s="92">
        <v>3</v>
      </c>
      <c r="R30" s="92">
        <v>2</v>
      </c>
      <c r="S30" s="92">
        <v>12</v>
      </c>
      <c r="T30" s="92">
        <v>8</v>
      </c>
      <c r="U30" s="92">
        <v>5</v>
      </c>
      <c r="V30" s="92">
        <v>40</v>
      </c>
      <c r="W30" s="100">
        <v>1</v>
      </c>
      <c r="X30" s="92">
        <v>10</v>
      </c>
      <c r="Y30" s="92">
        <v>4</v>
      </c>
      <c r="Z30" s="100">
        <v>6</v>
      </c>
    </row>
    <row r="31" spans="1:26" ht="17.100000000000001" customHeight="1">
      <c r="A31" s="13"/>
      <c r="B31" s="13"/>
      <c r="C31" s="13" t="s">
        <v>102</v>
      </c>
      <c r="E31" s="145">
        <f t="shared" si="1"/>
        <v>175</v>
      </c>
      <c r="F31" s="100">
        <v>1</v>
      </c>
      <c r="G31" s="100">
        <v>1</v>
      </c>
      <c r="H31" s="100">
        <v>1</v>
      </c>
      <c r="I31" s="100" t="s">
        <v>163</v>
      </c>
      <c r="J31" s="100">
        <v>3</v>
      </c>
      <c r="K31" s="100">
        <v>9</v>
      </c>
      <c r="L31" s="100" t="s">
        <v>163</v>
      </c>
      <c r="M31" s="92">
        <v>2</v>
      </c>
      <c r="N31" s="92">
        <v>7</v>
      </c>
      <c r="O31" s="92">
        <v>34</v>
      </c>
      <c r="P31" s="92">
        <v>4</v>
      </c>
      <c r="Q31" s="92">
        <v>3</v>
      </c>
      <c r="R31" s="92">
        <v>1</v>
      </c>
      <c r="S31" s="92">
        <v>9</v>
      </c>
      <c r="T31" s="92">
        <v>8</v>
      </c>
      <c r="U31" s="92">
        <v>12</v>
      </c>
      <c r="V31" s="92">
        <v>56</v>
      </c>
      <c r="W31" s="100">
        <v>1</v>
      </c>
      <c r="X31" s="92">
        <v>10</v>
      </c>
      <c r="Y31" s="92">
        <v>4</v>
      </c>
      <c r="Z31" s="100">
        <v>10</v>
      </c>
    </row>
    <row r="32" spans="1:26" ht="17.100000000000001" customHeight="1">
      <c r="A32" s="13"/>
      <c r="B32" s="13"/>
      <c r="C32" s="13" t="s">
        <v>101</v>
      </c>
      <c r="E32" s="145">
        <f t="shared" si="1"/>
        <v>199</v>
      </c>
      <c r="F32" s="100" t="s">
        <v>163</v>
      </c>
      <c r="G32" s="100" t="s">
        <v>163</v>
      </c>
      <c r="H32" s="100" t="s">
        <v>163</v>
      </c>
      <c r="I32" s="100" t="s">
        <v>163</v>
      </c>
      <c r="J32" s="100">
        <v>3</v>
      </c>
      <c r="K32" s="100">
        <v>12</v>
      </c>
      <c r="L32" s="100" t="s">
        <v>163</v>
      </c>
      <c r="M32" s="92">
        <v>2</v>
      </c>
      <c r="N32" s="92">
        <v>4</v>
      </c>
      <c r="O32" s="92">
        <v>46</v>
      </c>
      <c r="P32" s="92">
        <v>7</v>
      </c>
      <c r="Q32" s="92">
        <v>3</v>
      </c>
      <c r="R32" s="92">
        <v>2</v>
      </c>
      <c r="S32" s="92">
        <v>14</v>
      </c>
      <c r="T32" s="92">
        <v>13</v>
      </c>
      <c r="U32" s="92">
        <v>8</v>
      </c>
      <c r="V32" s="92">
        <v>65</v>
      </c>
      <c r="W32" s="100" t="s">
        <v>163</v>
      </c>
      <c r="X32" s="92">
        <v>13</v>
      </c>
      <c r="Y32" s="92">
        <v>4</v>
      </c>
      <c r="Z32" s="100">
        <v>3</v>
      </c>
    </row>
    <row r="33" spans="1:26" ht="17.100000000000001" customHeight="1">
      <c r="A33" s="13"/>
      <c r="B33" s="13"/>
      <c r="C33" s="13" t="s">
        <v>100</v>
      </c>
      <c r="E33" s="145">
        <f t="shared" si="1"/>
        <v>207</v>
      </c>
      <c r="F33" s="100">
        <v>1</v>
      </c>
      <c r="G33" s="100">
        <v>1</v>
      </c>
      <c r="H33" s="100" t="s">
        <v>163</v>
      </c>
      <c r="I33" s="100" t="s">
        <v>163</v>
      </c>
      <c r="J33" s="100">
        <v>9</v>
      </c>
      <c r="K33" s="100">
        <v>11</v>
      </c>
      <c r="L33" s="100">
        <v>1</v>
      </c>
      <c r="M33" s="92">
        <v>1</v>
      </c>
      <c r="N33" s="92">
        <v>1</v>
      </c>
      <c r="O33" s="92">
        <v>57</v>
      </c>
      <c r="P33" s="92">
        <v>5</v>
      </c>
      <c r="Q33" s="92">
        <v>3</v>
      </c>
      <c r="R33" s="92">
        <v>1</v>
      </c>
      <c r="S33" s="92">
        <v>18</v>
      </c>
      <c r="T33" s="92">
        <v>13</v>
      </c>
      <c r="U33" s="92">
        <v>11</v>
      </c>
      <c r="V33" s="92">
        <v>55</v>
      </c>
      <c r="W33" s="100">
        <v>3</v>
      </c>
      <c r="X33" s="92">
        <v>13</v>
      </c>
      <c r="Y33" s="92" t="s">
        <v>163</v>
      </c>
      <c r="Z33" s="100">
        <v>4</v>
      </c>
    </row>
    <row r="34" spans="1:26" ht="17.100000000000001" customHeight="1">
      <c r="A34" s="13"/>
      <c r="B34" s="13"/>
      <c r="C34" s="13" t="s">
        <v>99</v>
      </c>
      <c r="E34" s="145">
        <f t="shared" si="1"/>
        <v>193</v>
      </c>
      <c r="F34" s="100">
        <v>3</v>
      </c>
      <c r="G34" s="100">
        <v>3</v>
      </c>
      <c r="H34" s="100" t="s">
        <v>163</v>
      </c>
      <c r="I34" s="100" t="s">
        <v>163</v>
      </c>
      <c r="J34" s="100">
        <v>3</v>
      </c>
      <c r="K34" s="100">
        <v>15</v>
      </c>
      <c r="L34" s="100" t="s">
        <v>163</v>
      </c>
      <c r="M34" s="92">
        <v>2</v>
      </c>
      <c r="N34" s="92">
        <v>2</v>
      </c>
      <c r="O34" s="92">
        <v>44</v>
      </c>
      <c r="P34" s="92">
        <v>1</v>
      </c>
      <c r="Q34" s="92" t="s">
        <v>163</v>
      </c>
      <c r="R34" s="92">
        <v>1</v>
      </c>
      <c r="S34" s="92">
        <v>10</v>
      </c>
      <c r="T34" s="92">
        <v>7</v>
      </c>
      <c r="U34" s="92">
        <v>12</v>
      </c>
      <c r="V34" s="92">
        <v>70</v>
      </c>
      <c r="W34" s="100">
        <v>2</v>
      </c>
      <c r="X34" s="92">
        <v>13</v>
      </c>
      <c r="Y34" s="92">
        <v>5</v>
      </c>
      <c r="Z34" s="100">
        <v>3</v>
      </c>
    </row>
    <row r="35" spans="1:26" ht="17.100000000000001" customHeight="1">
      <c r="A35" s="13"/>
      <c r="B35" s="13" t="s">
        <v>155</v>
      </c>
      <c r="C35" s="13"/>
      <c r="E35" s="145">
        <f>SUM(E36:E39)</f>
        <v>743</v>
      </c>
      <c r="F35" s="100">
        <v>5</v>
      </c>
      <c r="G35" s="100">
        <v>5</v>
      </c>
      <c r="H35" s="100">
        <v>3</v>
      </c>
      <c r="I35" s="100" t="s">
        <v>163</v>
      </c>
      <c r="J35" s="100">
        <v>11</v>
      </c>
      <c r="K35" s="100">
        <v>53</v>
      </c>
      <c r="L35" s="100">
        <v>2</v>
      </c>
      <c r="M35" s="92">
        <v>4</v>
      </c>
      <c r="N35" s="92">
        <v>12</v>
      </c>
      <c r="O35" s="92">
        <v>155</v>
      </c>
      <c r="P35" s="92">
        <v>18</v>
      </c>
      <c r="Q35" s="92">
        <v>10</v>
      </c>
      <c r="R35" s="92">
        <v>7</v>
      </c>
      <c r="S35" s="92">
        <v>64</v>
      </c>
      <c r="T35" s="92">
        <v>31</v>
      </c>
      <c r="U35" s="92">
        <v>46</v>
      </c>
      <c r="V35" s="92">
        <v>240</v>
      </c>
      <c r="W35" s="100">
        <v>9</v>
      </c>
      <c r="X35" s="92">
        <v>44</v>
      </c>
      <c r="Y35" s="92">
        <v>20</v>
      </c>
      <c r="Z35" s="100">
        <v>9</v>
      </c>
    </row>
    <row r="36" spans="1:26" ht="17.100000000000001" customHeight="1">
      <c r="A36" s="13"/>
      <c r="B36" s="13"/>
      <c r="C36" s="13" t="s">
        <v>103</v>
      </c>
      <c r="D36" s="68" t="s">
        <v>363</v>
      </c>
      <c r="E36" s="145" t="s">
        <v>370</v>
      </c>
      <c r="F36" s="100" t="s">
        <v>370</v>
      </c>
      <c r="G36" s="100" t="s">
        <v>370</v>
      </c>
      <c r="H36" s="100" t="s">
        <v>370</v>
      </c>
      <c r="I36" s="100" t="s">
        <v>370</v>
      </c>
      <c r="J36" s="100" t="s">
        <v>370</v>
      </c>
      <c r="K36" s="100" t="s">
        <v>370</v>
      </c>
      <c r="L36" s="100" t="s">
        <v>370</v>
      </c>
      <c r="M36" s="92" t="s">
        <v>370</v>
      </c>
      <c r="N36" s="92" t="s">
        <v>370</v>
      </c>
      <c r="O36" s="92" t="s">
        <v>370</v>
      </c>
      <c r="P36" s="92" t="s">
        <v>370</v>
      </c>
      <c r="Q36" s="92" t="s">
        <v>370</v>
      </c>
      <c r="R36" s="92" t="s">
        <v>370</v>
      </c>
      <c r="S36" s="92" t="s">
        <v>370</v>
      </c>
      <c r="T36" s="92" t="s">
        <v>370</v>
      </c>
      <c r="U36" s="92" t="s">
        <v>370</v>
      </c>
      <c r="V36" s="92" t="s">
        <v>370</v>
      </c>
      <c r="W36" s="100" t="s">
        <v>370</v>
      </c>
      <c r="X36" s="92" t="s">
        <v>370</v>
      </c>
      <c r="Y36" s="92" t="s">
        <v>370</v>
      </c>
      <c r="Z36" s="100" t="s">
        <v>370</v>
      </c>
    </row>
    <row r="37" spans="1:26" ht="17.100000000000001" customHeight="1">
      <c r="A37" s="13"/>
      <c r="B37" s="13"/>
      <c r="C37" s="13" t="s">
        <v>102</v>
      </c>
      <c r="D37" s="68" t="s">
        <v>363</v>
      </c>
      <c r="E37" s="145">
        <f t="shared" si="1"/>
        <v>363</v>
      </c>
      <c r="F37" s="100">
        <v>2</v>
      </c>
      <c r="G37" s="100">
        <v>2</v>
      </c>
      <c r="H37" s="100">
        <v>1</v>
      </c>
      <c r="I37" s="100" t="s">
        <v>163</v>
      </c>
      <c r="J37" s="100">
        <v>4</v>
      </c>
      <c r="K37" s="100">
        <v>30</v>
      </c>
      <c r="L37" s="100">
        <v>1</v>
      </c>
      <c r="M37" s="92" t="s">
        <v>163</v>
      </c>
      <c r="N37" s="92">
        <v>8</v>
      </c>
      <c r="O37" s="92">
        <v>69</v>
      </c>
      <c r="P37" s="92">
        <v>10</v>
      </c>
      <c r="Q37" s="92">
        <v>8</v>
      </c>
      <c r="R37" s="92">
        <v>3</v>
      </c>
      <c r="S37" s="92">
        <v>30</v>
      </c>
      <c r="T37" s="92">
        <v>14</v>
      </c>
      <c r="U37" s="92">
        <v>19</v>
      </c>
      <c r="V37" s="92">
        <v>121</v>
      </c>
      <c r="W37" s="100">
        <v>2</v>
      </c>
      <c r="X37" s="92">
        <v>24</v>
      </c>
      <c r="Y37" s="92">
        <v>12</v>
      </c>
      <c r="Z37" s="100">
        <v>5</v>
      </c>
    </row>
    <row r="38" spans="1:26" ht="17.100000000000001" customHeight="1">
      <c r="A38" s="13"/>
      <c r="B38" s="13"/>
      <c r="C38" s="13" t="s">
        <v>101</v>
      </c>
      <c r="E38" s="145">
        <f t="shared" si="1"/>
        <v>168</v>
      </c>
      <c r="F38" s="100">
        <v>1</v>
      </c>
      <c r="G38" s="100">
        <v>1</v>
      </c>
      <c r="H38" s="100">
        <v>1</v>
      </c>
      <c r="I38" s="100" t="s">
        <v>163</v>
      </c>
      <c r="J38" s="100">
        <v>3</v>
      </c>
      <c r="K38" s="100">
        <v>9</v>
      </c>
      <c r="L38" s="100" t="s">
        <v>163</v>
      </c>
      <c r="M38" s="92">
        <v>3</v>
      </c>
      <c r="N38" s="92">
        <v>2</v>
      </c>
      <c r="O38" s="92">
        <v>44</v>
      </c>
      <c r="P38" s="92">
        <v>2</v>
      </c>
      <c r="Q38" s="92">
        <v>1</v>
      </c>
      <c r="R38" s="92">
        <v>2</v>
      </c>
      <c r="S38" s="92">
        <v>20</v>
      </c>
      <c r="T38" s="92">
        <v>7</v>
      </c>
      <c r="U38" s="92">
        <v>13</v>
      </c>
      <c r="V38" s="92">
        <v>49</v>
      </c>
      <c r="W38" s="100">
        <v>1</v>
      </c>
      <c r="X38" s="92">
        <v>7</v>
      </c>
      <c r="Y38" s="92">
        <v>3</v>
      </c>
      <c r="Z38" s="100" t="s">
        <v>163</v>
      </c>
    </row>
    <row r="39" spans="1:26" ht="17.100000000000001" customHeight="1">
      <c r="A39" s="13"/>
      <c r="B39" s="13"/>
      <c r="C39" s="13" t="s">
        <v>100</v>
      </c>
      <c r="E39" s="145">
        <f t="shared" si="1"/>
        <v>212</v>
      </c>
      <c r="F39" s="100">
        <v>2</v>
      </c>
      <c r="G39" s="100">
        <v>2</v>
      </c>
      <c r="H39" s="100">
        <v>1</v>
      </c>
      <c r="I39" s="100" t="s">
        <v>163</v>
      </c>
      <c r="J39" s="100">
        <v>4</v>
      </c>
      <c r="K39" s="100">
        <v>14</v>
      </c>
      <c r="L39" s="100">
        <v>1</v>
      </c>
      <c r="M39" s="92">
        <v>1</v>
      </c>
      <c r="N39" s="92">
        <v>2</v>
      </c>
      <c r="O39" s="92">
        <v>42</v>
      </c>
      <c r="P39" s="92">
        <v>6</v>
      </c>
      <c r="Q39" s="92">
        <v>1</v>
      </c>
      <c r="R39" s="92">
        <v>2</v>
      </c>
      <c r="S39" s="92">
        <v>14</v>
      </c>
      <c r="T39" s="92">
        <v>10</v>
      </c>
      <c r="U39" s="92">
        <v>14</v>
      </c>
      <c r="V39" s="92">
        <v>70</v>
      </c>
      <c r="W39" s="100">
        <v>6</v>
      </c>
      <c r="X39" s="92">
        <v>13</v>
      </c>
      <c r="Y39" s="92">
        <v>5</v>
      </c>
      <c r="Z39" s="100">
        <v>4</v>
      </c>
    </row>
    <row r="40" spans="1:26" ht="17.100000000000001" customHeight="1">
      <c r="A40" s="13"/>
      <c r="B40" s="13" t="s">
        <v>154</v>
      </c>
      <c r="C40" s="13"/>
      <c r="E40" s="145">
        <f>SUM(E41:E43)</f>
        <v>140</v>
      </c>
      <c r="F40" s="100" t="s">
        <v>163</v>
      </c>
      <c r="G40" s="100" t="s">
        <v>163</v>
      </c>
      <c r="H40" s="100">
        <v>5</v>
      </c>
      <c r="I40" s="100" t="s">
        <v>163</v>
      </c>
      <c r="J40" s="100">
        <v>4</v>
      </c>
      <c r="K40" s="100">
        <v>13</v>
      </c>
      <c r="L40" s="100" t="s">
        <v>163</v>
      </c>
      <c r="M40" s="100" t="s">
        <v>163</v>
      </c>
      <c r="N40" s="92">
        <v>5</v>
      </c>
      <c r="O40" s="92">
        <v>25</v>
      </c>
      <c r="P40" s="92">
        <v>2</v>
      </c>
      <c r="Q40" s="92" t="s">
        <v>163</v>
      </c>
      <c r="R40" s="92">
        <v>3</v>
      </c>
      <c r="S40" s="92">
        <v>11</v>
      </c>
      <c r="T40" s="92">
        <v>6</v>
      </c>
      <c r="U40" s="92">
        <v>7</v>
      </c>
      <c r="V40" s="92">
        <v>37</v>
      </c>
      <c r="W40" s="100" t="s">
        <v>163</v>
      </c>
      <c r="X40" s="92">
        <v>18</v>
      </c>
      <c r="Y40" s="92">
        <v>4</v>
      </c>
      <c r="Z40" s="100" t="s">
        <v>163</v>
      </c>
    </row>
    <row r="41" spans="1:26" ht="17.100000000000001" customHeight="1">
      <c r="A41" s="13"/>
      <c r="B41" s="13"/>
      <c r="C41" s="13" t="s">
        <v>103</v>
      </c>
      <c r="E41" s="145">
        <f t="shared" si="1"/>
        <v>45</v>
      </c>
      <c r="F41" s="100" t="s">
        <v>163</v>
      </c>
      <c r="G41" s="100" t="s">
        <v>163</v>
      </c>
      <c r="H41" s="100" t="s">
        <v>163</v>
      </c>
      <c r="I41" s="100" t="s">
        <v>163</v>
      </c>
      <c r="J41" s="100">
        <v>2</v>
      </c>
      <c r="K41" s="100">
        <v>3</v>
      </c>
      <c r="L41" s="100" t="s">
        <v>163</v>
      </c>
      <c r="M41" s="92" t="s">
        <v>163</v>
      </c>
      <c r="N41" s="92">
        <v>1</v>
      </c>
      <c r="O41" s="92">
        <v>6</v>
      </c>
      <c r="P41" s="92" t="s">
        <v>163</v>
      </c>
      <c r="Q41" s="92" t="s">
        <v>163</v>
      </c>
      <c r="R41" s="92">
        <v>2</v>
      </c>
      <c r="S41" s="92">
        <v>4</v>
      </c>
      <c r="T41" s="92">
        <v>3</v>
      </c>
      <c r="U41" s="92">
        <v>2</v>
      </c>
      <c r="V41" s="92">
        <v>12</v>
      </c>
      <c r="W41" s="100" t="s">
        <v>163</v>
      </c>
      <c r="X41" s="92">
        <v>8</v>
      </c>
      <c r="Y41" s="92">
        <v>2</v>
      </c>
      <c r="Z41" s="100" t="s">
        <v>163</v>
      </c>
    </row>
    <row r="42" spans="1:26" ht="17.100000000000001" customHeight="1">
      <c r="A42" s="13"/>
      <c r="B42" s="13"/>
      <c r="C42" s="13" t="s">
        <v>102</v>
      </c>
      <c r="E42" s="145">
        <f t="shared" si="1"/>
        <v>55</v>
      </c>
      <c r="F42" s="100" t="s">
        <v>163</v>
      </c>
      <c r="G42" s="100" t="s">
        <v>163</v>
      </c>
      <c r="H42" s="100" t="s">
        <v>163</v>
      </c>
      <c r="I42" s="100" t="s">
        <v>163</v>
      </c>
      <c r="J42" s="100">
        <v>1</v>
      </c>
      <c r="K42" s="100">
        <v>5</v>
      </c>
      <c r="L42" s="100" t="s">
        <v>163</v>
      </c>
      <c r="M42" s="92" t="s">
        <v>163</v>
      </c>
      <c r="N42" s="92">
        <v>3</v>
      </c>
      <c r="O42" s="92">
        <v>14</v>
      </c>
      <c r="P42" s="92">
        <v>2</v>
      </c>
      <c r="Q42" s="92" t="s">
        <v>163</v>
      </c>
      <c r="R42" s="92" t="s">
        <v>163</v>
      </c>
      <c r="S42" s="92">
        <v>7</v>
      </c>
      <c r="T42" s="92">
        <v>1</v>
      </c>
      <c r="U42" s="92">
        <v>2</v>
      </c>
      <c r="V42" s="92">
        <v>14</v>
      </c>
      <c r="W42" s="100" t="s">
        <v>163</v>
      </c>
      <c r="X42" s="92">
        <v>5</v>
      </c>
      <c r="Y42" s="92">
        <v>1</v>
      </c>
      <c r="Z42" s="100" t="s">
        <v>163</v>
      </c>
    </row>
    <row r="43" spans="1:26" ht="17.100000000000001" customHeight="1">
      <c r="A43" s="13"/>
      <c r="B43" s="13"/>
      <c r="C43" s="13" t="s">
        <v>101</v>
      </c>
      <c r="E43" s="145">
        <f t="shared" si="1"/>
        <v>40</v>
      </c>
      <c r="F43" s="100" t="s">
        <v>163</v>
      </c>
      <c r="G43" s="100" t="s">
        <v>163</v>
      </c>
      <c r="H43" s="100">
        <v>5</v>
      </c>
      <c r="I43" s="100" t="s">
        <v>163</v>
      </c>
      <c r="J43" s="100">
        <v>1</v>
      </c>
      <c r="K43" s="100">
        <v>5</v>
      </c>
      <c r="L43" s="100" t="s">
        <v>163</v>
      </c>
      <c r="M43" s="92" t="s">
        <v>163</v>
      </c>
      <c r="N43" s="92">
        <v>1</v>
      </c>
      <c r="O43" s="92">
        <v>5</v>
      </c>
      <c r="P43" s="92" t="s">
        <v>163</v>
      </c>
      <c r="Q43" s="92" t="s">
        <v>163</v>
      </c>
      <c r="R43" s="92">
        <v>1</v>
      </c>
      <c r="S43" s="92" t="s">
        <v>163</v>
      </c>
      <c r="T43" s="92">
        <v>2</v>
      </c>
      <c r="U43" s="92">
        <v>3</v>
      </c>
      <c r="V43" s="92">
        <v>11</v>
      </c>
      <c r="W43" s="100" t="s">
        <v>163</v>
      </c>
      <c r="X43" s="92">
        <v>5</v>
      </c>
      <c r="Y43" s="92">
        <v>1</v>
      </c>
      <c r="Z43" s="100" t="s">
        <v>163</v>
      </c>
    </row>
    <row r="44" spans="1:26" ht="17.100000000000001" customHeight="1">
      <c r="A44" s="13"/>
      <c r="B44" s="13" t="s">
        <v>153</v>
      </c>
      <c r="C44" s="13"/>
      <c r="E44" s="145">
        <f t="shared" si="1"/>
        <v>159</v>
      </c>
      <c r="F44" s="100" t="s">
        <v>163</v>
      </c>
      <c r="G44" s="100" t="s">
        <v>163</v>
      </c>
      <c r="H44" s="100">
        <v>1</v>
      </c>
      <c r="I44" s="100" t="s">
        <v>163</v>
      </c>
      <c r="J44" s="100">
        <v>1</v>
      </c>
      <c r="K44" s="100">
        <v>11</v>
      </c>
      <c r="L44" s="100" t="s">
        <v>163</v>
      </c>
      <c r="M44" s="92">
        <v>2</v>
      </c>
      <c r="N44" s="92">
        <v>5</v>
      </c>
      <c r="O44" s="92">
        <v>41</v>
      </c>
      <c r="P44" s="92">
        <v>1</v>
      </c>
      <c r="Q44" s="92">
        <v>2</v>
      </c>
      <c r="R44" s="92">
        <v>1</v>
      </c>
      <c r="S44" s="92">
        <v>9</v>
      </c>
      <c r="T44" s="92">
        <v>8</v>
      </c>
      <c r="U44" s="92">
        <v>6</v>
      </c>
      <c r="V44" s="92">
        <v>53</v>
      </c>
      <c r="W44" s="100">
        <v>1</v>
      </c>
      <c r="X44" s="92">
        <v>12</v>
      </c>
      <c r="Y44" s="92">
        <v>4</v>
      </c>
      <c r="Z44" s="100">
        <v>1</v>
      </c>
    </row>
    <row r="45" spans="1:26" ht="17.100000000000001" customHeight="1">
      <c r="A45" s="13"/>
      <c r="B45" s="13" t="s">
        <v>152</v>
      </c>
      <c r="C45" s="13"/>
      <c r="E45" s="145">
        <f t="shared" si="1"/>
        <v>253</v>
      </c>
      <c r="F45" s="100">
        <v>1</v>
      </c>
      <c r="G45" s="100">
        <v>1</v>
      </c>
      <c r="H45" s="100" t="s">
        <v>163</v>
      </c>
      <c r="I45" s="100" t="s">
        <v>163</v>
      </c>
      <c r="J45" s="100">
        <v>6</v>
      </c>
      <c r="K45" s="100">
        <v>23</v>
      </c>
      <c r="L45" s="100" t="s">
        <v>163</v>
      </c>
      <c r="M45" s="92">
        <v>1</v>
      </c>
      <c r="N45" s="92">
        <v>8</v>
      </c>
      <c r="O45" s="92">
        <v>46</v>
      </c>
      <c r="P45" s="92">
        <v>4</v>
      </c>
      <c r="Q45" s="92">
        <v>6</v>
      </c>
      <c r="R45" s="92">
        <v>7</v>
      </c>
      <c r="S45" s="92">
        <v>17</v>
      </c>
      <c r="T45" s="92">
        <v>7</v>
      </c>
      <c r="U45" s="92">
        <v>14</v>
      </c>
      <c r="V45" s="92">
        <v>72</v>
      </c>
      <c r="W45" s="100">
        <v>1</v>
      </c>
      <c r="X45" s="92">
        <v>29</v>
      </c>
      <c r="Y45" s="92">
        <v>5</v>
      </c>
      <c r="Z45" s="100">
        <v>6</v>
      </c>
    </row>
    <row r="46" spans="1:26" ht="17.100000000000001" customHeight="1">
      <c r="A46" s="13"/>
      <c r="B46" s="13" t="s">
        <v>151</v>
      </c>
      <c r="C46" s="13"/>
      <c r="E46" s="145">
        <f t="shared" si="1"/>
        <v>188</v>
      </c>
      <c r="F46" s="100" t="s">
        <v>163</v>
      </c>
      <c r="G46" s="100" t="s">
        <v>163</v>
      </c>
      <c r="H46" s="100" t="s">
        <v>163</v>
      </c>
      <c r="I46" s="100" t="s">
        <v>163</v>
      </c>
      <c r="J46" s="100">
        <v>1</v>
      </c>
      <c r="K46" s="100">
        <v>15</v>
      </c>
      <c r="L46" s="100" t="s">
        <v>163</v>
      </c>
      <c r="M46" s="92">
        <v>2</v>
      </c>
      <c r="N46" s="92">
        <v>8</v>
      </c>
      <c r="O46" s="92">
        <v>42</v>
      </c>
      <c r="P46" s="92">
        <v>2</v>
      </c>
      <c r="Q46" s="92">
        <v>1</v>
      </c>
      <c r="R46" s="92">
        <v>2</v>
      </c>
      <c r="S46" s="92">
        <v>18</v>
      </c>
      <c r="T46" s="92">
        <v>10</v>
      </c>
      <c r="U46" s="92">
        <v>8</v>
      </c>
      <c r="V46" s="92">
        <v>53</v>
      </c>
      <c r="W46" s="100">
        <v>1</v>
      </c>
      <c r="X46" s="92">
        <v>16</v>
      </c>
      <c r="Y46" s="92">
        <v>3</v>
      </c>
      <c r="Z46" s="100">
        <v>6</v>
      </c>
    </row>
    <row r="47" spans="1:26" ht="17.100000000000001" customHeight="1">
      <c r="A47" s="13"/>
      <c r="B47" s="13" t="s">
        <v>150</v>
      </c>
      <c r="C47" s="13"/>
      <c r="E47" s="145">
        <f t="shared" si="1"/>
        <v>116</v>
      </c>
      <c r="F47" s="100" t="s">
        <v>163</v>
      </c>
      <c r="G47" s="100" t="s">
        <v>163</v>
      </c>
      <c r="H47" s="100" t="s">
        <v>163</v>
      </c>
      <c r="I47" s="100" t="s">
        <v>163</v>
      </c>
      <c r="J47" s="100" t="s">
        <v>163</v>
      </c>
      <c r="K47" s="100">
        <v>4</v>
      </c>
      <c r="L47" s="100" t="s">
        <v>163</v>
      </c>
      <c r="M47" s="92" t="s">
        <v>163</v>
      </c>
      <c r="N47" s="92">
        <v>1</v>
      </c>
      <c r="O47" s="92">
        <v>28</v>
      </c>
      <c r="P47" s="92">
        <v>2</v>
      </c>
      <c r="Q47" s="92">
        <v>3</v>
      </c>
      <c r="R47" s="92">
        <v>3</v>
      </c>
      <c r="S47" s="92">
        <v>11</v>
      </c>
      <c r="T47" s="92">
        <v>12</v>
      </c>
      <c r="U47" s="92">
        <v>7</v>
      </c>
      <c r="V47" s="92">
        <v>30</v>
      </c>
      <c r="W47" s="100">
        <v>1</v>
      </c>
      <c r="X47" s="92">
        <v>7</v>
      </c>
      <c r="Y47" s="92">
        <v>1</v>
      </c>
      <c r="Z47" s="100">
        <v>6</v>
      </c>
    </row>
    <row r="48" spans="1:26" ht="17.100000000000001" customHeight="1">
      <c r="A48" s="13"/>
      <c r="B48" s="13" t="s">
        <v>149</v>
      </c>
      <c r="C48" s="13"/>
      <c r="E48" s="145">
        <f t="shared" si="1"/>
        <v>138</v>
      </c>
      <c r="F48" s="100">
        <v>1</v>
      </c>
      <c r="G48" s="100">
        <v>1</v>
      </c>
      <c r="H48" s="100" t="s">
        <v>163</v>
      </c>
      <c r="I48" s="100" t="s">
        <v>163</v>
      </c>
      <c r="J48" s="100">
        <v>3</v>
      </c>
      <c r="K48" s="100">
        <v>13</v>
      </c>
      <c r="L48" s="100" t="s">
        <v>163</v>
      </c>
      <c r="M48" s="92">
        <v>1</v>
      </c>
      <c r="N48" s="92">
        <v>2</v>
      </c>
      <c r="O48" s="92">
        <v>33</v>
      </c>
      <c r="P48" s="92">
        <v>3</v>
      </c>
      <c r="Q48" s="92">
        <v>1</v>
      </c>
      <c r="R48" s="92">
        <v>1</v>
      </c>
      <c r="S48" s="92">
        <v>15</v>
      </c>
      <c r="T48" s="92">
        <v>6</v>
      </c>
      <c r="U48" s="92">
        <v>5</v>
      </c>
      <c r="V48" s="92">
        <v>38</v>
      </c>
      <c r="W48" s="100" t="s">
        <v>163</v>
      </c>
      <c r="X48" s="92">
        <v>10</v>
      </c>
      <c r="Y48" s="92">
        <v>3</v>
      </c>
      <c r="Z48" s="100">
        <v>3</v>
      </c>
    </row>
    <row r="49" spans="1:26" ht="17.100000000000001" customHeight="1">
      <c r="A49" s="13"/>
      <c r="B49" s="13" t="s">
        <v>148</v>
      </c>
      <c r="C49" s="13"/>
      <c r="E49" s="145">
        <f t="shared" si="1"/>
        <v>160</v>
      </c>
      <c r="F49" s="100">
        <v>1</v>
      </c>
      <c r="G49" s="100">
        <v>1</v>
      </c>
      <c r="H49" s="100">
        <v>1</v>
      </c>
      <c r="I49" s="100" t="s">
        <v>163</v>
      </c>
      <c r="J49" s="100">
        <v>1</v>
      </c>
      <c r="K49" s="100">
        <v>16</v>
      </c>
      <c r="L49" s="100">
        <v>1</v>
      </c>
      <c r="M49" s="92" t="s">
        <v>163</v>
      </c>
      <c r="N49" s="92">
        <v>2</v>
      </c>
      <c r="O49" s="92">
        <v>36</v>
      </c>
      <c r="P49" s="92">
        <v>5</v>
      </c>
      <c r="Q49" s="92">
        <v>3</v>
      </c>
      <c r="R49" s="92" t="s">
        <v>163</v>
      </c>
      <c r="S49" s="92">
        <v>19</v>
      </c>
      <c r="T49" s="92">
        <v>10</v>
      </c>
      <c r="U49" s="92">
        <v>6</v>
      </c>
      <c r="V49" s="92">
        <v>43</v>
      </c>
      <c r="W49" s="100" t="s">
        <v>163</v>
      </c>
      <c r="X49" s="92">
        <v>9</v>
      </c>
      <c r="Y49" s="92">
        <v>4</v>
      </c>
      <c r="Z49" s="100">
        <v>3</v>
      </c>
    </row>
    <row r="50" spans="1:26" ht="17.100000000000001" customHeight="1">
      <c r="A50" s="13"/>
      <c r="B50" s="13" t="s">
        <v>147</v>
      </c>
      <c r="C50" s="13"/>
      <c r="E50" s="145">
        <f>SUM(E51:E54)</f>
        <v>343</v>
      </c>
      <c r="F50" s="100">
        <v>1</v>
      </c>
      <c r="G50" s="100">
        <v>1</v>
      </c>
      <c r="H50" s="100">
        <v>41</v>
      </c>
      <c r="I50" s="100" t="s">
        <v>163</v>
      </c>
      <c r="J50" s="100">
        <v>2</v>
      </c>
      <c r="K50" s="100">
        <v>48</v>
      </c>
      <c r="L50" s="100">
        <v>2</v>
      </c>
      <c r="M50" s="92">
        <v>2</v>
      </c>
      <c r="N50" s="92">
        <v>9</v>
      </c>
      <c r="O50" s="92">
        <v>64</v>
      </c>
      <c r="P50" s="92">
        <v>6</v>
      </c>
      <c r="Q50" s="92">
        <v>2</v>
      </c>
      <c r="R50" s="92">
        <v>3</v>
      </c>
      <c r="S50" s="92">
        <v>41</v>
      </c>
      <c r="T50" s="92">
        <v>14</v>
      </c>
      <c r="U50" s="92">
        <v>3</v>
      </c>
      <c r="V50" s="92">
        <v>68</v>
      </c>
      <c r="W50" s="100">
        <v>3</v>
      </c>
      <c r="X50" s="92">
        <v>22</v>
      </c>
      <c r="Y50" s="92">
        <v>5</v>
      </c>
      <c r="Z50" s="100">
        <v>7</v>
      </c>
    </row>
    <row r="51" spans="1:26" ht="17.100000000000001" customHeight="1">
      <c r="A51" s="13"/>
      <c r="B51" s="13"/>
      <c r="C51" s="13" t="s">
        <v>103</v>
      </c>
      <c r="E51" s="145">
        <f t="shared" si="1"/>
        <v>130</v>
      </c>
      <c r="F51" s="100" t="s">
        <v>163</v>
      </c>
      <c r="G51" s="100" t="s">
        <v>163</v>
      </c>
      <c r="H51" s="100">
        <v>1</v>
      </c>
      <c r="I51" s="100" t="s">
        <v>163</v>
      </c>
      <c r="J51" s="100" t="s">
        <v>163</v>
      </c>
      <c r="K51" s="100">
        <v>15</v>
      </c>
      <c r="L51" s="100" t="s">
        <v>163</v>
      </c>
      <c r="M51" s="100">
        <v>1</v>
      </c>
      <c r="N51" s="92">
        <v>3</v>
      </c>
      <c r="O51" s="92">
        <v>33</v>
      </c>
      <c r="P51" s="92">
        <v>1</v>
      </c>
      <c r="Q51" s="92">
        <v>1</v>
      </c>
      <c r="R51" s="92">
        <v>1</v>
      </c>
      <c r="S51" s="92">
        <v>17</v>
      </c>
      <c r="T51" s="92">
        <v>7</v>
      </c>
      <c r="U51" s="92">
        <v>1</v>
      </c>
      <c r="V51" s="92">
        <v>40</v>
      </c>
      <c r="W51" s="100" t="s">
        <v>163</v>
      </c>
      <c r="X51" s="92">
        <v>8</v>
      </c>
      <c r="Y51" s="92">
        <v>1</v>
      </c>
      <c r="Z51" s="100" t="s">
        <v>163</v>
      </c>
    </row>
    <row r="52" spans="1:26" ht="17.100000000000001" customHeight="1">
      <c r="A52" s="13"/>
      <c r="B52" s="13"/>
      <c r="C52" s="13" t="s">
        <v>102</v>
      </c>
      <c r="E52" s="145">
        <f t="shared" si="1"/>
        <v>108</v>
      </c>
      <c r="F52" s="100">
        <v>1</v>
      </c>
      <c r="G52" s="100">
        <v>1</v>
      </c>
      <c r="H52" s="100">
        <v>4</v>
      </c>
      <c r="I52" s="100" t="s">
        <v>163</v>
      </c>
      <c r="J52" s="100">
        <v>1</v>
      </c>
      <c r="K52" s="100">
        <v>22</v>
      </c>
      <c r="L52" s="100">
        <v>1</v>
      </c>
      <c r="M52" s="92">
        <v>1</v>
      </c>
      <c r="N52" s="92">
        <v>4</v>
      </c>
      <c r="O52" s="92">
        <v>22</v>
      </c>
      <c r="P52" s="92">
        <v>2</v>
      </c>
      <c r="Q52" s="92">
        <v>1</v>
      </c>
      <c r="R52" s="92">
        <v>1</v>
      </c>
      <c r="S52" s="92">
        <v>9</v>
      </c>
      <c r="T52" s="92">
        <v>5</v>
      </c>
      <c r="U52" s="92">
        <v>1</v>
      </c>
      <c r="V52" s="92">
        <v>19</v>
      </c>
      <c r="W52" s="100">
        <v>2</v>
      </c>
      <c r="X52" s="92">
        <v>6</v>
      </c>
      <c r="Y52" s="92">
        <v>1</v>
      </c>
      <c r="Z52" s="100">
        <v>5</v>
      </c>
    </row>
    <row r="53" spans="1:26" ht="17.100000000000001" customHeight="1">
      <c r="A53" s="13"/>
      <c r="B53" s="13"/>
      <c r="C53" s="13" t="s">
        <v>101</v>
      </c>
      <c r="E53" s="145">
        <f t="shared" si="1"/>
        <v>105</v>
      </c>
      <c r="F53" s="100" t="s">
        <v>163</v>
      </c>
      <c r="G53" s="100" t="s">
        <v>163</v>
      </c>
      <c r="H53" s="100">
        <v>36</v>
      </c>
      <c r="I53" s="100" t="s">
        <v>163</v>
      </c>
      <c r="J53" s="100">
        <v>1</v>
      </c>
      <c r="K53" s="100">
        <v>11</v>
      </c>
      <c r="L53" s="100">
        <v>1</v>
      </c>
      <c r="M53" s="92" t="s">
        <v>163</v>
      </c>
      <c r="N53" s="92">
        <v>2</v>
      </c>
      <c r="O53" s="92">
        <v>9</v>
      </c>
      <c r="P53" s="92">
        <v>3</v>
      </c>
      <c r="Q53" s="92" t="s">
        <v>163</v>
      </c>
      <c r="R53" s="92">
        <v>1</v>
      </c>
      <c r="S53" s="92">
        <v>15</v>
      </c>
      <c r="T53" s="92">
        <v>2</v>
      </c>
      <c r="U53" s="92">
        <v>1</v>
      </c>
      <c r="V53" s="92">
        <v>9</v>
      </c>
      <c r="W53" s="100">
        <v>1</v>
      </c>
      <c r="X53" s="92">
        <v>8</v>
      </c>
      <c r="Y53" s="92">
        <v>3</v>
      </c>
      <c r="Z53" s="100">
        <v>2</v>
      </c>
    </row>
    <row r="54" spans="1:26" ht="17.100000000000001" customHeight="1">
      <c r="A54" s="13"/>
      <c r="B54" s="13"/>
      <c r="C54" s="13" t="s">
        <v>100</v>
      </c>
      <c r="E54" s="145">
        <f t="shared" si="1"/>
        <v>0</v>
      </c>
      <c r="F54" s="100" t="s">
        <v>163</v>
      </c>
      <c r="G54" s="100" t="s">
        <v>163</v>
      </c>
      <c r="H54" s="100" t="s">
        <v>163</v>
      </c>
      <c r="I54" s="100" t="s">
        <v>163</v>
      </c>
      <c r="J54" s="100" t="s">
        <v>163</v>
      </c>
      <c r="K54" s="100" t="s">
        <v>163</v>
      </c>
      <c r="L54" s="100" t="s">
        <v>163</v>
      </c>
      <c r="M54" s="92" t="s">
        <v>163</v>
      </c>
      <c r="N54" s="92" t="s">
        <v>163</v>
      </c>
      <c r="O54" s="92" t="s">
        <v>163</v>
      </c>
      <c r="P54" s="92" t="s">
        <v>163</v>
      </c>
      <c r="Q54" s="92" t="s">
        <v>163</v>
      </c>
      <c r="R54" s="92" t="s">
        <v>163</v>
      </c>
      <c r="S54" s="92" t="s">
        <v>163</v>
      </c>
      <c r="T54" s="92" t="s">
        <v>163</v>
      </c>
      <c r="U54" s="92" t="s">
        <v>163</v>
      </c>
      <c r="V54" s="92" t="s">
        <v>163</v>
      </c>
      <c r="W54" s="100" t="s">
        <v>163</v>
      </c>
      <c r="X54" s="92" t="s">
        <v>163</v>
      </c>
      <c r="Y54" s="92" t="s">
        <v>163</v>
      </c>
      <c r="Z54" s="100" t="s">
        <v>163</v>
      </c>
    </row>
    <row r="55" spans="1:26" ht="17.100000000000001" customHeight="1">
      <c r="A55" s="13"/>
      <c r="B55" s="13" t="s">
        <v>146</v>
      </c>
      <c r="C55" s="13"/>
      <c r="E55" s="145">
        <f>SUM(E56:E58)</f>
        <v>550</v>
      </c>
      <c r="F55" s="100">
        <v>1</v>
      </c>
      <c r="G55" s="100">
        <v>1</v>
      </c>
      <c r="H55" s="100">
        <v>1</v>
      </c>
      <c r="I55" s="100" t="s">
        <v>163</v>
      </c>
      <c r="J55" s="100">
        <v>13</v>
      </c>
      <c r="K55" s="100">
        <v>67</v>
      </c>
      <c r="L55" s="100" t="s">
        <v>163</v>
      </c>
      <c r="M55" s="92">
        <v>4</v>
      </c>
      <c r="N55" s="92">
        <v>9</v>
      </c>
      <c r="O55" s="92">
        <v>105</v>
      </c>
      <c r="P55" s="92">
        <v>11</v>
      </c>
      <c r="Q55" s="92">
        <v>1</v>
      </c>
      <c r="R55" s="92">
        <v>5</v>
      </c>
      <c r="S55" s="92">
        <v>42</v>
      </c>
      <c r="T55" s="92">
        <v>23</v>
      </c>
      <c r="U55" s="92">
        <v>16</v>
      </c>
      <c r="V55" s="92">
        <v>167</v>
      </c>
      <c r="W55" s="100">
        <v>4</v>
      </c>
      <c r="X55" s="92">
        <v>56</v>
      </c>
      <c r="Y55" s="92">
        <v>8</v>
      </c>
      <c r="Z55" s="100">
        <v>17</v>
      </c>
    </row>
    <row r="56" spans="1:26" ht="17.100000000000001" customHeight="1">
      <c r="A56" s="13"/>
      <c r="B56" s="13"/>
      <c r="C56" s="13" t="s">
        <v>103</v>
      </c>
      <c r="E56" s="145">
        <f t="shared" si="1"/>
        <v>288</v>
      </c>
      <c r="F56" s="100">
        <v>1</v>
      </c>
      <c r="G56" s="100">
        <v>1</v>
      </c>
      <c r="H56" s="100" t="s">
        <v>163</v>
      </c>
      <c r="I56" s="100" t="s">
        <v>163</v>
      </c>
      <c r="J56" s="100">
        <v>5</v>
      </c>
      <c r="K56" s="100">
        <v>28</v>
      </c>
      <c r="L56" s="100" t="s">
        <v>163</v>
      </c>
      <c r="M56" s="92">
        <v>3</v>
      </c>
      <c r="N56" s="92">
        <v>6</v>
      </c>
      <c r="O56" s="92">
        <v>63</v>
      </c>
      <c r="P56" s="92">
        <v>5</v>
      </c>
      <c r="Q56" s="92" t="s">
        <v>163</v>
      </c>
      <c r="R56" s="92">
        <v>3</v>
      </c>
      <c r="S56" s="92">
        <v>26</v>
      </c>
      <c r="T56" s="92">
        <v>10</v>
      </c>
      <c r="U56" s="92">
        <v>9</v>
      </c>
      <c r="V56" s="92">
        <v>85</v>
      </c>
      <c r="W56" s="100">
        <v>2</v>
      </c>
      <c r="X56" s="92">
        <v>31</v>
      </c>
      <c r="Y56" s="92">
        <v>3</v>
      </c>
      <c r="Z56" s="100">
        <v>8</v>
      </c>
    </row>
    <row r="57" spans="1:26" ht="17.100000000000001" customHeight="1">
      <c r="A57" s="13"/>
      <c r="B57" s="13"/>
      <c r="C57" s="13" t="s">
        <v>102</v>
      </c>
      <c r="E57" s="145">
        <f t="shared" si="1"/>
        <v>262</v>
      </c>
      <c r="F57" s="100" t="s">
        <v>163</v>
      </c>
      <c r="G57" s="100" t="s">
        <v>163</v>
      </c>
      <c r="H57" s="100">
        <v>1</v>
      </c>
      <c r="I57" s="100" t="s">
        <v>163</v>
      </c>
      <c r="J57" s="100">
        <v>8</v>
      </c>
      <c r="K57" s="100">
        <v>39</v>
      </c>
      <c r="L57" s="100" t="s">
        <v>163</v>
      </c>
      <c r="M57" s="92">
        <v>1</v>
      </c>
      <c r="N57" s="92">
        <v>3</v>
      </c>
      <c r="O57" s="92">
        <v>42</v>
      </c>
      <c r="P57" s="92">
        <v>6</v>
      </c>
      <c r="Q57" s="92">
        <v>1</v>
      </c>
      <c r="R57" s="92">
        <v>2</v>
      </c>
      <c r="S57" s="92">
        <v>16</v>
      </c>
      <c r="T57" s="92">
        <v>13</v>
      </c>
      <c r="U57" s="92">
        <v>7</v>
      </c>
      <c r="V57" s="92">
        <v>82</v>
      </c>
      <c r="W57" s="100">
        <v>2</v>
      </c>
      <c r="X57" s="92">
        <v>25</v>
      </c>
      <c r="Y57" s="92">
        <v>5</v>
      </c>
      <c r="Z57" s="100">
        <v>9</v>
      </c>
    </row>
    <row r="58" spans="1:26" ht="17.100000000000001" customHeight="1">
      <c r="A58" s="13"/>
      <c r="B58" s="13"/>
      <c r="C58" s="13" t="s">
        <v>101</v>
      </c>
      <c r="E58" s="145">
        <f t="shared" si="1"/>
        <v>0</v>
      </c>
      <c r="F58" s="100" t="s">
        <v>163</v>
      </c>
      <c r="G58" s="100" t="s">
        <v>163</v>
      </c>
      <c r="H58" s="100" t="s">
        <v>163</v>
      </c>
      <c r="I58" s="100" t="s">
        <v>163</v>
      </c>
      <c r="J58" s="100" t="s">
        <v>163</v>
      </c>
      <c r="K58" s="100" t="s">
        <v>163</v>
      </c>
      <c r="L58" s="100" t="s">
        <v>163</v>
      </c>
      <c r="M58" s="92" t="s">
        <v>163</v>
      </c>
      <c r="N58" s="92" t="s">
        <v>163</v>
      </c>
      <c r="O58" s="92" t="s">
        <v>163</v>
      </c>
      <c r="P58" s="92" t="s">
        <v>163</v>
      </c>
      <c r="Q58" s="92" t="s">
        <v>163</v>
      </c>
      <c r="R58" s="92" t="s">
        <v>163</v>
      </c>
      <c r="S58" s="92" t="s">
        <v>163</v>
      </c>
      <c r="T58" s="92" t="s">
        <v>163</v>
      </c>
      <c r="U58" s="92" t="s">
        <v>163</v>
      </c>
      <c r="V58" s="92" t="s">
        <v>163</v>
      </c>
      <c r="W58" s="100" t="s">
        <v>163</v>
      </c>
      <c r="X58" s="92" t="s">
        <v>163</v>
      </c>
      <c r="Y58" s="92" t="s">
        <v>163</v>
      </c>
      <c r="Z58" s="100" t="s">
        <v>163</v>
      </c>
    </row>
    <row r="59" spans="1:26" ht="17.100000000000001" customHeight="1">
      <c r="A59" s="13"/>
      <c r="B59" s="13" t="s">
        <v>145</v>
      </c>
      <c r="C59" s="13"/>
      <c r="E59" s="145">
        <f>SUM(E60:E64)</f>
        <v>501</v>
      </c>
      <c r="F59" s="100">
        <v>3</v>
      </c>
      <c r="G59" s="100">
        <v>3</v>
      </c>
      <c r="H59" s="100">
        <v>25</v>
      </c>
      <c r="I59" s="100" t="s">
        <v>163</v>
      </c>
      <c r="J59" s="100">
        <v>11</v>
      </c>
      <c r="K59" s="100">
        <v>62</v>
      </c>
      <c r="L59" s="100" t="s">
        <v>163</v>
      </c>
      <c r="M59" s="92">
        <v>1</v>
      </c>
      <c r="N59" s="92">
        <v>11</v>
      </c>
      <c r="O59" s="92">
        <v>103</v>
      </c>
      <c r="P59" s="92">
        <v>8</v>
      </c>
      <c r="Q59" s="92">
        <v>5</v>
      </c>
      <c r="R59" s="92">
        <v>5</v>
      </c>
      <c r="S59" s="92">
        <v>48</v>
      </c>
      <c r="T59" s="92">
        <v>13</v>
      </c>
      <c r="U59" s="92">
        <v>14</v>
      </c>
      <c r="V59" s="92">
        <v>128</v>
      </c>
      <c r="W59" s="100">
        <v>1</v>
      </c>
      <c r="X59" s="92">
        <v>42</v>
      </c>
      <c r="Y59" s="92">
        <v>8</v>
      </c>
      <c r="Z59" s="100">
        <v>13</v>
      </c>
    </row>
    <row r="60" spans="1:26" ht="17.100000000000001" customHeight="1">
      <c r="A60" s="13"/>
      <c r="B60" s="13"/>
      <c r="C60" s="13" t="s">
        <v>103</v>
      </c>
      <c r="D60" s="68"/>
      <c r="E60" s="145">
        <f t="shared" si="1"/>
        <v>55</v>
      </c>
      <c r="F60" s="100">
        <v>1</v>
      </c>
      <c r="G60" s="100">
        <v>1</v>
      </c>
      <c r="H60" s="100">
        <v>11</v>
      </c>
      <c r="I60" s="100" t="s">
        <v>163</v>
      </c>
      <c r="J60" s="100">
        <v>1</v>
      </c>
      <c r="K60" s="100">
        <v>4</v>
      </c>
      <c r="L60" s="100" t="s">
        <v>163</v>
      </c>
      <c r="M60" s="92" t="s">
        <v>163</v>
      </c>
      <c r="N60" s="92">
        <v>2</v>
      </c>
      <c r="O60" s="92">
        <v>7</v>
      </c>
      <c r="P60" s="92">
        <v>2</v>
      </c>
      <c r="Q60" s="92" t="s">
        <v>163</v>
      </c>
      <c r="R60" s="92">
        <v>1</v>
      </c>
      <c r="S60" s="92">
        <v>3</v>
      </c>
      <c r="T60" s="92">
        <v>4</v>
      </c>
      <c r="U60" s="92" t="s">
        <v>163</v>
      </c>
      <c r="V60" s="92">
        <v>11</v>
      </c>
      <c r="W60" s="100" t="s">
        <v>163</v>
      </c>
      <c r="X60" s="92">
        <v>7</v>
      </c>
      <c r="Y60" s="92" t="s">
        <v>163</v>
      </c>
      <c r="Z60" s="100">
        <v>1</v>
      </c>
    </row>
    <row r="61" spans="1:26" ht="17.100000000000001" customHeight="1">
      <c r="A61" s="13"/>
      <c r="B61" s="13"/>
      <c r="C61" s="13" t="s">
        <v>102</v>
      </c>
      <c r="E61" s="145">
        <f t="shared" si="1"/>
        <v>83</v>
      </c>
      <c r="F61" s="100" t="s">
        <v>163</v>
      </c>
      <c r="G61" s="100" t="s">
        <v>163</v>
      </c>
      <c r="H61" s="100">
        <v>1</v>
      </c>
      <c r="I61" s="100" t="s">
        <v>163</v>
      </c>
      <c r="J61" s="100">
        <v>1</v>
      </c>
      <c r="K61" s="100">
        <v>13</v>
      </c>
      <c r="L61" s="100" t="s">
        <v>163</v>
      </c>
      <c r="M61" s="92" t="s">
        <v>163</v>
      </c>
      <c r="N61" s="92">
        <v>2</v>
      </c>
      <c r="O61" s="92">
        <v>22</v>
      </c>
      <c r="P61" s="92" t="s">
        <v>163</v>
      </c>
      <c r="Q61" s="92">
        <v>3</v>
      </c>
      <c r="R61" s="92">
        <v>1</v>
      </c>
      <c r="S61" s="92">
        <v>4</v>
      </c>
      <c r="T61" s="92">
        <v>2</v>
      </c>
      <c r="U61" s="92">
        <v>1</v>
      </c>
      <c r="V61" s="92">
        <v>15</v>
      </c>
      <c r="W61" s="100" t="s">
        <v>163</v>
      </c>
      <c r="X61" s="92">
        <v>9</v>
      </c>
      <c r="Y61" s="92">
        <v>4</v>
      </c>
      <c r="Z61" s="100">
        <v>5</v>
      </c>
    </row>
    <row r="62" spans="1:26" ht="17.100000000000001" customHeight="1">
      <c r="A62" s="13"/>
      <c r="B62" s="13"/>
      <c r="C62" s="13" t="s">
        <v>101</v>
      </c>
      <c r="E62" s="145">
        <f t="shared" si="1"/>
        <v>118</v>
      </c>
      <c r="F62" s="100">
        <v>1</v>
      </c>
      <c r="G62" s="100">
        <v>1</v>
      </c>
      <c r="H62" s="100">
        <v>11</v>
      </c>
      <c r="I62" s="100" t="s">
        <v>163</v>
      </c>
      <c r="J62" s="100" t="s">
        <v>163</v>
      </c>
      <c r="K62" s="100">
        <v>19</v>
      </c>
      <c r="L62" s="100" t="s">
        <v>163</v>
      </c>
      <c r="M62" s="92" t="s">
        <v>163</v>
      </c>
      <c r="N62" s="92">
        <v>1</v>
      </c>
      <c r="O62" s="92">
        <v>25</v>
      </c>
      <c r="P62" s="92">
        <v>2</v>
      </c>
      <c r="Q62" s="92" t="s">
        <v>163</v>
      </c>
      <c r="R62" s="92" t="s">
        <v>163</v>
      </c>
      <c r="S62" s="92">
        <v>11</v>
      </c>
      <c r="T62" s="92">
        <v>3</v>
      </c>
      <c r="U62" s="92">
        <v>1</v>
      </c>
      <c r="V62" s="92">
        <v>33</v>
      </c>
      <c r="W62" s="100" t="s">
        <v>163</v>
      </c>
      <c r="X62" s="92">
        <v>8</v>
      </c>
      <c r="Y62" s="92">
        <v>3</v>
      </c>
      <c r="Z62" s="100" t="s">
        <v>163</v>
      </c>
    </row>
    <row r="63" spans="1:26" ht="17.100000000000001" customHeight="1">
      <c r="A63" s="13"/>
      <c r="B63" s="13"/>
      <c r="C63" s="13" t="s">
        <v>100</v>
      </c>
      <c r="E63" s="145">
        <f t="shared" si="1"/>
        <v>75</v>
      </c>
      <c r="F63" s="100" t="s">
        <v>163</v>
      </c>
      <c r="G63" s="100" t="s">
        <v>163</v>
      </c>
      <c r="H63" s="100">
        <v>1</v>
      </c>
      <c r="I63" s="100" t="s">
        <v>163</v>
      </c>
      <c r="J63" s="100">
        <v>2</v>
      </c>
      <c r="K63" s="100">
        <v>7</v>
      </c>
      <c r="L63" s="100" t="s">
        <v>163</v>
      </c>
      <c r="M63" s="92">
        <v>1</v>
      </c>
      <c r="N63" s="92">
        <v>3</v>
      </c>
      <c r="O63" s="92">
        <v>17</v>
      </c>
      <c r="P63" s="92" t="s">
        <v>163</v>
      </c>
      <c r="Q63" s="92" t="s">
        <v>163</v>
      </c>
      <c r="R63" s="92">
        <v>1</v>
      </c>
      <c r="S63" s="92">
        <v>7</v>
      </c>
      <c r="T63" s="92">
        <v>4</v>
      </c>
      <c r="U63" s="92">
        <v>2</v>
      </c>
      <c r="V63" s="92">
        <v>24</v>
      </c>
      <c r="W63" s="100">
        <v>1</v>
      </c>
      <c r="X63" s="92">
        <v>2</v>
      </c>
      <c r="Y63" s="92" t="s">
        <v>163</v>
      </c>
      <c r="Z63" s="100">
        <v>3</v>
      </c>
    </row>
    <row r="64" spans="1:26" ht="17.100000000000001" customHeight="1">
      <c r="A64" s="13"/>
      <c r="B64" s="13"/>
      <c r="C64" s="13" t="s">
        <v>99</v>
      </c>
      <c r="E64" s="145">
        <f t="shared" si="1"/>
        <v>170</v>
      </c>
      <c r="F64" s="100">
        <v>1</v>
      </c>
      <c r="G64" s="100">
        <v>1</v>
      </c>
      <c r="H64" s="100">
        <v>1</v>
      </c>
      <c r="I64" s="100" t="s">
        <v>163</v>
      </c>
      <c r="J64" s="100">
        <v>7</v>
      </c>
      <c r="K64" s="100">
        <v>19</v>
      </c>
      <c r="L64" s="100" t="s">
        <v>163</v>
      </c>
      <c r="M64" s="92" t="s">
        <v>163</v>
      </c>
      <c r="N64" s="92">
        <v>3</v>
      </c>
      <c r="O64" s="92">
        <v>32</v>
      </c>
      <c r="P64" s="92">
        <v>4</v>
      </c>
      <c r="Q64" s="92">
        <v>2</v>
      </c>
      <c r="R64" s="92">
        <v>2</v>
      </c>
      <c r="S64" s="92">
        <v>23</v>
      </c>
      <c r="T64" s="92" t="s">
        <v>163</v>
      </c>
      <c r="U64" s="92">
        <v>10</v>
      </c>
      <c r="V64" s="92">
        <v>45</v>
      </c>
      <c r="W64" s="100" t="s">
        <v>163</v>
      </c>
      <c r="X64" s="92">
        <v>16</v>
      </c>
      <c r="Y64" s="92">
        <v>1</v>
      </c>
      <c r="Z64" s="100">
        <v>4</v>
      </c>
    </row>
    <row r="65" spans="1:27" ht="17.100000000000001" customHeight="1">
      <c r="A65" s="13"/>
      <c r="B65" s="13" t="s">
        <v>144</v>
      </c>
      <c r="C65" s="13"/>
      <c r="E65" s="145">
        <f>SUM(E66:E68)</f>
        <v>351</v>
      </c>
      <c r="F65" s="100" t="s">
        <v>163</v>
      </c>
      <c r="G65" s="100" t="s">
        <v>163</v>
      </c>
      <c r="H65" s="100" t="s">
        <v>163</v>
      </c>
      <c r="I65" s="100" t="s">
        <v>163</v>
      </c>
      <c r="J65" s="100">
        <v>7</v>
      </c>
      <c r="K65" s="100">
        <v>20</v>
      </c>
      <c r="L65" s="100" t="s">
        <v>163</v>
      </c>
      <c r="M65" s="92">
        <v>3</v>
      </c>
      <c r="N65" s="92">
        <v>3</v>
      </c>
      <c r="O65" s="92">
        <v>84</v>
      </c>
      <c r="P65" s="92">
        <v>13</v>
      </c>
      <c r="Q65" s="92">
        <v>10</v>
      </c>
      <c r="R65" s="92">
        <v>6</v>
      </c>
      <c r="S65" s="92">
        <v>31</v>
      </c>
      <c r="T65" s="92">
        <v>10</v>
      </c>
      <c r="U65" s="92">
        <v>16</v>
      </c>
      <c r="V65" s="92">
        <v>103</v>
      </c>
      <c r="W65" s="100">
        <v>2</v>
      </c>
      <c r="X65" s="92">
        <v>22</v>
      </c>
      <c r="Y65" s="92">
        <v>18</v>
      </c>
      <c r="Z65" s="100">
        <v>3</v>
      </c>
    </row>
    <row r="66" spans="1:27" ht="17.100000000000001" customHeight="1">
      <c r="A66" s="13"/>
      <c r="B66" s="13"/>
      <c r="C66" s="13" t="s">
        <v>103</v>
      </c>
      <c r="E66" s="145">
        <f t="shared" si="1"/>
        <v>188</v>
      </c>
      <c r="F66" s="100" t="s">
        <v>163</v>
      </c>
      <c r="G66" s="100" t="s">
        <v>163</v>
      </c>
      <c r="H66" s="100" t="s">
        <v>163</v>
      </c>
      <c r="I66" s="100" t="s">
        <v>163</v>
      </c>
      <c r="J66" s="100">
        <v>3</v>
      </c>
      <c r="K66" s="100">
        <v>8</v>
      </c>
      <c r="L66" s="100" t="s">
        <v>163</v>
      </c>
      <c r="M66" s="92">
        <v>1</v>
      </c>
      <c r="N66" s="92">
        <v>2</v>
      </c>
      <c r="O66" s="92">
        <v>48</v>
      </c>
      <c r="P66" s="92">
        <v>7</v>
      </c>
      <c r="Q66" s="92">
        <v>6</v>
      </c>
      <c r="R66" s="92">
        <v>3</v>
      </c>
      <c r="S66" s="92">
        <v>22</v>
      </c>
      <c r="T66" s="92">
        <v>6</v>
      </c>
      <c r="U66" s="92">
        <v>9</v>
      </c>
      <c r="V66" s="92">
        <v>48</v>
      </c>
      <c r="W66" s="100">
        <v>2</v>
      </c>
      <c r="X66" s="92">
        <v>10</v>
      </c>
      <c r="Y66" s="92">
        <v>11</v>
      </c>
      <c r="Z66" s="100">
        <v>2</v>
      </c>
    </row>
    <row r="67" spans="1:27" ht="17.100000000000001" customHeight="1">
      <c r="A67" s="13"/>
      <c r="B67" s="13"/>
      <c r="C67" s="13" t="s">
        <v>102</v>
      </c>
      <c r="E67" s="145">
        <f t="shared" si="1"/>
        <v>130</v>
      </c>
      <c r="F67" s="100" t="s">
        <v>163</v>
      </c>
      <c r="G67" s="100" t="s">
        <v>163</v>
      </c>
      <c r="H67" s="100" t="s">
        <v>163</v>
      </c>
      <c r="I67" s="100" t="s">
        <v>163</v>
      </c>
      <c r="J67" s="100">
        <v>4</v>
      </c>
      <c r="K67" s="100">
        <v>9</v>
      </c>
      <c r="L67" s="100" t="s">
        <v>163</v>
      </c>
      <c r="M67" s="92">
        <v>2</v>
      </c>
      <c r="N67" s="92" t="s">
        <v>163</v>
      </c>
      <c r="O67" s="92">
        <v>24</v>
      </c>
      <c r="P67" s="92">
        <v>5</v>
      </c>
      <c r="Q67" s="92">
        <v>4</v>
      </c>
      <c r="R67" s="92">
        <v>2</v>
      </c>
      <c r="S67" s="92">
        <v>7</v>
      </c>
      <c r="T67" s="92">
        <v>4</v>
      </c>
      <c r="U67" s="92">
        <v>6</v>
      </c>
      <c r="V67" s="92">
        <v>46</v>
      </c>
      <c r="W67" s="100" t="s">
        <v>163</v>
      </c>
      <c r="X67" s="92">
        <v>10</v>
      </c>
      <c r="Y67" s="92">
        <v>6</v>
      </c>
      <c r="Z67" s="100">
        <v>1</v>
      </c>
    </row>
    <row r="68" spans="1:27" ht="17.100000000000001" customHeight="1">
      <c r="A68" s="13"/>
      <c r="B68" s="13"/>
      <c r="C68" s="13" t="s">
        <v>101</v>
      </c>
      <c r="E68" s="145">
        <f t="shared" si="1"/>
        <v>33</v>
      </c>
      <c r="F68" s="100" t="s">
        <v>163</v>
      </c>
      <c r="G68" s="100" t="s">
        <v>163</v>
      </c>
      <c r="H68" s="100" t="s">
        <v>163</v>
      </c>
      <c r="I68" s="100" t="s">
        <v>163</v>
      </c>
      <c r="J68" s="100" t="s">
        <v>163</v>
      </c>
      <c r="K68" s="100">
        <v>3</v>
      </c>
      <c r="L68" s="100" t="s">
        <v>163</v>
      </c>
      <c r="M68" s="92" t="s">
        <v>163</v>
      </c>
      <c r="N68" s="92">
        <v>1</v>
      </c>
      <c r="O68" s="92">
        <v>12</v>
      </c>
      <c r="P68" s="92">
        <v>1</v>
      </c>
      <c r="Q68" s="92" t="s">
        <v>163</v>
      </c>
      <c r="R68" s="92">
        <v>1</v>
      </c>
      <c r="S68" s="92">
        <v>2</v>
      </c>
      <c r="T68" s="92" t="s">
        <v>163</v>
      </c>
      <c r="U68" s="92">
        <v>1</v>
      </c>
      <c r="V68" s="92">
        <v>9</v>
      </c>
      <c r="W68" s="100" t="s">
        <v>163</v>
      </c>
      <c r="X68" s="92">
        <v>2</v>
      </c>
      <c r="Y68" s="92">
        <v>1</v>
      </c>
      <c r="Z68" s="100" t="s">
        <v>163</v>
      </c>
    </row>
    <row r="69" spans="1:27" ht="17.100000000000001" customHeight="1">
      <c r="A69" s="13"/>
      <c r="B69" s="13"/>
      <c r="C69" s="13"/>
      <c r="E69" s="98"/>
      <c r="F69" s="100"/>
      <c r="G69" s="100"/>
      <c r="H69" s="100"/>
      <c r="I69" s="100"/>
      <c r="J69" s="100"/>
      <c r="K69" s="98"/>
      <c r="L69" s="100"/>
      <c r="M69" s="92"/>
      <c r="N69" s="92"/>
      <c r="O69" s="89"/>
      <c r="P69" s="89"/>
      <c r="Q69" s="92"/>
      <c r="R69" s="92"/>
      <c r="S69" s="89"/>
      <c r="T69" s="92"/>
      <c r="U69" s="89"/>
      <c r="V69" s="89"/>
      <c r="W69" s="100"/>
      <c r="X69" s="92"/>
      <c r="Y69" s="89"/>
      <c r="Z69" s="100"/>
    </row>
    <row r="70" spans="1:27" ht="17.100000000000001" customHeight="1">
      <c r="A70" s="13"/>
      <c r="B70" s="13"/>
      <c r="C70" s="13"/>
      <c r="E70" s="98"/>
      <c r="F70" s="100"/>
      <c r="G70" s="100"/>
      <c r="H70" s="100"/>
      <c r="I70" s="100"/>
      <c r="J70" s="100"/>
      <c r="K70" s="98"/>
      <c r="L70" s="100"/>
      <c r="M70" s="92"/>
      <c r="N70" s="92"/>
      <c r="O70" s="89"/>
      <c r="P70" s="89"/>
      <c r="Q70" s="92"/>
      <c r="R70" s="92"/>
      <c r="S70" s="89"/>
      <c r="T70" s="92"/>
      <c r="U70" s="89"/>
      <c r="V70" s="89"/>
      <c r="W70" s="100"/>
      <c r="X70" s="92"/>
      <c r="Y70" s="89"/>
      <c r="Z70" s="100"/>
    </row>
    <row r="71" spans="1:27" ht="17.100000000000001" customHeight="1">
      <c r="A71" s="13"/>
      <c r="B71" s="13"/>
      <c r="C71" s="13"/>
      <c r="E71" s="98"/>
      <c r="F71" s="100"/>
      <c r="G71" s="100"/>
      <c r="H71" s="100"/>
      <c r="I71" s="100"/>
      <c r="J71" s="100"/>
      <c r="K71" s="98"/>
      <c r="L71" s="100"/>
      <c r="M71" s="92"/>
      <c r="N71" s="92"/>
      <c r="O71" s="89"/>
      <c r="P71" s="89"/>
      <c r="Q71" s="92"/>
      <c r="R71" s="92"/>
      <c r="S71" s="89"/>
      <c r="T71" s="92"/>
      <c r="U71" s="89"/>
      <c r="V71" s="89"/>
      <c r="W71" s="100"/>
      <c r="X71" s="92"/>
      <c r="Y71" s="89"/>
      <c r="Z71" s="100"/>
    </row>
    <row r="72" spans="1:27" ht="17.100000000000001" customHeight="1">
      <c r="A72" s="13"/>
      <c r="B72" s="13"/>
      <c r="C72" s="13"/>
      <c r="E72" s="98"/>
      <c r="F72" s="100"/>
      <c r="G72" s="100"/>
      <c r="H72" s="100"/>
      <c r="I72" s="100"/>
      <c r="J72" s="100"/>
      <c r="K72" s="98"/>
      <c r="L72" s="100"/>
      <c r="M72" s="92"/>
      <c r="N72" s="92"/>
      <c r="O72" s="89"/>
      <c r="P72" s="89"/>
      <c r="Q72" s="92"/>
      <c r="R72" s="92"/>
      <c r="S72" s="89"/>
      <c r="T72" s="92"/>
      <c r="U72" s="89"/>
      <c r="V72" s="89"/>
      <c r="W72" s="100"/>
      <c r="X72" s="92"/>
      <c r="Y72" s="89"/>
      <c r="Z72" s="100"/>
    </row>
    <row r="73" spans="1:27" ht="17.100000000000001" customHeight="1">
      <c r="A73" s="13"/>
      <c r="B73" s="13"/>
      <c r="C73" s="13"/>
      <c r="E73" s="98"/>
      <c r="F73" s="100"/>
      <c r="G73" s="100"/>
      <c r="H73" s="100"/>
      <c r="I73" s="100"/>
      <c r="J73" s="100"/>
      <c r="K73" s="98"/>
      <c r="L73" s="100"/>
      <c r="M73" s="92"/>
      <c r="N73" s="92"/>
      <c r="O73" s="89"/>
      <c r="P73" s="89"/>
      <c r="Q73" s="92"/>
      <c r="R73" s="92"/>
      <c r="S73" s="89"/>
      <c r="T73" s="92"/>
      <c r="U73" s="89"/>
      <c r="V73" s="89"/>
      <c r="W73" s="100"/>
      <c r="X73" s="92"/>
      <c r="Y73" s="89"/>
      <c r="Z73" s="100"/>
    </row>
    <row r="74" spans="1:27" ht="24" customHeight="1" thickBot="1">
      <c r="A74" s="131" t="s">
        <v>459</v>
      </c>
      <c r="B74" s="129"/>
      <c r="C74" s="129"/>
      <c r="D74" s="129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7" ht="14.25" customHeight="1" thickTop="1">
      <c r="A75" s="327" t="s">
        <v>362</v>
      </c>
      <c r="B75" s="327"/>
      <c r="C75" s="327"/>
      <c r="D75" s="327"/>
      <c r="E75" s="337" t="s">
        <v>1</v>
      </c>
      <c r="F75" s="338"/>
      <c r="G75" s="338"/>
      <c r="H75" s="338"/>
      <c r="I75" s="338"/>
      <c r="J75" s="338"/>
      <c r="K75" s="338"/>
      <c r="L75" s="338"/>
      <c r="M75" s="338"/>
      <c r="N75" s="338"/>
      <c r="O75" s="338"/>
      <c r="P75" s="338" t="s">
        <v>1</v>
      </c>
      <c r="Q75" s="338"/>
      <c r="R75" s="338"/>
      <c r="S75" s="338"/>
      <c r="T75" s="338"/>
      <c r="U75" s="338"/>
      <c r="V75" s="338"/>
      <c r="W75" s="338"/>
      <c r="X75" s="338"/>
      <c r="Y75" s="338"/>
      <c r="Z75" s="339"/>
    </row>
    <row r="76" spans="1:27" ht="11.25" customHeight="1">
      <c r="A76" s="332"/>
      <c r="B76" s="332"/>
      <c r="C76" s="332"/>
      <c r="D76" s="332"/>
      <c r="E76" s="340" t="s">
        <v>23</v>
      </c>
      <c r="F76" s="81" t="s">
        <v>24</v>
      </c>
      <c r="G76" s="82"/>
      <c r="H76" s="81" t="s">
        <v>25</v>
      </c>
      <c r="I76" s="80" t="s">
        <v>26</v>
      </c>
      <c r="J76" s="80" t="s">
        <v>27</v>
      </c>
      <c r="K76" s="80" t="s">
        <v>28</v>
      </c>
      <c r="L76" s="80" t="s">
        <v>29</v>
      </c>
      <c r="M76" s="80" t="s">
        <v>30</v>
      </c>
      <c r="N76" s="80" t="s">
        <v>31</v>
      </c>
      <c r="O76" s="80" t="s">
        <v>32</v>
      </c>
      <c r="P76" s="80" t="s">
        <v>33</v>
      </c>
      <c r="Q76" s="80" t="s">
        <v>34</v>
      </c>
      <c r="R76" s="80" t="s">
        <v>35</v>
      </c>
      <c r="S76" s="80" t="s">
        <v>36</v>
      </c>
      <c r="T76" s="80" t="s">
        <v>37</v>
      </c>
      <c r="U76" s="80" t="s">
        <v>38</v>
      </c>
      <c r="V76" s="80" t="s">
        <v>39</v>
      </c>
      <c r="W76" s="80" t="s">
        <v>40</v>
      </c>
      <c r="X76" s="80" t="s">
        <v>41</v>
      </c>
      <c r="Y76" s="80" t="s">
        <v>42</v>
      </c>
      <c r="Z76" s="81" t="s">
        <v>55</v>
      </c>
      <c r="AA76" s="13"/>
    </row>
    <row r="77" spans="1:27" ht="48">
      <c r="A77" s="329"/>
      <c r="B77" s="329"/>
      <c r="C77" s="329"/>
      <c r="D77" s="329"/>
      <c r="E77" s="341"/>
      <c r="F77" s="83" t="s">
        <v>378</v>
      </c>
      <c r="G77" s="73" t="s">
        <v>376</v>
      </c>
      <c r="H77" s="83" t="s">
        <v>72</v>
      </c>
      <c r="I77" s="83" t="s">
        <v>217</v>
      </c>
      <c r="J77" s="83" t="s">
        <v>44</v>
      </c>
      <c r="K77" s="83" t="s">
        <v>45</v>
      </c>
      <c r="L77" s="83" t="s">
        <v>377</v>
      </c>
      <c r="M77" s="140" t="s">
        <v>47</v>
      </c>
      <c r="N77" s="83" t="s">
        <v>219</v>
      </c>
      <c r="O77" s="83" t="s">
        <v>220</v>
      </c>
      <c r="P77" s="83" t="s">
        <v>221</v>
      </c>
      <c r="Q77" s="85" t="s">
        <v>213</v>
      </c>
      <c r="R77" s="83" t="s">
        <v>214</v>
      </c>
      <c r="S77" s="83" t="s">
        <v>222</v>
      </c>
      <c r="T77" s="84" t="s">
        <v>379</v>
      </c>
      <c r="U77" s="83" t="s">
        <v>224</v>
      </c>
      <c r="V77" s="85" t="s">
        <v>380</v>
      </c>
      <c r="W77" s="83" t="s">
        <v>384</v>
      </c>
      <c r="X77" s="83" t="s">
        <v>381</v>
      </c>
      <c r="Y77" s="83" t="s">
        <v>382</v>
      </c>
      <c r="Z77" s="85" t="s">
        <v>73</v>
      </c>
      <c r="AA77" s="13"/>
    </row>
    <row r="78" spans="1:27" ht="17.100000000000001" customHeight="1">
      <c r="A78" s="13"/>
      <c r="B78" s="13" t="s">
        <v>143</v>
      </c>
      <c r="C78" s="13"/>
      <c r="E78" s="145">
        <f>SUM(E79:E83)</f>
        <v>853</v>
      </c>
      <c r="F78" s="100">
        <v>3</v>
      </c>
      <c r="G78" s="100">
        <v>3</v>
      </c>
      <c r="H78" s="100" t="s">
        <v>163</v>
      </c>
      <c r="I78" s="100" t="s">
        <v>163</v>
      </c>
      <c r="J78" s="100">
        <v>8</v>
      </c>
      <c r="K78" s="100">
        <v>47</v>
      </c>
      <c r="L78" s="100">
        <v>1</v>
      </c>
      <c r="M78" s="92">
        <v>7</v>
      </c>
      <c r="N78" s="92">
        <v>9</v>
      </c>
      <c r="O78" s="92">
        <v>197</v>
      </c>
      <c r="P78" s="92">
        <v>19</v>
      </c>
      <c r="Q78" s="92">
        <v>24</v>
      </c>
      <c r="R78" s="92">
        <v>16</v>
      </c>
      <c r="S78" s="92">
        <v>85</v>
      </c>
      <c r="T78" s="92">
        <v>53</v>
      </c>
      <c r="U78" s="92">
        <v>58</v>
      </c>
      <c r="V78" s="92">
        <v>220</v>
      </c>
      <c r="W78" s="100">
        <v>7</v>
      </c>
      <c r="X78" s="92">
        <v>58</v>
      </c>
      <c r="Y78" s="92">
        <v>29</v>
      </c>
      <c r="Z78" s="100">
        <v>12</v>
      </c>
    </row>
    <row r="79" spans="1:27" ht="17.100000000000001" customHeight="1">
      <c r="A79" s="13"/>
      <c r="B79" s="13"/>
      <c r="C79" s="13" t="s">
        <v>103</v>
      </c>
      <c r="E79" s="145">
        <f t="shared" ref="E79:E142" si="2">SUM(F79,H79:Z79)</f>
        <v>86</v>
      </c>
      <c r="F79" s="100" t="s">
        <v>163</v>
      </c>
      <c r="G79" s="100" t="s">
        <v>163</v>
      </c>
      <c r="H79" s="100" t="s">
        <v>163</v>
      </c>
      <c r="I79" s="100" t="s">
        <v>163</v>
      </c>
      <c r="J79" s="100" t="s">
        <v>163</v>
      </c>
      <c r="K79" s="100">
        <v>3</v>
      </c>
      <c r="L79" s="100" t="s">
        <v>163</v>
      </c>
      <c r="M79" s="92" t="s">
        <v>163</v>
      </c>
      <c r="N79" s="92" t="s">
        <v>163</v>
      </c>
      <c r="O79" s="92">
        <v>20</v>
      </c>
      <c r="P79" s="92">
        <v>3</v>
      </c>
      <c r="Q79" s="92">
        <v>2</v>
      </c>
      <c r="R79" s="92">
        <v>2</v>
      </c>
      <c r="S79" s="92">
        <v>7</v>
      </c>
      <c r="T79" s="92">
        <v>5</v>
      </c>
      <c r="U79" s="92">
        <v>6</v>
      </c>
      <c r="V79" s="92">
        <v>29</v>
      </c>
      <c r="W79" s="100" t="s">
        <v>163</v>
      </c>
      <c r="X79" s="92">
        <v>6</v>
      </c>
      <c r="Y79" s="92">
        <v>2</v>
      </c>
      <c r="Z79" s="100">
        <v>1</v>
      </c>
    </row>
    <row r="80" spans="1:27" ht="17.100000000000001" customHeight="1">
      <c r="A80" s="13"/>
      <c r="B80" s="13"/>
      <c r="C80" s="13" t="s">
        <v>102</v>
      </c>
      <c r="E80" s="145">
        <f t="shared" si="2"/>
        <v>123</v>
      </c>
      <c r="F80" s="100" t="s">
        <v>163</v>
      </c>
      <c r="G80" s="100" t="s">
        <v>163</v>
      </c>
      <c r="H80" s="100" t="s">
        <v>163</v>
      </c>
      <c r="I80" s="100" t="s">
        <v>163</v>
      </c>
      <c r="J80" s="100" t="s">
        <v>163</v>
      </c>
      <c r="K80" s="100">
        <v>6</v>
      </c>
      <c r="L80" s="100" t="s">
        <v>163</v>
      </c>
      <c r="M80" s="92">
        <v>3</v>
      </c>
      <c r="N80" s="92">
        <v>1</v>
      </c>
      <c r="O80" s="92">
        <v>31</v>
      </c>
      <c r="P80" s="92">
        <v>2</v>
      </c>
      <c r="Q80" s="92">
        <v>5</v>
      </c>
      <c r="R80" s="92">
        <v>5</v>
      </c>
      <c r="S80" s="92">
        <v>14</v>
      </c>
      <c r="T80" s="92">
        <v>10</v>
      </c>
      <c r="U80" s="92">
        <v>8</v>
      </c>
      <c r="V80" s="92">
        <v>27</v>
      </c>
      <c r="W80" s="100">
        <v>1</v>
      </c>
      <c r="X80" s="92">
        <v>2</v>
      </c>
      <c r="Y80" s="92">
        <v>8</v>
      </c>
      <c r="Z80" s="100" t="s">
        <v>163</v>
      </c>
    </row>
    <row r="81" spans="1:26" ht="17.100000000000001" customHeight="1">
      <c r="A81" s="13"/>
      <c r="B81" s="13"/>
      <c r="C81" s="13" t="s">
        <v>101</v>
      </c>
      <c r="E81" s="145">
        <f t="shared" si="2"/>
        <v>217</v>
      </c>
      <c r="F81" s="100">
        <v>1</v>
      </c>
      <c r="G81" s="100">
        <v>1</v>
      </c>
      <c r="H81" s="100" t="s">
        <v>163</v>
      </c>
      <c r="I81" s="100" t="s">
        <v>163</v>
      </c>
      <c r="J81" s="100">
        <v>1</v>
      </c>
      <c r="K81" s="100">
        <v>9</v>
      </c>
      <c r="L81" s="100" t="s">
        <v>163</v>
      </c>
      <c r="M81" s="92">
        <v>1</v>
      </c>
      <c r="N81" s="92">
        <v>2</v>
      </c>
      <c r="O81" s="92">
        <v>49</v>
      </c>
      <c r="P81" s="92">
        <v>6</v>
      </c>
      <c r="Q81" s="92">
        <v>5</v>
      </c>
      <c r="R81" s="92">
        <v>2</v>
      </c>
      <c r="S81" s="92">
        <v>19</v>
      </c>
      <c r="T81" s="92">
        <v>17</v>
      </c>
      <c r="U81" s="92">
        <v>21</v>
      </c>
      <c r="V81" s="92">
        <v>60</v>
      </c>
      <c r="W81" s="100" t="s">
        <v>163</v>
      </c>
      <c r="X81" s="92">
        <v>9</v>
      </c>
      <c r="Y81" s="92">
        <v>8</v>
      </c>
      <c r="Z81" s="100">
        <v>7</v>
      </c>
    </row>
    <row r="82" spans="1:26" ht="17.100000000000001" customHeight="1">
      <c r="A82" s="13"/>
      <c r="B82" s="13"/>
      <c r="C82" s="13" t="s">
        <v>100</v>
      </c>
      <c r="E82" s="145">
        <f t="shared" si="2"/>
        <v>198</v>
      </c>
      <c r="F82" s="100">
        <v>1</v>
      </c>
      <c r="G82" s="100">
        <v>1</v>
      </c>
      <c r="H82" s="100" t="s">
        <v>163</v>
      </c>
      <c r="I82" s="100" t="s">
        <v>163</v>
      </c>
      <c r="J82" s="100">
        <v>3</v>
      </c>
      <c r="K82" s="100">
        <v>15</v>
      </c>
      <c r="L82" s="100" t="s">
        <v>163</v>
      </c>
      <c r="M82" s="92" t="s">
        <v>163</v>
      </c>
      <c r="N82" s="92">
        <v>3</v>
      </c>
      <c r="O82" s="92">
        <v>42</v>
      </c>
      <c r="P82" s="92">
        <v>6</v>
      </c>
      <c r="Q82" s="92">
        <v>4</v>
      </c>
      <c r="R82" s="92">
        <v>5</v>
      </c>
      <c r="S82" s="92">
        <v>29</v>
      </c>
      <c r="T82" s="92">
        <v>9</v>
      </c>
      <c r="U82" s="92">
        <v>10</v>
      </c>
      <c r="V82" s="92">
        <v>49</v>
      </c>
      <c r="W82" s="100">
        <v>2</v>
      </c>
      <c r="X82" s="92">
        <v>13</v>
      </c>
      <c r="Y82" s="92">
        <v>6</v>
      </c>
      <c r="Z82" s="100">
        <v>1</v>
      </c>
    </row>
    <row r="83" spans="1:26" ht="17.100000000000001" customHeight="1">
      <c r="A83" s="13"/>
      <c r="B83" s="13"/>
      <c r="C83" s="13" t="s">
        <v>99</v>
      </c>
      <c r="E83" s="145">
        <f t="shared" si="2"/>
        <v>229</v>
      </c>
      <c r="F83" s="100">
        <v>1</v>
      </c>
      <c r="G83" s="100">
        <v>1</v>
      </c>
      <c r="H83" s="100" t="s">
        <v>163</v>
      </c>
      <c r="I83" s="100" t="s">
        <v>163</v>
      </c>
      <c r="J83" s="100">
        <v>4</v>
      </c>
      <c r="K83" s="100">
        <v>14</v>
      </c>
      <c r="L83" s="100">
        <v>1</v>
      </c>
      <c r="M83" s="92">
        <v>3</v>
      </c>
      <c r="N83" s="92">
        <v>3</v>
      </c>
      <c r="O83" s="92">
        <v>55</v>
      </c>
      <c r="P83" s="92">
        <v>2</v>
      </c>
      <c r="Q83" s="92">
        <v>8</v>
      </c>
      <c r="R83" s="92">
        <v>2</v>
      </c>
      <c r="S83" s="92">
        <v>16</v>
      </c>
      <c r="T83" s="92">
        <v>12</v>
      </c>
      <c r="U83" s="92">
        <v>13</v>
      </c>
      <c r="V83" s="92">
        <v>55</v>
      </c>
      <c r="W83" s="100">
        <v>4</v>
      </c>
      <c r="X83" s="92">
        <v>28</v>
      </c>
      <c r="Y83" s="92">
        <v>5</v>
      </c>
      <c r="Z83" s="100">
        <v>3</v>
      </c>
    </row>
    <row r="84" spans="1:26" ht="17.100000000000001" customHeight="1">
      <c r="A84" s="13"/>
      <c r="B84" s="13" t="s">
        <v>142</v>
      </c>
      <c r="C84" s="13"/>
      <c r="E84" s="145">
        <f>SUM(E85:E86)</f>
        <v>562</v>
      </c>
      <c r="F84" s="100">
        <v>4</v>
      </c>
      <c r="G84" s="100">
        <v>4</v>
      </c>
      <c r="H84" s="100" t="s">
        <v>163</v>
      </c>
      <c r="I84" s="100" t="s">
        <v>163</v>
      </c>
      <c r="J84" s="100">
        <v>6</v>
      </c>
      <c r="K84" s="100">
        <v>30</v>
      </c>
      <c r="L84" s="100">
        <v>2</v>
      </c>
      <c r="M84" s="92">
        <v>2</v>
      </c>
      <c r="N84" s="92">
        <v>8</v>
      </c>
      <c r="O84" s="92">
        <v>94</v>
      </c>
      <c r="P84" s="92">
        <v>15</v>
      </c>
      <c r="Q84" s="92">
        <v>12</v>
      </c>
      <c r="R84" s="92">
        <v>14</v>
      </c>
      <c r="S84" s="92">
        <v>55</v>
      </c>
      <c r="T84" s="92">
        <v>22</v>
      </c>
      <c r="U84" s="92">
        <v>45</v>
      </c>
      <c r="V84" s="92">
        <v>172</v>
      </c>
      <c r="W84" s="100">
        <v>5</v>
      </c>
      <c r="X84" s="92">
        <v>37</v>
      </c>
      <c r="Y84" s="92">
        <v>32</v>
      </c>
      <c r="Z84" s="100">
        <v>7</v>
      </c>
    </row>
    <row r="85" spans="1:26" ht="17.100000000000001" customHeight="1">
      <c r="A85" s="13"/>
      <c r="B85" s="13"/>
      <c r="C85" s="13" t="s">
        <v>103</v>
      </c>
      <c r="E85" s="145">
        <f t="shared" si="2"/>
        <v>234</v>
      </c>
      <c r="F85" s="100">
        <v>2</v>
      </c>
      <c r="G85" s="100">
        <v>2</v>
      </c>
      <c r="H85" s="100" t="s">
        <v>163</v>
      </c>
      <c r="I85" s="100" t="s">
        <v>163</v>
      </c>
      <c r="J85" s="100">
        <v>4</v>
      </c>
      <c r="K85" s="100">
        <v>13</v>
      </c>
      <c r="L85" s="100">
        <v>2</v>
      </c>
      <c r="M85" s="92">
        <v>1</v>
      </c>
      <c r="N85" s="92">
        <v>2</v>
      </c>
      <c r="O85" s="92">
        <v>36</v>
      </c>
      <c r="P85" s="92">
        <v>5</v>
      </c>
      <c r="Q85" s="92">
        <v>5</v>
      </c>
      <c r="R85" s="92">
        <v>5</v>
      </c>
      <c r="S85" s="92">
        <v>24</v>
      </c>
      <c r="T85" s="92">
        <v>11</v>
      </c>
      <c r="U85" s="92">
        <v>20</v>
      </c>
      <c r="V85" s="92">
        <v>67</v>
      </c>
      <c r="W85" s="100">
        <v>2</v>
      </c>
      <c r="X85" s="92">
        <v>15</v>
      </c>
      <c r="Y85" s="92">
        <v>18</v>
      </c>
      <c r="Z85" s="100">
        <v>2</v>
      </c>
    </row>
    <row r="86" spans="1:26" ht="17.100000000000001" customHeight="1">
      <c r="A86" s="13"/>
      <c r="B86" s="13"/>
      <c r="C86" s="13" t="s">
        <v>102</v>
      </c>
      <c r="E86" s="145">
        <f t="shared" si="2"/>
        <v>328</v>
      </c>
      <c r="F86" s="100">
        <v>2</v>
      </c>
      <c r="G86" s="100">
        <v>2</v>
      </c>
      <c r="H86" s="100" t="s">
        <v>163</v>
      </c>
      <c r="I86" s="100" t="s">
        <v>163</v>
      </c>
      <c r="J86" s="100">
        <v>2</v>
      </c>
      <c r="K86" s="100">
        <v>17</v>
      </c>
      <c r="L86" s="100" t="s">
        <v>163</v>
      </c>
      <c r="M86" s="92">
        <v>1</v>
      </c>
      <c r="N86" s="92">
        <v>6</v>
      </c>
      <c r="O86" s="92">
        <v>58</v>
      </c>
      <c r="P86" s="92">
        <v>10</v>
      </c>
      <c r="Q86" s="92">
        <v>7</v>
      </c>
      <c r="R86" s="92">
        <v>9</v>
      </c>
      <c r="S86" s="92">
        <v>31</v>
      </c>
      <c r="T86" s="92">
        <v>11</v>
      </c>
      <c r="U86" s="92">
        <v>25</v>
      </c>
      <c r="V86" s="92">
        <v>105</v>
      </c>
      <c r="W86" s="100">
        <v>3</v>
      </c>
      <c r="X86" s="92">
        <v>22</v>
      </c>
      <c r="Y86" s="92">
        <v>14</v>
      </c>
      <c r="Z86" s="100">
        <v>5</v>
      </c>
    </row>
    <row r="87" spans="1:26" ht="17.100000000000001" customHeight="1">
      <c r="A87" s="13"/>
      <c r="B87" s="13" t="s">
        <v>141</v>
      </c>
      <c r="C87" s="13"/>
      <c r="E87" s="145">
        <f>SUM(E88:E92)</f>
        <v>905</v>
      </c>
      <c r="F87" s="100">
        <v>4</v>
      </c>
      <c r="G87" s="100">
        <v>4</v>
      </c>
      <c r="H87" s="100">
        <v>2</v>
      </c>
      <c r="I87" s="100" t="s">
        <v>163</v>
      </c>
      <c r="J87" s="100">
        <v>16</v>
      </c>
      <c r="K87" s="100">
        <v>46</v>
      </c>
      <c r="L87" s="100">
        <v>1</v>
      </c>
      <c r="M87" s="92">
        <v>3</v>
      </c>
      <c r="N87" s="92">
        <v>11</v>
      </c>
      <c r="O87" s="92">
        <v>217</v>
      </c>
      <c r="P87" s="92">
        <v>29</v>
      </c>
      <c r="Q87" s="92">
        <v>20</v>
      </c>
      <c r="R87" s="92">
        <v>19</v>
      </c>
      <c r="S87" s="92">
        <v>121</v>
      </c>
      <c r="T87" s="92">
        <v>42</v>
      </c>
      <c r="U87" s="92">
        <v>67</v>
      </c>
      <c r="V87" s="92">
        <v>216</v>
      </c>
      <c r="W87" s="100">
        <v>2</v>
      </c>
      <c r="X87" s="92">
        <v>48</v>
      </c>
      <c r="Y87" s="92">
        <v>28</v>
      </c>
      <c r="Z87" s="100">
        <v>13</v>
      </c>
    </row>
    <row r="88" spans="1:26" ht="17.100000000000001" customHeight="1">
      <c r="A88" s="13"/>
      <c r="B88" s="13"/>
      <c r="C88" s="13" t="s">
        <v>103</v>
      </c>
      <c r="E88" s="145">
        <f t="shared" si="2"/>
        <v>367</v>
      </c>
      <c r="F88" s="100">
        <v>1</v>
      </c>
      <c r="G88" s="100">
        <v>1</v>
      </c>
      <c r="H88" s="100" t="s">
        <v>163</v>
      </c>
      <c r="I88" s="100" t="s">
        <v>163</v>
      </c>
      <c r="J88" s="100">
        <v>7</v>
      </c>
      <c r="K88" s="100">
        <v>16</v>
      </c>
      <c r="L88" s="100">
        <v>1</v>
      </c>
      <c r="M88" s="92">
        <v>2</v>
      </c>
      <c r="N88" s="92">
        <v>2</v>
      </c>
      <c r="O88" s="92">
        <v>89</v>
      </c>
      <c r="P88" s="92">
        <v>14</v>
      </c>
      <c r="Q88" s="92">
        <v>10</v>
      </c>
      <c r="R88" s="92">
        <v>10</v>
      </c>
      <c r="S88" s="92">
        <v>62</v>
      </c>
      <c r="T88" s="92">
        <v>16</v>
      </c>
      <c r="U88" s="92">
        <v>34</v>
      </c>
      <c r="V88" s="92">
        <v>67</v>
      </c>
      <c r="W88" s="100" t="s">
        <v>163</v>
      </c>
      <c r="X88" s="92">
        <v>17</v>
      </c>
      <c r="Y88" s="92">
        <v>13</v>
      </c>
      <c r="Z88" s="100">
        <v>6</v>
      </c>
    </row>
    <row r="89" spans="1:26" ht="17.100000000000001" customHeight="1">
      <c r="A89" s="13"/>
      <c r="B89" s="13"/>
      <c r="C89" s="13" t="s">
        <v>102</v>
      </c>
      <c r="E89" s="145">
        <f t="shared" si="2"/>
        <v>326</v>
      </c>
      <c r="F89" s="100">
        <v>2</v>
      </c>
      <c r="G89" s="100">
        <v>2</v>
      </c>
      <c r="H89" s="100">
        <v>1</v>
      </c>
      <c r="I89" s="100" t="s">
        <v>163</v>
      </c>
      <c r="J89" s="100">
        <v>6</v>
      </c>
      <c r="K89" s="100">
        <v>19</v>
      </c>
      <c r="L89" s="100" t="s">
        <v>163</v>
      </c>
      <c r="M89" s="92">
        <v>1</v>
      </c>
      <c r="N89" s="92">
        <v>5</v>
      </c>
      <c r="O89" s="92">
        <v>76</v>
      </c>
      <c r="P89" s="92">
        <v>12</v>
      </c>
      <c r="Q89" s="92">
        <v>4</v>
      </c>
      <c r="R89" s="92">
        <v>7</v>
      </c>
      <c r="S89" s="92">
        <v>26</v>
      </c>
      <c r="T89" s="92">
        <v>17</v>
      </c>
      <c r="U89" s="92">
        <v>19</v>
      </c>
      <c r="V89" s="92">
        <v>99</v>
      </c>
      <c r="W89" s="100">
        <v>1</v>
      </c>
      <c r="X89" s="92">
        <v>17</v>
      </c>
      <c r="Y89" s="92">
        <v>10</v>
      </c>
      <c r="Z89" s="100">
        <v>4</v>
      </c>
    </row>
    <row r="90" spans="1:26" ht="17.100000000000001" customHeight="1">
      <c r="A90" s="13"/>
      <c r="B90" s="13"/>
      <c r="C90" s="13" t="s">
        <v>101</v>
      </c>
      <c r="E90" s="145">
        <f t="shared" si="2"/>
        <v>185</v>
      </c>
      <c r="F90" s="100">
        <v>1</v>
      </c>
      <c r="G90" s="100">
        <v>1</v>
      </c>
      <c r="H90" s="100">
        <v>1</v>
      </c>
      <c r="I90" s="100" t="s">
        <v>163</v>
      </c>
      <c r="J90" s="100">
        <v>3</v>
      </c>
      <c r="K90" s="100">
        <v>11</v>
      </c>
      <c r="L90" s="100" t="s">
        <v>163</v>
      </c>
      <c r="M90" s="92" t="s">
        <v>163</v>
      </c>
      <c r="N90" s="92">
        <v>4</v>
      </c>
      <c r="O90" s="92">
        <v>37</v>
      </c>
      <c r="P90" s="92">
        <v>3</v>
      </c>
      <c r="Q90" s="92">
        <v>5</v>
      </c>
      <c r="R90" s="92">
        <v>2</v>
      </c>
      <c r="S90" s="92">
        <v>26</v>
      </c>
      <c r="T90" s="92">
        <v>9</v>
      </c>
      <c r="U90" s="92">
        <v>13</v>
      </c>
      <c r="V90" s="92">
        <v>49</v>
      </c>
      <c r="W90" s="100">
        <v>1</v>
      </c>
      <c r="X90" s="92">
        <v>14</v>
      </c>
      <c r="Y90" s="92">
        <v>4</v>
      </c>
      <c r="Z90" s="100">
        <v>2</v>
      </c>
    </row>
    <row r="91" spans="1:26" ht="17.100000000000001" customHeight="1">
      <c r="A91" s="13"/>
      <c r="B91" s="13"/>
      <c r="C91" s="13" t="s">
        <v>100</v>
      </c>
      <c r="E91" s="145">
        <f t="shared" si="2"/>
        <v>27</v>
      </c>
      <c r="F91" s="100" t="s">
        <v>163</v>
      </c>
      <c r="G91" s="100" t="s">
        <v>163</v>
      </c>
      <c r="H91" s="100" t="s">
        <v>163</v>
      </c>
      <c r="I91" s="100" t="s">
        <v>163</v>
      </c>
      <c r="J91" s="100" t="s">
        <v>163</v>
      </c>
      <c r="K91" s="100" t="s">
        <v>163</v>
      </c>
      <c r="L91" s="100" t="s">
        <v>163</v>
      </c>
      <c r="M91" s="92" t="s">
        <v>163</v>
      </c>
      <c r="N91" s="92" t="s">
        <v>163</v>
      </c>
      <c r="O91" s="92">
        <v>15</v>
      </c>
      <c r="P91" s="92" t="s">
        <v>163</v>
      </c>
      <c r="Q91" s="92">
        <v>1</v>
      </c>
      <c r="R91" s="92" t="s">
        <v>163</v>
      </c>
      <c r="S91" s="92">
        <v>7</v>
      </c>
      <c r="T91" s="92" t="s">
        <v>163</v>
      </c>
      <c r="U91" s="92">
        <v>1</v>
      </c>
      <c r="V91" s="92">
        <v>1</v>
      </c>
      <c r="W91" s="100" t="s">
        <v>163</v>
      </c>
      <c r="X91" s="92" t="s">
        <v>163</v>
      </c>
      <c r="Y91" s="92">
        <v>1</v>
      </c>
      <c r="Z91" s="100">
        <v>1</v>
      </c>
    </row>
    <row r="92" spans="1:26" ht="17.100000000000001" customHeight="1">
      <c r="A92" s="13"/>
      <c r="B92" s="13"/>
      <c r="C92" s="13" t="s">
        <v>99</v>
      </c>
      <c r="E92" s="145">
        <f t="shared" si="2"/>
        <v>0</v>
      </c>
      <c r="F92" s="100" t="s">
        <v>163</v>
      </c>
      <c r="G92" s="100" t="s">
        <v>163</v>
      </c>
      <c r="H92" s="100" t="s">
        <v>163</v>
      </c>
      <c r="I92" s="100" t="s">
        <v>163</v>
      </c>
      <c r="J92" s="100" t="s">
        <v>163</v>
      </c>
      <c r="K92" s="100" t="s">
        <v>163</v>
      </c>
      <c r="L92" s="100" t="s">
        <v>163</v>
      </c>
      <c r="M92" s="92" t="s">
        <v>163</v>
      </c>
      <c r="N92" s="92" t="s">
        <v>163</v>
      </c>
      <c r="O92" s="92" t="s">
        <v>163</v>
      </c>
      <c r="P92" s="92" t="s">
        <v>163</v>
      </c>
      <c r="Q92" s="92" t="s">
        <v>163</v>
      </c>
      <c r="R92" s="92" t="s">
        <v>163</v>
      </c>
      <c r="S92" s="92" t="s">
        <v>163</v>
      </c>
      <c r="T92" s="92" t="s">
        <v>163</v>
      </c>
      <c r="U92" s="92" t="s">
        <v>163</v>
      </c>
      <c r="V92" s="92" t="s">
        <v>163</v>
      </c>
      <c r="W92" s="100" t="s">
        <v>163</v>
      </c>
      <c r="X92" s="92" t="s">
        <v>163</v>
      </c>
      <c r="Y92" s="92" t="s">
        <v>163</v>
      </c>
      <c r="Z92" s="100" t="s">
        <v>163</v>
      </c>
    </row>
    <row r="93" spans="1:26" ht="17.100000000000001" customHeight="1">
      <c r="A93" s="13"/>
      <c r="B93" s="13" t="s">
        <v>140</v>
      </c>
      <c r="C93" s="13"/>
      <c r="E93" s="145">
        <f>SUM(E94:E95)</f>
        <v>543</v>
      </c>
      <c r="F93" s="100">
        <v>2</v>
      </c>
      <c r="G93" s="100">
        <v>2</v>
      </c>
      <c r="H93" s="100">
        <v>1</v>
      </c>
      <c r="I93" s="100" t="s">
        <v>163</v>
      </c>
      <c r="J93" s="100">
        <v>13</v>
      </c>
      <c r="K93" s="100">
        <v>44</v>
      </c>
      <c r="L93" s="100">
        <v>3</v>
      </c>
      <c r="M93" s="92">
        <v>5</v>
      </c>
      <c r="N93" s="92">
        <v>11</v>
      </c>
      <c r="O93" s="92">
        <v>127</v>
      </c>
      <c r="P93" s="92">
        <v>18</v>
      </c>
      <c r="Q93" s="92">
        <v>6</v>
      </c>
      <c r="R93" s="92">
        <v>9</v>
      </c>
      <c r="S93" s="92">
        <v>53</v>
      </c>
      <c r="T93" s="92">
        <v>21</v>
      </c>
      <c r="U93" s="92">
        <v>27</v>
      </c>
      <c r="V93" s="92">
        <v>138</v>
      </c>
      <c r="W93" s="100" t="s">
        <v>163</v>
      </c>
      <c r="X93" s="92">
        <v>46</v>
      </c>
      <c r="Y93" s="92">
        <v>12</v>
      </c>
      <c r="Z93" s="100">
        <v>7</v>
      </c>
    </row>
    <row r="94" spans="1:26" ht="17.100000000000001" customHeight="1">
      <c r="A94" s="13"/>
      <c r="B94" s="13"/>
      <c r="C94" s="13" t="s">
        <v>103</v>
      </c>
      <c r="E94" s="145">
        <f t="shared" si="2"/>
        <v>249</v>
      </c>
      <c r="F94" s="100">
        <v>2</v>
      </c>
      <c r="G94" s="100">
        <v>2</v>
      </c>
      <c r="H94" s="100" t="s">
        <v>163</v>
      </c>
      <c r="I94" s="100" t="s">
        <v>163</v>
      </c>
      <c r="J94" s="100">
        <v>4</v>
      </c>
      <c r="K94" s="100">
        <v>19</v>
      </c>
      <c r="L94" s="100">
        <v>1</v>
      </c>
      <c r="M94" s="92">
        <v>3</v>
      </c>
      <c r="N94" s="92">
        <v>3</v>
      </c>
      <c r="O94" s="92">
        <v>61</v>
      </c>
      <c r="P94" s="92">
        <v>9</v>
      </c>
      <c r="Q94" s="92">
        <v>1</v>
      </c>
      <c r="R94" s="92">
        <v>3</v>
      </c>
      <c r="S94" s="92">
        <v>26</v>
      </c>
      <c r="T94" s="92">
        <v>8</v>
      </c>
      <c r="U94" s="92">
        <v>17</v>
      </c>
      <c r="V94" s="92">
        <v>65</v>
      </c>
      <c r="W94" s="100" t="s">
        <v>163</v>
      </c>
      <c r="X94" s="92">
        <v>17</v>
      </c>
      <c r="Y94" s="92">
        <v>6</v>
      </c>
      <c r="Z94" s="100">
        <v>4</v>
      </c>
    </row>
    <row r="95" spans="1:26" ht="17.100000000000001" customHeight="1">
      <c r="A95" s="13"/>
      <c r="B95" s="13"/>
      <c r="C95" s="13" t="s">
        <v>102</v>
      </c>
      <c r="E95" s="145">
        <f t="shared" si="2"/>
        <v>294</v>
      </c>
      <c r="F95" s="100" t="s">
        <v>163</v>
      </c>
      <c r="G95" s="100" t="s">
        <v>163</v>
      </c>
      <c r="H95" s="100">
        <v>1</v>
      </c>
      <c r="I95" s="100" t="s">
        <v>163</v>
      </c>
      <c r="J95" s="100">
        <v>9</v>
      </c>
      <c r="K95" s="100">
        <v>25</v>
      </c>
      <c r="L95" s="100">
        <v>2</v>
      </c>
      <c r="M95" s="92">
        <v>2</v>
      </c>
      <c r="N95" s="92">
        <v>8</v>
      </c>
      <c r="O95" s="92">
        <v>66</v>
      </c>
      <c r="P95" s="92">
        <v>9</v>
      </c>
      <c r="Q95" s="92">
        <v>5</v>
      </c>
      <c r="R95" s="92">
        <v>6</v>
      </c>
      <c r="S95" s="92">
        <v>27</v>
      </c>
      <c r="T95" s="92">
        <v>13</v>
      </c>
      <c r="U95" s="92">
        <v>10</v>
      </c>
      <c r="V95" s="92">
        <v>73</v>
      </c>
      <c r="W95" s="100" t="s">
        <v>163</v>
      </c>
      <c r="X95" s="92">
        <v>29</v>
      </c>
      <c r="Y95" s="92">
        <v>6</v>
      </c>
      <c r="Z95" s="100">
        <v>3</v>
      </c>
    </row>
    <row r="96" spans="1:26" ht="17.100000000000001" customHeight="1">
      <c r="A96" s="13"/>
      <c r="B96" s="13" t="s">
        <v>139</v>
      </c>
      <c r="C96" s="13"/>
      <c r="E96" s="145">
        <f>SUM(E97:E98)</f>
        <v>0</v>
      </c>
      <c r="F96" s="100" t="s">
        <v>163</v>
      </c>
      <c r="G96" s="100" t="s">
        <v>163</v>
      </c>
      <c r="H96" s="100" t="s">
        <v>163</v>
      </c>
      <c r="I96" s="100" t="s">
        <v>163</v>
      </c>
      <c r="J96" s="100" t="s">
        <v>163</v>
      </c>
      <c r="K96" s="100" t="s">
        <v>163</v>
      </c>
      <c r="L96" s="100" t="s">
        <v>163</v>
      </c>
      <c r="M96" s="92" t="s">
        <v>163</v>
      </c>
      <c r="N96" s="92" t="s">
        <v>163</v>
      </c>
      <c r="O96" s="92" t="s">
        <v>163</v>
      </c>
      <c r="P96" s="92" t="s">
        <v>163</v>
      </c>
      <c r="Q96" s="92" t="s">
        <v>163</v>
      </c>
      <c r="R96" s="92" t="s">
        <v>163</v>
      </c>
      <c r="S96" s="92" t="s">
        <v>163</v>
      </c>
      <c r="T96" s="92" t="s">
        <v>163</v>
      </c>
      <c r="U96" s="92" t="s">
        <v>163</v>
      </c>
      <c r="V96" s="92" t="s">
        <v>163</v>
      </c>
      <c r="W96" s="100" t="s">
        <v>163</v>
      </c>
      <c r="X96" s="92" t="s">
        <v>163</v>
      </c>
      <c r="Y96" s="92" t="s">
        <v>163</v>
      </c>
      <c r="Z96" s="100" t="s">
        <v>163</v>
      </c>
    </row>
    <row r="97" spans="1:26" ht="17.100000000000001" customHeight="1">
      <c r="A97" s="13"/>
      <c r="B97" s="13"/>
      <c r="C97" s="13" t="s">
        <v>103</v>
      </c>
      <c r="E97" s="145">
        <f t="shared" si="2"/>
        <v>0</v>
      </c>
      <c r="F97" s="100" t="s">
        <v>163</v>
      </c>
      <c r="G97" s="100" t="s">
        <v>163</v>
      </c>
      <c r="H97" s="100" t="s">
        <v>163</v>
      </c>
      <c r="I97" s="100" t="s">
        <v>163</v>
      </c>
      <c r="J97" s="100" t="s">
        <v>163</v>
      </c>
      <c r="K97" s="100" t="s">
        <v>163</v>
      </c>
      <c r="L97" s="100" t="s">
        <v>163</v>
      </c>
      <c r="M97" s="100" t="s">
        <v>163</v>
      </c>
      <c r="N97" s="100" t="s">
        <v>163</v>
      </c>
      <c r="O97" s="100" t="s">
        <v>163</v>
      </c>
      <c r="P97" s="100" t="s">
        <v>163</v>
      </c>
      <c r="Q97" s="100" t="s">
        <v>163</v>
      </c>
      <c r="R97" s="100" t="s">
        <v>163</v>
      </c>
      <c r="S97" s="100" t="s">
        <v>163</v>
      </c>
      <c r="T97" s="100" t="s">
        <v>163</v>
      </c>
      <c r="U97" s="100" t="s">
        <v>163</v>
      </c>
      <c r="V97" s="100" t="s">
        <v>163</v>
      </c>
      <c r="W97" s="100" t="s">
        <v>163</v>
      </c>
      <c r="X97" s="100" t="s">
        <v>163</v>
      </c>
      <c r="Y97" s="100" t="s">
        <v>163</v>
      </c>
      <c r="Z97" s="100" t="s">
        <v>163</v>
      </c>
    </row>
    <row r="98" spans="1:26" ht="17.100000000000001" customHeight="1">
      <c r="A98" s="13"/>
      <c r="B98" s="13"/>
      <c r="C98" s="13" t="s">
        <v>102</v>
      </c>
      <c r="E98" s="145">
        <f t="shared" si="2"/>
        <v>0</v>
      </c>
      <c r="F98" s="100" t="s">
        <v>163</v>
      </c>
      <c r="G98" s="100" t="s">
        <v>163</v>
      </c>
      <c r="H98" s="100" t="s">
        <v>163</v>
      </c>
      <c r="I98" s="100" t="s">
        <v>163</v>
      </c>
      <c r="J98" s="100" t="s">
        <v>163</v>
      </c>
      <c r="K98" s="100" t="s">
        <v>163</v>
      </c>
      <c r="L98" s="100" t="s">
        <v>163</v>
      </c>
      <c r="M98" s="100" t="s">
        <v>163</v>
      </c>
      <c r="N98" s="100" t="s">
        <v>163</v>
      </c>
      <c r="O98" s="100" t="s">
        <v>163</v>
      </c>
      <c r="P98" s="100" t="s">
        <v>163</v>
      </c>
      <c r="Q98" s="100" t="s">
        <v>163</v>
      </c>
      <c r="R98" s="100" t="s">
        <v>163</v>
      </c>
      <c r="S98" s="100" t="s">
        <v>163</v>
      </c>
      <c r="T98" s="100" t="s">
        <v>163</v>
      </c>
      <c r="U98" s="100" t="s">
        <v>163</v>
      </c>
      <c r="V98" s="100" t="s">
        <v>163</v>
      </c>
      <c r="W98" s="100" t="s">
        <v>163</v>
      </c>
      <c r="X98" s="100" t="s">
        <v>163</v>
      </c>
      <c r="Y98" s="100" t="s">
        <v>163</v>
      </c>
      <c r="Z98" s="100" t="s">
        <v>163</v>
      </c>
    </row>
    <row r="99" spans="1:26" ht="17.100000000000001" customHeight="1">
      <c r="A99" s="13"/>
      <c r="B99" s="13" t="s">
        <v>138</v>
      </c>
      <c r="C99" s="13"/>
      <c r="E99" s="145">
        <f>SUM(E100:E104)</f>
        <v>914</v>
      </c>
      <c r="F99" s="100">
        <v>2</v>
      </c>
      <c r="G99" s="100">
        <v>2</v>
      </c>
      <c r="H99" s="100" t="s">
        <v>163</v>
      </c>
      <c r="I99" s="100" t="s">
        <v>163</v>
      </c>
      <c r="J99" s="100">
        <v>11</v>
      </c>
      <c r="K99" s="100">
        <v>42</v>
      </c>
      <c r="L99" s="100">
        <v>2</v>
      </c>
      <c r="M99" s="92">
        <v>8</v>
      </c>
      <c r="N99" s="92">
        <v>12</v>
      </c>
      <c r="O99" s="92">
        <v>188</v>
      </c>
      <c r="P99" s="92">
        <v>19</v>
      </c>
      <c r="Q99" s="92">
        <v>24</v>
      </c>
      <c r="R99" s="92">
        <v>15</v>
      </c>
      <c r="S99" s="92">
        <v>118</v>
      </c>
      <c r="T99" s="92">
        <v>57</v>
      </c>
      <c r="U99" s="92">
        <v>49</v>
      </c>
      <c r="V99" s="92">
        <v>248</v>
      </c>
      <c r="W99" s="100">
        <v>5</v>
      </c>
      <c r="X99" s="92">
        <v>62</v>
      </c>
      <c r="Y99" s="92">
        <v>40</v>
      </c>
      <c r="Z99" s="100">
        <v>12</v>
      </c>
    </row>
    <row r="100" spans="1:26" ht="17.100000000000001" customHeight="1">
      <c r="A100" s="13"/>
      <c r="B100" s="13"/>
      <c r="C100" s="13" t="s">
        <v>103</v>
      </c>
      <c r="E100" s="145">
        <f t="shared" si="2"/>
        <v>46</v>
      </c>
      <c r="F100" s="100" t="s">
        <v>163</v>
      </c>
      <c r="G100" s="100" t="s">
        <v>163</v>
      </c>
      <c r="H100" s="100" t="s">
        <v>163</v>
      </c>
      <c r="I100" s="100" t="s">
        <v>163</v>
      </c>
      <c r="J100" s="100" t="s">
        <v>163</v>
      </c>
      <c r="K100" s="100">
        <v>2</v>
      </c>
      <c r="L100" s="100" t="s">
        <v>163</v>
      </c>
      <c r="M100" s="92" t="s">
        <v>163</v>
      </c>
      <c r="N100" s="92" t="s">
        <v>163</v>
      </c>
      <c r="O100" s="92">
        <v>16</v>
      </c>
      <c r="P100" s="92" t="s">
        <v>163</v>
      </c>
      <c r="Q100" s="92">
        <v>3</v>
      </c>
      <c r="R100" s="92" t="s">
        <v>163</v>
      </c>
      <c r="S100" s="92">
        <v>12</v>
      </c>
      <c r="T100" s="92">
        <v>4</v>
      </c>
      <c r="U100" s="92" t="s">
        <v>163</v>
      </c>
      <c r="V100" s="92">
        <v>6</v>
      </c>
      <c r="W100" s="100" t="s">
        <v>163</v>
      </c>
      <c r="X100" s="92">
        <v>3</v>
      </c>
      <c r="Y100" s="92" t="s">
        <v>163</v>
      </c>
      <c r="Z100" s="100" t="s">
        <v>163</v>
      </c>
    </row>
    <row r="101" spans="1:26" ht="17.100000000000001" customHeight="1">
      <c r="A101" s="13"/>
      <c r="B101" s="13"/>
      <c r="C101" s="13" t="s">
        <v>102</v>
      </c>
      <c r="E101" s="145">
        <f t="shared" si="2"/>
        <v>193</v>
      </c>
      <c r="F101" s="100" t="s">
        <v>163</v>
      </c>
      <c r="G101" s="100" t="s">
        <v>163</v>
      </c>
      <c r="H101" s="100" t="s">
        <v>163</v>
      </c>
      <c r="I101" s="100" t="s">
        <v>163</v>
      </c>
      <c r="J101" s="100">
        <v>1</v>
      </c>
      <c r="K101" s="100">
        <v>9</v>
      </c>
      <c r="L101" s="100" t="s">
        <v>163</v>
      </c>
      <c r="M101" s="92">
        <v>2</v>
      </c>
      <c r="N101" s="92">
        <v>4</v>
      </c>
      <c r="O101" s="92">
        <v>37</v>
      </c>
      <c r="P101" s="92">
        <v>2</v>
      </c>
      <c r="Q101" s="92">
        <v>4</v>
      </c>
      <c r="R101" s="92">
        <v>6</v>
      </c>
      <c r="S101" s="92">
        <v>27</v>
      </c>
      <c r="T101" s="92">
        <v>12</v>
      </c>
      <c r="U101" s="92">
        <v>16</v>
      </c>
      <c r="V101" s="92">
        <v>50</v>
      </c>
      <c r="W101" s="100">
        <v>1</v>
      </c>
      <c r="X101" s="92">
        <v>8</v>
      </c>
      <c r="Y101" s="92">
        <v>13</v>
      </c>
      <c r="Z101" s="100">
        <v>1</v>
      </c>
    </row>
    <row r="102" spans="1:26" ht="17.100000000000001" customHeight="1">
      <c r="A102" s="13"/>
      <c r="B102" s="13"/>
      <c r="C102" s="13" t="s">
        <v>101</v>
      </c>
      <c r="E102" s="145">
        <f t="shared" si="2"/>
        <v>325</v>
      </c>
      <c r="F102" s="100">
        <v>2</v>
      </c>
      <c r="G102" s="100">
        <v>2</v>
      </c>
      <c r="H102" s="100" t="s">
        <v>163</v>
      </c>
      <c r="I102" s="100" t="s">
        <v>163</v>
      </c>
      <c r="J102" s="100">
        <v>5</v>
      </c>
      <c r="K102" s="100">
        <v>18</v>
      </c>
      <c r="L102" s="100" t="s">
        <v>163</v>
      </c>
      <c r="M102" s="92">
        <v>1</v>
      </c>
      <c r="N102" s="92">
        <v>5</v>
      </c>
      <c r="O102" s="92">
        <v>65</v>
      </c>
      <c r="P102" s="92">
        <v>7</v>
      </c>
      <c r="Q102" s="92">
        <v>10</v>
      </c>
      <c r="R102" s="92">
        <v>2</v>
      </c>
      <c r="S102" s="92">
        <v>45</v>
      </c>
      <c r="T102" s="92">
        <v>21</v>
      </c>
      <c r="U102" s="92">
        <v>12</v>
      </c>
      <c r="V102" s="92">
        <v>92</v>
      </c>
      <c r="W102" s="100" t="s">
        <v>163</v>
      </c>
      <c r="X102" s="92">
        <v>25</v>
      </c>
      <c r="Y102" s="92">
        <v>8</v>
      </c>
      <c r="Z102" s="100">
        <v>7</v>
      </c>
    </row>
    <row r="103" spans="1:26" ht="17.100000000000001" customHeight="1">
      <c r="A103" s="13"/>
      <c r="B103" s="13"/>
      <c r="C103" s="13" t="s">
        <v>100</v>
      </c>
      <c r="E103" s="145">
        <f t="shared" si="2"/>
        <v>284</v>
      </c>
      <c r="F103" s="100" t="s">
        <v>163</v>
      </c>
      <c r="G103" s="100" t="s">
        <v>163</v>
      </c>
      <c r="H103" s="100" t="s">
        <v>163</v>
      </c>
      <c r="I103" s="100" t="s">
        <v>163</v>
      </c>
      <c r="J103" s="100">
        <v>5</v>
      </c>
      <c r="K103" s="100">
        <v>12</v>
      </c>
      <c r="L103" s="100">
        <v>2</v>
      </c>
      <c r="M103" s="92">
        <v>4</v>
      </c>
      <c r="N103" s="92">
        <v>2</v>
      </c>
      <c r="O103" s="92">
        <v>53</v>
      </c>
      <c r="P103" s="92">
        <v>8</v>
      </c>
      <c r="Q103" s="92">
        <v>4</v>
      </c>
      <c r="R103" s="92">
        <v>5</v>
      </c>
      <c r="S103" s="92">
        <v>29</v>
      </c>
      <c r="T103" s="92">
        <v>13</v>
      </c>
      <c r="U103" s="92">
        <v>19</v>
      </c>
      <c r="V103" s="92">
        <v>78</v>
      </c>
      <c r="W103" s="100">
        <v>4</v>
      </c>
      <c r="X103" s="92">
        <v>23</v>
      </c>
      <c r="Y103" s="92">
        <v>19</v>
      </c>
      <c r="Z103" s="100">
        <v>4</v>
      </c>
    </row>
    <row r="104" spans="1:26" ht="17.100000000000001" customHeight="1">
      <c r="A104" s="13"/>
      <c r="B104" s="13"/>
      <c r="C104" s="13" t="s">
        <v>99</v>
      </c>
      <c r="E104" s="145">
        <f t="shared" si="2"/>
        <v>66</v>
      </c>
      <c r="F104" s="100" t="s">
        <v>163</v>
      </c>
      <c r="G104" s="100" t="s">
        <v>163</v>
      </c>
      <c r="H104" s="100" t="s">
        <v>163</v>
      </c>
      <c r="I104" s="100" t="s">
        <v>163</v>
      </c>
      <c r="J104" s="100" t="s">
        <v>163</v>
      </c>
      <c r="K104" s="100">
        <v>1</v>
      </c>
      <c r="L104" s="100" t="s">
        <v>163</v>
      </c>
      <c r="M104" s="92">
        <v>1</v>
      </c>
      <c r="N104" s="92">
        <v>1</v>
      </c>
      <c r="O104" s="92">
        <v>17</v>
      </c>
      <c r="P104" s="92">
        <v>2</v>
      </c>
      <c r="Q104" s="92">
        <v>3</v>
      </c>
      <c r="R104" s="92">
        <v>2</v>
      </c>
      <c r="S104" s="92">
        <v>5</v>
      </c>
      <c r="T104" s="92">
        <v>7</v>
      </c>
      <c r="U104" s="92">
        <v>2</v>
      </c>
      <c r="V104" s="92">
        <v>22</v>
      </c>
      <c r="W104" s="100" t="s">
        <v>163</v>
      </c>
      <c r="X104" s="92">
        <v>3</v>
      </c>
      <c r="Y104" s="92" t="s">
        <v>163</v>
      </c>
      <c r="Z104" s="100" t="s">
        <v>163</v>
      </c>
    </row>
    <row r="105" spans="1:26" ht="17.100000000000001" customHeight="1">
      <c r="A105" s="13"/>
      <c r="B105" s="13" t="s">
        <v>137</v>
      </c>
      <c r="C105" s="13"/>
      <c r="E105" s="145">
        <f t="shared" si="2"/>
        <v>0</v>
      </c>
      <c r="F105" s="100" t="s">
        <v>163</v>
      </c>
      <c r="G105" s="100" t="s">
        <v>163</v>
      </c>
      <c r="H105" s="100" t="s">
        <v>163</v>
      </c>
      <c r="I105" s="100" t="s">
        <v>163</v>
      </c>
      <c r="J105" s="100" t="s">
        <v>163</v>
      </c>
      <c r="K105" s="100" t="s">
        <v>163</v>
      </c>
      <c r="L105" s="100" t="s">
        <v>163</v>
      </c>
      <c r="M105" s="92" t="s">
        <v>163</v>
      </c>
      <c r="N105" s="92" t="s">
        <v>163</v>
      </c>
      <c r="O105" s="92" t="s">
        <v>163</v>
      </c>
      <c r="P105" s="92" t="s">
        <v>163</v>
      </c>
      <c r="Q105" s="92" t="s">
        <v>163</v>
      </c>
      <c r="R105" s="92" t="s">
        <v>163</v>
      </c>
      <c r="S105" s="92" t="s">
        <v>163</v>
      </c>
      <c r="T105" s="92" t="s">
        <v>163</v>
      </c>
      <c r="U105" s="92" t="s">
        <v>163</v>
      </c>
      <c r="V105" s="92" t="s">
        <v>163</v>
      </c>
      <c r="W105" s="100" t="s">
        <v>163</v>
      </c>
      <c r="X105" s="92" t="s">
        <v>163</v>
      </c>
      <c r="Y105" s="92" t="s">
        <v>163</v>
      </c>
      <c r="Z105" s="100" t="s">
        <v>163</v>
      </c>
    </row>
    <row r="106" spans="1:26" ht="17.100000000000001" customHeight="1">
      <c r="A106" s="13"/>
      <c r="B106" s="13" t="s">
        <v>136</v>
      </c>
      <c r="C106" s="13"/>
      <c r="E106" s="145">
        <f t="shared" si="2"/>
        <v>143</v>
      </c>
      <c r="F106" s="100" t="s">
        <v>163</v>
      </c>
      <c r="G106" s="100" t="s">
        <v>163</v>
      </c>
      <c r="H106" s="100" t="s">
        <v>163</v>
      </c>
      <c r="I106" s="100" t="s">
        <v>163</v>
      </c>
      <c r="J106" s="100">
        <v>2</v>
      </c>
      <c r="K106" s="100">
        <v>8</v>
      </c>
      <c r="L106" s="100" t="s">
        <v>163</v>
      </c>
      <c r="M106" s="92">
        <v>1</v>
      </c>
      <c r="N106" s="92">
        <v>1</v>
      </c>
      <c r="O106" s="92">
        <v>33</v>
      </c>
      <c r="P106" s="92">
        <v>1</v>
      </c>
      <c r="Q106" s="92">
        <v>3</v>
      </c>
      <c r="R106" s="92">
        <v>4</v>
      </c>
      <c r="S106" s="92">
        <v>22</v>
      </c>
      <c r="T106" s="92">
        <v>10</v>
      </c>
      <c r="U106" s="92">
        <v>8</v>
      </c>
      <c r="V106" s="92">
        <v>36</v>
      </c>
      <c r="W106" s="100" t="s">
        <v>163</v>
      </c>
      <c r="X106" s="92">
        <v>9</v>
      </c>
      <c r="Y106" s="92">
        <v>1</v>
      </c>
      <c r="Z106" s="100">
        <v>4</v>
      </c>
    </row>
    <row r="107" spans="1:26" ht="17.100000000000001" customHeight="1">
      <c r="A107" s="13"/>
      <c r="B107" s="13" t="s">
        <v>135</v>
      </c>
      <c r="C107" s="13"/>
      <c r="E107" s="145">
        <f t="shared" si="2"/>
        <v>137</v>
      </c>
      <c r="F107" s="100">
        <v>1</v>
      </c>
      <c r="G107" s="100">
        <v>1</v>
      </c>
      <c r="H107" s="100" t="s">
        <v>163</v>
      </c>
      <c r="I107" s="100" t="s">
        <v>163</v>
      </c>
      <c r="J107" s="100">
        <v>3</v>
      </c>
      <c r="K107" s="100">
        <v>6</v>
      </c>
      <c r="L107" s="100" t="s">
        <v>163</v>
      </c>
      <c r="M107" s="92">
        <v>1</v>
      </c>
      <c r="N107" s="92">
        <v>4</v>
      </c>
      <c r="O107" s="92">
        <v>28</v>
      </c>
      <c r="P107" s="92">
        <v>2</v>
      </c>
      <c r="Q107" s="92">
        <v>2</v>
      </c>
      <c r="R107" s="92">
        <v>2</v>
      </c>
      <c r="S107" s="92">
        <v>24</v>
      </c>
      <c r="T107" s="92">
        <v>7</v>
      </c>
      <c r="U107" s="92">
        <v>10</v>
      </c>
      <c r="V107" s="92">
        <v>34</v>
      </c>
      <c r="W107" s="100" t="s">
        <v>163</v>
      </c>
      <c r="X107" s="92">
        <v>10</v>
      </c>
      <c r="Y107" s="92">
        <v>3</v>
      </c>
      <c r="Z107" s="100" t="s">
        <v>163</v>
      </c>
    </row>
    <row r="108" spans="1:26" ht="17.100000000000001" customHeight="1">
      <c r="A108" s="13"/>
      <c r="B108" s="13" t="s">
        <v>134</v>
      </c>
      <c r="C108" s="13"/>
      <c r="E108" s="145">
        <f t="shared" si="2"/>
        <v>102</v>
      </c>
      <c r="F108" s="100" t="s">
        <v>163</v>
      </c>
      <c r="G108" s="100" t="s">
        <v>163</v>
      </c>
      <c r="H108" s="100" t="s">
        <v>163</v>
      </c>
      <c r="I108" s="100" t="s">
        <v>163</v>
      </c>
      <c r="J108" s="100">
        <v>4</v>
      </c>
      <c r="K108" s="100">
        <v>10</v>
      </c>
      <c r="L108" s="100" t="s">
        <v>163</v>
      </c>
      <c r="M108" s="92">
        <v>2</v>
      </c>
      <c r="N108" s="92">
        <v>3</v>
      </c>
      <c r="O108" s="92">
        <v>27</v>
      </c>
      <c r="P108" s="92">
        <v>2</v>
      </c>
      <c r="Q108" s="92" t="s">
        <v>163</v>
      </c>
      <c r="R108" s="92">
        <v>2</v>
      </c>
      <c r="S108" s="92">
        <v>13</v>
      </c>
      <c r="T108" s="92">
        <v>1</v>
      </c>
      <c r="U108" s="92">
        <v>3</v>
      </c>
      <c r="V108" s="92">
        <v>26</v>
      </c>
      <c r="W108" s="100">
        <v>1</v>
      </c>
      <c r="X108" s="92">
        <v>4</v>
      </c>
      <c r="Y108" s="92">
        <v>2</v>
      </c>
      <c r="Z108" s="100">
        <v>2</v>
      </c>
    </row>
    <row r="109" spans="1:26" ht="17.100000000000001" customHeight="1">
      <c r="A109" s="13"/>
      <c r="B109" s="13" t="s">
        <v>133</v>
      </c>
      <c r="C109" s="13"/>
      <c r="D109" s="68" t="s">
        <v>364</v>
      </c>
      <c r="E109" s="145" t="s">
        <v>370</v>
      </c>
      <c r="F109" s="100" t="s">
        <v>370</v>
      </c>
      <c r="G109" s="100" t="s">
        <v>370</v>
      </c>
      <c r="H109" s="100" t="s">
        <v>370</v>
      </c>
      <c r="I109" s="100" t="s">
        <v>370</v>
      </c>
      <c r="J109" s="100" t="s">
        <v>370</v>
      </c>
      <c r="K109" s="100" t="s">
        <v>370</v>
      </c>
      <c r="L109" s="100" t="s">
        <v>370</v>
      </c>
      <c r="M109" s="92" t="s">
        <v>370</v>
      </c>
      <c r="N109" s="92" t="s">
        <v>370</v>
      </c>
      <c r="O109" s="92" t="s">
        <v>370</v>
      </c>
      <c r="P109" s="92" t="s">
        <v>370</v>
      </c>
      <c r="Q109" s="92" t="s">
        <v>370</v>
      </c>
      <c r="R109" s="92" t="s">
        <v>370</v>
      </c>
      <c r="S109" s="92" t="s">
        <v>370</v>
      </c>
      <c r="T109" s="92" t="s">
        <v>370</v>
      </c>
      <c r="U109" s="92" t="s">
        <v>370</v>
      </c>
      <c r="V109" s="92" t="s">
        <v>370</v>
      </c>
      <c r="W109" s="100" t="s">
        <v>370</v>
      </c>
      <c r="X109" s="92" t="s">
        <v>370</v>
      </c>
      <c r="Y109" s="92" t="s">
        <v>370</v>
      </c>
      <c r="Z109" s="100" t="s">
        <v>370</v>
      </c>
    </row>
    <row r="110" spans="1:26" ht="17.100000000000001" customHeight="1">
      <c r="A110" s="13"/>
      <c r="B110" s="13" t="s">
        <v>132</v>
      </c>
      <c r="C110" s="13"/>
      <c r="D110" s="68" t="s">
        <v>364</v>
      </c>
      <c r="E110" s="145">
        <f t="shared" si="2"/>
        <v>10</v>
      </c>
      <c r="F110" s="100" t="s">
        <v>163</v>
      </c>
      <c r="G110" s="100" t="s">
        <v>163</v>
      </c>
      <c r="H110" s="100" t="s">
        <v>163</v>
      </c>
      <c r="I110" s="100" t="s">
        <v>163</v>
      </c>
      <c r="J110" s="100" t="s">
        <v>163</v>
      </c>
      <c r="K110" s="100">
        <v>2</v>
      </c>
      <c r="L110" s="100" t="s">
        <v>163</v>
      </c>
      <c r="M110" s="92">
        <v>1</v>
      </c>
      <c r="N110" s="92" t="s">
        <v>163</v>
      </c>
      <c r="O110" s="92">
        <v>4</v>
      </c>
      <c r="P110" s="92" t="s">
        <v>163</v>
      </c>
      <c r="Q110" s="92" t="s">
        <v>163</v>
      </c>
      <c r="R110" s="92" t="s">
        <v>163</v>
      </c>
      <c r="S110" s="92">
        <v>1</v>
      </c>
      <c r="T110" s="92" t="s">
        <v>163</v>
      </c>
      <c r="U110" s="92" t="s">
        <v>163</v>
      </c>
      <c r="V110" s="92">
        <v>2</v>
      </c>
      <c r="W110" s="100" t="s">
        <v>163</v>
      </c>
      <c r="X110" s="92" t="s">
        <v>163</v>
      </c>
      <c r="Y110" s="92" t="s">
        <v>163</v>
      </c>
      <c r="Z110" s="100" t="s">
        <v>163</v>
      </c>
    </row>
    <row r="111" spans="1:26" ht="17.100000000000001" customHeight="1">
      <c r="A111" s="13"/>
      <c r="B111" s="13" t="s">
        <v>131</v>
      </c>
      <c r="C111" s="13"/>
      <c r="E111" s="145">
        <f>SUM(E112:E116)</f>
        <v>950</v>
      </c>
      <c r="F111" s="100">
        <v>3</v>
      </c>
      <c r="G111" s="100">
        <v>3</v>
      </c>
      <c r="H111" s="100" t="s">
        <v>163</v>
      </c>
      <c r="I111" s="100" t="s">
        <v>163</v>
      </c>
      <c r="J111" s="100">
        <v>25</v>
      </c>
      <c r="K111" s="100">
        <v>67</v>
      </c>
      <c r="L111" s="100">
        <v>1</v>
      </c>
      <c r="M111" s="92">
        <v>6</v>
      </c>
      <c r="N111" s="92">
        <v>14</v>
      </c>
      <c r="O111" s="92">
        <v>201</v>
      </c>
      <c r="P111" s="92">
        <v>23</v>
      </c>
      <c r="Q111" s="92">
        <v>16</v>
      </c>
      <c r="R111" s="92">
        <v>20</v>
      </c>
      <c r="S111" s="92">
        <v>91</v>
      </c>
      <c r="T111" s="92">
        <v>59</v>
      </c>
      <c r="U111" s="92">
        <v>36</v>
      </c>
      <c r="V111" s="92">
        <v>272</v>
      </c>
      <c r="W111" s="100">
        <v>10</v>
      </c>
      <c r="X111" s="92">
        <v>84</v>
      </c>
      <c r="Y111" s="92">
        <v>16</v>
      </c>
      <c r="Z111" s="100">
        <v>6</v>
      </c>
    </row>
    <row r="112" spans="1:26" ht="17.100000000000001" customHeight="1">
      <c r="A112" s="13"/>
      <c r="B112" s="13"/>
      <c r="C112" s="13" t="s">
        <v>103</v>
      </c>
      <c r="E112" s="145">
        <f t="shared" si="2"/>
        <v>193</v>
      </c>
      <c r="F112" s="100">
        <v>1</v>
      </c>
      <c r="G112" s="100">
        <v>1</v>
      </c>
      <c r="H112" s="100" t="s">
        <v>163</v>
      </c>
      <c r="I112" s="100" t="s">
        <v>163</v>
      </c>
      <c r="J112" s="100" t="s">
        <v>163</v>
      </c>
      <c r="K112" s="100">
        <v>12</v>
      </c>
      <c r="L112" s="100" t="s">
        <v>163</v>
      </c>
      <c r="M112" s="92">
        <v>3</v>
      </c>
      <c r="N112" s="92">
        <v>3</v>
      </c>
      <c r="O112" s="92">
        <v>44</v>
      </c>
      <c r="P112" s="92">
        <v>5</v>
      </c>
      <c r="Q112" s="92">
        <v>3</v>
      </c>
      <c r="R112" s="92">
        <v>2</v>
      </c>
      <c r="S112" s="92">
        <v>23</v>
      </c>
      <c r="T112" s="92">
        <v>11</v>
      </c>
      <c r="U112" s="92">
        <v>5</v>
      </c>
      <c r="V112" s="92">
        <v>64</v>
      </c>
      <c r="W112" s="100" t="s">
        <v>163</v>
      </c>
      <c r="X112" s="92">
        <v>14</v>
      </c>
      <c r="Y112" s="92">
        <v>1</v>
      </c>
      <c r="Z112" s="100">
        <v>2</v>
      </c>
    </row>
    <row r="113" spans="1:26" ht="17.100000000000001" customHeight="1">
      <c r="A113" s="13"/>
      <c r="B113" s="13"/>
      <c r="C113" s="13" t="s">
        <v>102</v>
      </c>
      <c r="E113" s="145">
        <f t="shared" si="2"/>
        <v>186</v>
      </c>
      <c r="F113" s="100" t="s">
        <v>163</v>
      </c>
      <c r="G113" s="100" t="s">
        <v>163</v>
      </c>
      <c r="H113" s="100" t="s">
        <v>163</v>
      </c>
      <c r="I113" s="100" t="s">
        <v>163</v>
      </c>
      <c r="J113" s="100">
        <v>5</v>
      </c>
      <c r="K113" s="100">
        <v>15</v>
      </c>
      <c r="L113" s="100" t="s">
        <v>163</v>
      </c>
      <c r="M113" s="92">
        <v>1</v>
      </c>
      <c r="N113" s="92">
        <v>2</v>
      </c>
      <c r="O113" s="92">
        <v>46</v>
      </c>
      <c r="P113" s="92">
        <v>2</v>
      </c>
      <c r="Q113" s="92">
        <v>5</v>
      </c>
      <c r="R113" s="92">
        <v>4</v>
      </c>
      <c r="S113" s="92">
        <v>14</v>
      </c>
      <c r="T113" s="92">
        <v>15</v>
      </c>
      <c r="U113" s="92">
        <v>3</v>
      </c>
      <c r="V113" s="92">
        <v>55</v>
      </c>
      <c r="W113" s="100">
        <v>1</v>
      </c>
      <c r="X113" s="92">
        <v>13</v>
      </c>
      <c r="Y113" s="92">
        <v>4</v>
      </c>
      <c r="Z113" s="100">
        <v>1</v>
      </c>
    </row>
    <row r="114" spans="1:26" ht="17.100000000000001" customHeight="1">
      <c r="A114" s="13"/>
      <c r="B114" s="13"/>
      <c r="C114" s="13" t="s">
        <v>101</v>
      </c>
      <c r="E114" s="145">
        <f t="shared" si="2"/>
        <v>150</v>
      </c>
      <c r="F114" s="100" t="s">
        <v>163</v>
      </c>
      <c r="G114" s="100" t="s">
        <v>163</v>
      </c>
      <c r="H114" s="100" t="s">
        <v>163</v>
      </c>
      <c r="I114" s="100" t="s">
        <v>163</v>
      </c>
      <c r="J114" s="100">
        <v>7</v>
      </c>
      <c r="K114" s="100">
        <v>12</v>
      </c>
      <c r="L114" s="100">
        <v>1</v>
      </c>
      <c r="M114" s="92">
        <v>1</v>
      </c>
      <c r="N114" s="92">
        <v>5</v>
      </c>
      <c r="O114" s="92">
        <v>28</v>
      </c>
      <c r="P114" s="92">
        <v>4</v>
      </c>
      <c r="Q114" s="92">
        <v>3</v>
      </c>
      <c r="R114" s="92">
        <v>3</v>
      </c>
      <c r="S114" s="92">
        <v>12</v>
      </c>
      <c r="T114" s="92">
        <v>9</v>
      </c>
      <c r="U114" s="92">
        <v>5</v>
      </c>
      <c r="V114" s="92">
        <v>45</v>
      </c>
      <c r="W114" s="100">
        <v>1</v>
      </c>
      <c r="X114" s="92">
        <v>13</v>
      </c>
      <c r="Y114" s="92">
        <v>1</v>
      </c>
      <c r="Z114" s="100" t="s">
        <v>163</v>
      </c>
    </row>
    <row r="115" spans="1:26" ht="17.100000000000001" customHeight="1">
      <c r="A115" s="13"/>
      <c r="B115" s="13"/>
      <c r="C115" s="13" t="s">
        <v>100</v>
      </c>
      <c r="E115" s="145">
        <f t="shared" si="2"/>
        <v>242</v>
      </c>
      <c r="F115" s="100">
        <v>2</v>
      </c>
      <c r="G115" s="100">
        <v>2</v>
      </c>
      <c r="H115" s="100" t="s">
        <v>163</v>
      </c>
      <c r="I115" s="100" t="s">
        <v>163</v>
      </c>
      <c r="J115" s="100">
        <v>7</v>
      </c>
      <c r="K115" s="100">
        <v>18</v>
      </c>
      <c r="L115" s="100" t="s">
        <v>163</v>
      </c>
      <c r="M115" s="92" t="s">
        <v>163</v>
      </c>
      <c r="N115" s="92">
        <v>2</v>
      </c>
      <c r="O115" s="92">
        <v>46</v>
      </c>
      <c r="P115" s="92">
        <v>7</v>
      </c>
      <c r="Q115" s="92">
        <v>1</v>
      </c>
      <c r="R115" s="92">
        <v>6</v>
      </c>
      <c r="S115" s="92">
        <v>28</v>
      </c>
      <c r="T115" s="92">
        <v>15</v>
      </c>
      <c r="U115" s="92">
        <v>8</v>
      </c>
      <c r="V115" s="92">
        <v>64</v>
      </c>
      <c r="W115" s="100">
        <v>4</v>
      </c>
      <c r="X115" s="92">
        <v>25</v>
      </c>
      <c r="Y115" s="92">
        <v>6</v>
      </c>
      <c r="Z115" s="100">
        <v>3</v>
      </c>
    </row>
    <row r="116" spans="1:26" ht="17.100000000000001" customHeight="1">
      <c r="A116" s="13"/>
      <c r="B116" s="13"/>
      <c r="C116" s="13" t="s">
        <v>99</v>
      </c>
      <c r="E116" s="145">
        <f t="shared" si="2"/>
        <v>179</v>
      </c>
      <c r="F116" s="100" t="s">
        <v>163</v>
      </c>
      <c r="G116" s="100" t="s">
        <v>163</v>
      </c>
      <c r="H116" s="100" t="s">
        <v>163</v>
      </c>
      <c r="I116" s="100" t="s">
        <v>163</v>
      </c>
      <c r="J116" s="100">
        <v>6</v>
      </c>
      <c r="K116" s="100">
        <v>10</v>
      </c>
      <c r="L116" s="100" t="s">
        <v>163</v>
      </c>
      <c r="M116" s="92">
        <v>1</v>
      </c>
      <c r="N116" s="92">
        <v>2</v>
      </c>
      <c r="O116" s="92">
        <v>37</v>
      </c>
      <c r="P116" s="92">
        <v>5</v>
      </c>
      <c r="Q116" s="92">
        <v>4</v>
      </c>
      <c r="R116" s="92">
        <v>5</v>
      </c>
      <c r="S116" s="92">
        <v>14</v>
      </c>
      <c r="T116" s="92">
        <v>9</v>
      </c>
      <c r="U116" s="92">
        <v>15</v>
      </c>
      <c r="V116" s="92">
        <v>44</v>
      </c>
      <c r="W116" s="100">
        <v>4</v>
      </c>
      <c r="X116" s="92">
        <v>19</v>
      </c>
      <c r="Y116" s="92">
        <v>4</v>
      </c>
      <c r="Z116" s="100" t="s">
        <v>163</v>
      </c>
    </row>
    <row r="117" spans="1:26" ht="17.100000000000001" customHeight="1">
      <c r="A117" s="13"/>
      <c r="B117" s="13" t="s">
        <v>130</v>
      </c>
      <c r="C117" s="13"/>
      <c r="E117" s="145">
        <f>SUM(E118:E119)</f>
        <v>385</v>
      </c>
      <c r="F117" s="100">
        <v>3</v>
      </c>
      <c r="G117" s="100">
        <v>3</v>
      </c>
      <c r="H117" s="100">
        <v>1</v>
      </c>
      <c r="I117" s="100" t="s">
        <v>163</v>
      </c>
      <c r="J117" s="100">
        <v>12</v>
      </c>
      <c r="K117" s="100">
        <v>24</v>
      </c>
      <c r="L117" s="100">
        <v>1</v>
      </c>
      <c r="M117" s="92">
        <v>1</v>
      </c>
      <c r="N117" s="92">
        <v>7</v>
      </c>
      <c r="O117" s="92">
        <v>77</v>
      </c>
      <c r="P117" s="92">
        <v>8</v>
      </c>
      <c r="Q117" s="92">
        <v>4</v>
      </c>
      <c r="R117" s="92">
        <v>4</v>
      </c>
      <c r="S117" s="92">
        <v>37</v>
      </c>
      <c r="T117" s="92">
        <v>19</v>
      </c>
      <c r="U117" s="92">
        <v>25</v>
      </c>
      <c r="V117" s="92">
        <v>116</v>
      </c>
      <c r="W117" s="100">
        <v>3</v>
      </c>
      <c r="X117" s="92">
        <v>29</v>
      </c>
      <c r="Y117" s="92">
        <v>7</v>
      </c>
      <c r="Z117" s="100">
        <v>7</v>
      </c>
    </row>
    <row r="118" spans="1:26" ht="17.100000000000001" customHeight="1">
      <c r="A118" s="13"/>
      <c r="B118" s="13"/>
      <c r="C118" s="13" t="s">
        <v>103</v>
      </c>
      <c r="E118" s="145">
        <f t="shared" si="2"/>
        <v>270</v>
      </c>
      <c r="F118" s="100">
        <v>2</v>
      </c>
      <c r="G118" s="100">
        <v>2</v>
      </c>
      <c r="H118" s="100">
        <v>1</v>
      </c>
      <c r="I118" s="100" t="s">
        <v>163</v>
      </c>
      <c r="J118" s="100">
        <v>9</v>
      </c>
      <c r="K118" s="100">
        <v>15</v>
      </c>
      <c r="L118" s="100">
        <v>1</v>
      </c>
      <c r="M118" s="92" t="s">
        <v>163</v>
      </c>
      <c r="N118" s="92">
        <v>3</v>
      </c>
      <c r="O118" s="92">
        <v>48</v>
      </c>
      <c r="P118" s="92">
        <v>6</v>
      </c>
      <c r="Q118" s="92">
        <v>2</v>
      </c>
      <c r="R118" s="92">
        <v>4</v>
      </c>
      <c r="S118" s="92">
        <v>28</v>
      </c>
      <c r="T118" s="92">
        <v>16</v>
      </c>
      <c r="U118" s="92">
        <v>22</v>
      </c>
      <c r="V118" s="92">
        <v>82</v>
      </c>
      <c r="W118" s="100">
        <v>1</v>
      </c>
      <c r="X118" s="92">
        <v>21</v>
      </c>
      <c r="Y118" s="92">
        <v>5</v>
      </c>
      <c r="Z118" s="100">
        <v>4</v>
      </c>
    </row>
    <row r="119" spans="1:26" ht="17.100000000000001" customHeight="1">
      <c r="A119" s="13"/>
      <c r="B119" s="13"/>
      <c r="C119" s="13" t="s">
        <v>102</v>
      </c>
      <c r="E119" s="145">
        <f t="shared" si="2"/>
        <v>115</v>
      </c>
      <c r="F119" s="100">
        <v>1</v>
      </c>
      <c r="G119" s="100">
        <v>1</v>
      </c>
      <c r="H119" s="100" t="s">
        <v>163</v>
      </c>
      <c r="I119" s="100" t="s">
        <v>163</v>
      </c>
      <c r="J119" s="100">
        <v>3</v>
      </c>
      <c r="K119" s="100">
        <v>9</v>
      </c>
      <c r="L119" s="100" t="s">
        <v>163</v>
      </c>
      <c r="M119" s="92">
        <v>1</v>
      </c>
      <c r="N119" s="92">
        <v>4</v>
      </c>
      <c r="O119" s="92">
        <v>29</v>
      </c>
      <c r="P119" s="92">
        <v>2</v>
      </c>
      <c r="Q119" s="92">
        <v>2</v>
      </c>
      <c r="R119" s="92" t="s">
        <v>163</v>
      </c>
      <c r="S119" s="92">
        <v>9</v>
      </c>
      <c r="T119" s="92">
        <v>3</v>
      </c>
      <c r="U119" s="92">
        <v>3</v>
      </c>
      <c r="V119" s="92">
        <v>34</v>
      </c>
      <c r="W119" s="100">
        <v>2</v>
      </c>
      <c r="X119" s="92">
        <v>8</v>
      </c>
      <c r="Y119" s="92">
        <v>2</v>
      </c>
      <c r="Z119" s="100">
        <v>3</v>
      </c>
    </row>
    <row r="120" spans="1:26" ht="17.100000000000001" customHeight="1">
      <c r="A120" s="13"/>
      <c r="B120" s="13" t="s">
        <v>129</v>
      </c>
      <c r="C120" s="13"/>
      <c r="E120" s="145">
        <f>SUM(E121:E122)</f>
        <v>141</v>
      </c>
      <c r="F120" s="100">
        <v>1</v>
      </c>
      <c r="G120" s="100">
        <v>1</v>
      </c>
      <c r="H120" s="100" t="s">
        <v>163</v>
      </c>
      <c r="I120" s="100" t="s">
        <v>163</v>
      </c>
      <c r="J120" s="100" t="s">
        <v>163</v>
      </c>
      <c r="K120" s="100">
        <v>9</v>
      </c>
      <c r="L120" s="100" t="s">
        <v>163</v>
      </c>
      <c r="M120" s="92">
        <v>1</v>
      </c>
      <c r="N120" s="92">
        <v>1</v>
      </c>
      <c r="O120" s="92">
        <v>21</v>
      </c>
      <c r="P120" s="92">
        <v>5</v>
      </c>
      <c r="Q120" s="92">
        <v>2</v>
      </c>
      <c r="R120" s="92">
        <v>5</v>
      </c>
      <c r="S120" s="92">
        <v>15</v>
      </c>
      <c r="T120" s="92">
        <v>14</v>
      </c>
      <c r="U120" s="92">
        <v>9</v>
      </c>
      <c r="V120" s="92">
        <v>38</v>
      </c>
      <c r="W120" s="100" t="s">
        <v>163</v>
      </c>
      <c r="X120" s="92">
        <v>18</v>
      </c>
      <c r="Y120" s="92">
        <v>1</v>
      </c>
      <c r="Z120" s="100">
        <v>1</v>
      </c>
    </row>
    <row r="121" spans="1:26" ht="17.100000000000001" customHeight="1">
      <c r="A121" s="13"/>
      <c r="B121" s="13"/>
      <c r="C121" s="13" t="s">
        <v>103</v>
      </c>
      <c r="E121" s="145">
        <f t="shared" si="2"/>
        <v>87</v>
      </c>
      <c r="F121" s="100" t="s">
        <v>163</v>
      </c>
      <c r="G121" s="100" t="s">
        <v>163</v>
      </c>
      <c r="H121" s="100" t="s">
        <v>163</v>
      </c>
      <c r="I121" s="100" t="s">
        <v>163</v>
      </c>
      <c r="J121" s="100" t="s">
        <v>163</v>
      </c>
      <c r="K121" s="100">
        <v>4</v>
      </c>
      <c r="L121" s="100" t="s">
        <v>163</v>
      </c>
      <c r="M121" s="92">
        <v>1</v>
      </c>
      <c r="N121" s="92">
        <v>1</v>
      </c>
      <c r="O121" s="92">
        <v>12</v>
      </c>
      <c r="P121" s="92">
        <v>5</v>
      </c>
      <c r="Q121" s="92" t="s">
        <v>163</v>
      </c>
      <c r="R121" s="92">
        <v>4</v>
      </c>
      <c r="S121" s="92">
        <v>9</v>
      </c>
      <c r="T121" s="92">
        <v>11</v>
      </c>
      <c r="U121" s="92">
        <v>3</v>
      </c>
      <c r="V121" s="92">
        <v>23</v>
      </c>
      <c r="W121" s="100" t="s">
        <v>163</v>
      </c>
      <c r="X121" s="92">
        <v>12</v>
      </c>
      <c r="Y121" s="92">
        <v>1</v>
      </c>
      <c r="Z121" s="100">
        <v>1</v>
      </c>
    </row>
    <row r="122" spans="1:26" ht="17.100000000000001" customHeight="1">
      <c r="A122" s="13"/>
      <c r="B122" s="13"/>
      <c r="C122" s="13" t="s">
        <v>102</v>
      </c>
      <c r="E122" s="145">
        <f t="shared" si="2"/>
        <v>54</v>
      </c>
      <c r="F122" s="100">
        <v>1</v>
      </c>
      <c r="G122" s="100">
        <v>1</v>
      </c>
      <c r="H122" s="100" t="s">
        <v>163</v>
      </c>
      <c r="I122" s="100" t="s">
        <v>163</v>
      </c>
      <c r="J122" s="100" t="s">
        <v>163</v>
      </c>
      <c r="K122" s="100">
        <v>5</v>
      </c>
      <c r="L122" s="100" t="s">
        <v>163</v>
      </c>
      <c r="M122" s="92" t="s">
        <v>163</v>
      </c>
      <c r="N122" s="92" t="s">
        <v>163</v>
      </c>
      <c r="O122" s="92">
        <v>9</v>
      </c>
      <c r="P122" s="92" t="s">
        <v>163</v>
      </c>
      <c r="Q122" s="92">
        <v>2</v>
      </c>
      <c r="R122" s="92">
        <v>1</v>
      </c>
      <c r="S122" s="92">
        <v>6</v>
      </c>
      <c r="T122" s="92">
        <v>3</v>
      </c>
      <c r="U122" s="92">
        <v>6</v>
      </c>
      <c r="V122" s="92">
        <v>15</v>
      </c>
      <c r="W122" s="100" t="s">
        <v>163</v>
      </c>
      <c r="X122" s="92">
        <v>6</v>
      </c>
      <c r="Y122" s="92" t="s">
        <v>163</v>
      </c>
      <c r="Z122" s="100" t="s">
        <v>163</v>
      </c>
    </row>
    <row r="123" spans="1:26" ht="17.100000000000001" customHeight="1">
      <c r="A123" s="13"/>
      <c r="B123" s="13" t="s">
        <v>128</v>
      </c>
      <c r="C123" s="13"/>
      <c r="E123" s="145">
        <f t="shared" si="2"/>
        <v>204</v>
      </c>
      <c r="F123" s="100" t="s">
        <v>163</v>
      </c>
      <c r="G123" s="100" t="s">
        <v>163</v>
      </c>
      <c r="H123" s="100" t="s">
        <v>163</v>
      </c>
      <c r="I123" s="100" t="s">
        <v>163</v>
      </c>
      <c r="J123" s="100">
        <v>7</v>
      </c>
      <c r="K123" s="100">
        <v>5</v>
      </c>
      <c r="L123" s="100" t="s">
        <v>163</v>
      </c>
      <c r="M123" s="92">
        <v>1</v>
      </c>
      <c r="N123" s="92">
        <v>3</v>
      </c>
      <c r="O123" s="92">
        <v>41</v>
      </c>
      <c r="P123" s="92">
        <v>8</v>
      </c>
      <c r="Q123" s="92">
        <v>3</v>
      </c>
      <c r="R123" s="92">
        <v>4</v>
      </c>
      <c r="S123" s="92">
        <v>19</v>
      </c>
      <c r="T123" s="92">
        <v>7</v>
      </c>
      <c r="U123" s="92">
        <v>19</v>
      </c>
      <c r="V123" s="92">
        <v>62</v>
      </c>
      <c r="W123" s="100">
        <v>3</v>
      </c>
      <c r="X123" s="92">
        <v>11</v>
      </c>
      <c r="Y123" s="92">
        <v>8</v>
      </c>
      <c r="Z123" s="100">
        <v>3</v>
      </c>
    </row>
    <row r="124" spans="1:26" ht="17.100000000000001" customHeight="1">
      <c r="A124" s="13"/>
      <c r="B124" s="13" t="s">
        <v>127</v>
      </c>
      <c r="C124" s="13"/>
      <c r="E124" s="145">
        <f t="shared" si="2"/>
        <v>0</v>
      </c>
      <c r="F124" s="100" t="s">
        <v>163</v>
      </c>
      <c r="G124" s="100" t="s">
        <v>163</v>
      </c>
      <c r="H124" s="100" t="s">
        <v>163</v>
      </c>
      <c r="I124" s="100" t="s">
        <v>163</v>
      </c>
      <c r="J124" s="100" t="s">
        <v>163</v>
      </c>
      <c r="K124" s="100" t="s">
        <v>163</v>
      </c>
      <c r="L124" s="100" t="s">
        <v>163</v>
      </c>
      <c r="M124" s="92" t="s">
        <v>163</v>
      </c>
      <c r="N124" s="92" t="s">
        <v>163</v>
      </c>
      <c r="O124" s="92" t="s">
        <v>163</v>
      </c>
      <c r="P124" s="92" t="s">
        <v>163</v>
      </c>
      <c r="Q124" s="92" t="s">
        <v>163</v>
      </c>
      <c r="R124" s="92" t="s">
        <v>163</v>
      </c>
      <c r="S124" s="92" t="s">
        <v>163</v>
      </c>
      <c r="T124" s="92" t="s">
        <v>163</v>
      </c>
      <c r="U124" s="92" t="s">
        <v>163</v>
      </c>
      <c r="V124" s="92" t="s">
        <v>163</v>
      </c>
      <c r="W124" s="100" t="s">
        <v>163</v>
      </c>
      <c r="X124" s="92" t="s">
        <v>163</v>
      </c>
      <c r="Y124" s="92" t="s">
        <v>163</v>
      </c>
      <c r="Z124" s="100" t="s">
        <v>163</v>
      </c>
    </row>
    <row r="125" spans="1:26" ht="17.100000000000001" customHeight="1">
      <c r="A125" s="13"/>
      <c r="B125" s="13" t="s">
        <v>126</v>
      </c>
      <c r="C125" s="13"/>
      <c r="E125" s="145">
        <f t="shared" si="2"/>
        <v>63</v>
      </c>
      <c r="F125" s="100" t="s">
        <v>163</v>
      </c>
      <c r="G125" s="100" t="s">
        <v>163</v>
      </c>
      <c r="H125" s="100" t="s">
        <v>163</v>
      </c>
      <c r="I125" s="100" t="s">
        <v>163</v>
      </c>
      <c r="J125" s="100">
        <v>2</v>
      </c>
      <c r="K125" s="100">
        <v>4</v>
      </c>
      <c r="L125" s="100" t="s">
        <v>163</v>
      </c>
      <c r="M125" s="92" t="s">
        <v>163</v>
      </c>
      <c r="N125" s="92" t="s">
        <v>163</v>
      </c>
      <c r="O125" s="92">
        <v>16</v>
      </c>
      <c r="P125" s="92" t="s">
        <v>163</v>
      </c>
      <c r="Q125" s="92">
        <v>1</v>
      </c>
      <c r="R125" s="92">
        <v>1</v>
      </c>
      <c r="S125" s="92">
        <v>2</v>
      </c>
      <c r="T125" s="92">
        <v>8</v>
      </c>
      <c r="U125" s="92">
        <v>2</v>
      </c>
      <c r="V125" s="92">
        <v>20</v>
      </c>
      <c r="W125" s="100">
        <v>1</v>
      </c>
      <c r="X125" s="92">
        <v>3</v>
      </c>
      <c r="Y125" s="92">
        <v>1</v>
      </c>
      <c r="Z125" s="100">
        <v>2</v>
      </c>
    </row>
    <row r="126" spans="1:26" ht="17.100000000000001" customHeight="1">
      <c r="A126" s="13"/>
      <c r="B126" s="13" t="s">
        <v>125</v>
      </c>
      <c r="C126" s="13"/>
      <c r="E126" s="145">
        <f>SUM(E127:E128)</f>
        <v>187</v>
      </c>
      <c r="F126" s="100">
        <v>1</v>
      </c>
      <c r="G126" s="100">
        <v>1</v>
      </c>
      <c r="H126" s="100">
        <v>1</v>
      </c>
      <c r="I126" s="100" t="s">
        <v>163</v>
      </c>
      <c r="J126" s="100">
        <v>4</v>
      </c>
      <c r="K126" s="100">
        <v>12</v>
      </c>
      <c r="L126" s="100">
        <v>1</v>
      </c>
      <c r="M126" s="92">
        <v>1</v>
      </c>
      <c r="N126" s="92">
        <v>4</v>
      </c>
      <c r="O126" s="92">
        <v>33</v>
      </c>
      <c r="P126" s="92">
        <v>5</v>
      </c>
      <c r="Q126" s="92">
        <v>8</v>
      </c>
      <c r="R126" s="92">
        <v>3</v>
      </c>
      <c r="S126" s="92">
        <v>24</v>
      </c>
      <c r="T126" s="92">
        <v>13</v>
      </c>
      <c r="U126" s="92">
        <v>9</v>
      </c>
      <c r="V126" s="92">
        <v>53</v>
      </c>
      <c r="W126" s="100" t="s">
        <v>163</v>
      </c>
      <c r="X126" s="92">
        <v>5</v>
      </c>
      <c r="Y126" s="92">
        <v>5</v>
      </c>
      <c r="Z126" s="100">
        <v>5</v>
      </c>
    </row>
    <row r="127" spans="1:26" ht="17.100000000000001" customHeight="1">
      <c r="A127" s="13"/>
      <c r="B127" s="13"/>
      <c r="C127" s="13" t="s">
        <v>103</v>
      </c>
      <c r="E127" s="145">
        <f t="shared" si="2"/>
        <v>106</v>
      </c>
      <c r="F127" s="100" t="s">
        <v>163</v>
      </c>
      <c r="G127" s="100" t="s">
        <v>163</v>
      </c>
      <c r="H127" s="100">
        <v>1</v>
      </c>
      <c r="I127" s="100" t="s">
        <v>163</v>
      </c>
      <c r="J127" s="100">
        <v>2</v>
      </c>
      <c r="K127" s="100">
        <v>6</v>
      </c>
      <c r="L127" s="100">
        <v>1</v>
      </c>
      <c r="M127" s="92" t="s">
        <v>163</v>
      </c>
      <c r="N127" s="92">
        <v>4</v>
      </c>
      <c r="O127" s="92">
        <v>21</v>
      </c>
      <c r="P127" s="92">
        <v>1</v>
      </c>
      <c r="Q127" s="92">
        <v>3</v>
      </c>
      <c r="R127" s="92">
        <v>1</v>
      </c>
      <c r="S127" s="92">
        <v>10</v>
      </c>
      <c r="T127" s="92">
        <v>8</v>
      </c>
      <c r="U127" s="92">
        <v>8</v>
      </c>
      <c r="V127" s="92">
        <v>33</v>
      </c>
      <c r="W127" s="100" t="s">
        <v>163</v>
      </c>
      <c r="X127" s="92">
        <v>2</v>
      </c>
      <c r="Y127" s="92">
        <v>4</v>
      </c>
      <c r="Z127" s="100">
        <v>1</v>
      </c>
    </row>
    <row r="128" spans="1:26" ht="17.100000000000001" customHeight="1">
      <c r="A128" s="13"/>
      <c r="B128" s="13"/>
      <c r="C128" s="13" t="s">
        <v>102</v>
      </c>
      <c r="E128" s="145">
        <f t="shared" si="2"/>
        <v>81</v>
      </c>
      <c r="F128" s="100">
        <v>1</v>
      </c>
      <c r="G128" s="100">
        <v>1</v>
      </c>
      <c r="H128" s="100" t="s">
        <v>163</v>
      </c>
      <c r="I128" s="100" t="s">
        <v>163</v>
      </c>
      <c r="J128" s="100">
        <v>2</v>
      </c>
      <c r="K128" s="100">
        <v>6</v>
      </c>
      <c r="L128" s="100" t="s">
        <v>163</v>
      </c>
      <c r="M128" s="92">
        <v>1</v>
      </c>
      <c r="N128" s="92" t="s">
        <v>163</v>
      </c>
      <c r="O128" s="92">
        <v>12</v>
      </c>
      <c r="P128" s="92">
        <v>4</v>
      </c>
      <c r="Q128" s="92">
        <v>5</v>
      </c>
      <c r="R128" s="92">
        <v>2</v>
      </c>
      <c r="S128" s="92">
        <v>14</v>
      </c>
      <c r="T128" s="92">
        <v>5</v>
      </c>
      <c r="U128" s="92">
        <v>1</v>
      </c>
      <c r="V128" s="92">
        <v>20</v>
      </c>
      <c r="W128" s="100" t="s">
        <v>163</v>
      </c>
      <c r="X128" s="92">
        <v>3</v>
      </c>
      <c r="Y128" s="92">
        <v>1</v>
      </c>
      <c r="Z128" s="100">
        <v>4</v>
      </c>
    </row>
    <row r="129" spans="1:26" ht="17.100000000000001" customHeight="1">
      <c r="A129" s="13"/>
      <c r="B129" s="13" t="s">
        <v>124</v>
      </c>
      <c r="C129" s="13"/>
      <c r="E129" s="145">
        <f>SUM(E130:E134)</f>
        <v>807</v>
      </c>
      <c r="F129" s="100">
        <v>2</v>
      </c>
      <c r="G129" s="100">
        <v>2</v>
      </c>
      <c r="H129" s="100">
        <v>1</v>
      </c>
      <c r="I129" s="100" t="s">
        <v>163</v>
      </c>
      <c r="J129" s="100">
        <v>25</v>
      </c>
      <c r="K129" s="100">
        <v>81</v>
      </c>
      <c r="L129" s="100">
        <v>2</v>
      </c>
      <c r="M129" s="92">
        <v>7</v>
      </c>
      <c r="N129" s="92">
        <v>9</v>
      </c>
      <c r="O129" s="92">
        <v>168</v>
      </c>
      <c r="P129" s="92">
        <v>15</v>
      </c>
      <c r="Q129" s="92">
        <v>15</v>
      </c>
      <c r="R129" s="92">
        <v>11</v>
      </c>
      <c r="S129" s="92">
        <v>70</v>
      </c>
      <c r="T129" s="92">
        <v>50</v>
      </c>
      <c r="U129" s="92">
        <v>30</v>
      </c>
      <c r="V129" s="92">
        <v>225</v>
      </c>
      <c r="W129" s="100">
        <v>7</v>
      </c>
      <c r="X129" s="92">
        <v>48</v>
      </c>
      <c r="Y129" s="92">
        <v>16</v>
      </c>
      <c r="Z129" s="100">
        <v>25</v>
      </c>
    </row>
    <row r="130" spans="1:26" ht="17.100000000000001" customHeight="1">
      <c r="A130" s="13"/>
      <c r="B130" s="13"/>
      <c r="C130" s="13" t="s">
        <v>103</v>
      </c>
      <c r="E130" s="145">
        <f t="shared" si="2"/>
        <v>192</v>
      </c>
      <c r="F130" s="100" t="s">
        <v>163</v>
      </c>
      <c r="G130" s="100" t="s">
        <v>163</v>
      </c>
      <c r="H130" s="100" t="s">
        <v>163</v>
      </c>
      <c r="I130" s="100" t="s">
        <v>163</v>
      </c>
      <c r="J130" s="100">
        <v>4</v>
      </c>
      <c r="K130" s="100">
        <v>16</v>
      </c>
      <c r="L130" s="100" t="s">
        <v>163</v>
      </c>
      <c r="M130" s="92" t="s">
        <v>163</v>
      </c>
      <c r="N130" s="92">
        <v>2</v>
      </c>
      <c r="O130" s="92">
        <v>31</v>
      </c>
      <c r="P130" s="92">
        <v>8</v>
      </c>
      <c r="Q130" s="92">
        <v>1</v>
      </c>
      <c r="R130" s="92">
        <v>2</v>
      </c>
      <c r="S130" s="92">
        <v>21</v>
      </c>
      <c r="T130" s="92">
        <v>14</v>
      </c>
      <c r="U130" s="92">
        <v>8</v>
      </c>
      <c r="V130" s="92">
        <v>59</v>
      </c>
      <c r="W130" s="100">
        <v>1</v>
      </c>
      <c r="X130" s="92">
        <v>8</v>
      </c>
      <c r="Y130" s="92">
        <v>7</v>
      </c>
      <c r="Z130" s="100">
        <v>10</v>
      </c>
    </row>
    <row r="131" spans="1:26" ht="17.100000000000001" customHeight="1">
      <c r="A131" s="13"/>
      <c r="B131" s="13"/>
      <c r="C131" s="13" t="s">
        <v>102</v>
      </c>
      <c r="E131" s="145">
        <f t="shared" si="2"/>
        <v>82</v>
      </c>
      <c r="F131" s="100" t="s">
        <v>163</v>
      </c>
      <c r="G131" s="100" t="s">
        <v>163</v>
      </c>
      <c r="H131" s="100" t="s">
        <v>163</v>
      </c>
      <c r="I131" s="100" t="s">
        <v>163</v>
      </c>
      <c r="J131" s="100">
        <v>1</v>
      </c>
      <c r="K131" s="100">
        <v>6</v>
      </c>
      <c r="L131" s="100">
        <v>1</v>
      </c>
      <c r="M131" s="92" t="s">
        <v>163</v>
      </c>
      <c r="N131" s="92" t="s">
        <v>163</v>
      </c>
      <c r="O131" s="92">
        <v>23</v>
      </c>
      <c r="P131" s="92" t="s">
        <v>163</v>
      </c>
      <c r="Q131" s="92">
        <v>2</v>
      </c>
      <c r="R131" s="92">
        <v>1</v>
      </c>
      <c r="S131" s="92">
        <v>10</v>
      </c>
      <c r="T131" s="92">
        <v>9</v>
      </c>
      <c r="U131" s="92">
        <v>1</v>
      </c>
      <c r="V131" s="92">
        <v>20</v>
      </c>
      <c r="W131" s="100">
        <v>1</v>
      </c>
      <c r="X131" s="92">
        <v>5</v>
      </c>
      <c r="Y131" s="92" t="s">
        <v>163</v>
      </c>
      <c r="Z131" s="100">
        <v>2</v>
      </c>
    </row>
    <row r="132" spans="1:26" ht="17.100000000000001" customHeight="1">
      <c r="A132" s="13"/>
      <c r="B132" s="13"/>
      <c r="C132" s="13" t="s">
        <v>101</v>
      </c>
      <c r="E132" s="145">
        <f t="shared" si="2"/>
        <v>221</v>
      </c>
      <c r="F132" s="100" t="s">
        <v>163</v>
      </c>
      <c r="G132" s="100" t="s">
        <v>163</v>
      </c>
      <c r="H132" s="100" t="s">
        <v>163</v>
      </c>
      <c r="I132" s="100" t="s">
        <v>163</v>
      </c>
      <c r="J132" s="100">
        <v>9</v>
      </c>
      <c r="K132" s="100">
        <v>28</v>
      </c>
      <c r="L132" s="100" t="s">
        <v>163</v>
      </c>
      <c r="M132" s="92">
        <v>4</v>
      </c>
      <c r="N132" s="92">
        <v>2</v>
      </c>
      <c r="O132" s="92">
        <v>44</v>
      </c>
      <c r="P132" s="92">
        <v>3</v>
      </c>
      <c r="Q132" s="92">
        <v>4</v>
      </c>
      <c r="R132" s="92">
        <v>3</v>
      </c>
      <c r="S132" s="92">
        <v>18</v>
      </c>
      <c r="T132" s="92">
        <v>12</v>
      </c>
      <c r="U132" s="92">
        <v>7</v>
      </c>
      <c r="V132" s="92">
        <v>64</v>
      </c>
      <c r="W132" s="100">
        <v>3</v>
      </c>
      <c r="X132" s="92">
        <v>15</v>
      </c>
      <c r="Y132" s="92">
        <v>3</v>
      </c>
      <c r="Z132" s="100">
        <v>2</v>
      </c>
    </row>
    <row r="133" spans="1:26" ht="17.100000000000001" customHeight="1">
      <c r="A133" s="13"/>
      <c r="B133" s="13"/>
      <c r="C133" s="13" t="s">
        <v>100</v>
      </c>
      <c r="E133" s="145">
        <f t="shared" si="2"/>
        <v>250</v>
      </c>
      <c r="F133" s="100">
        <v>2</v>
      </c>
      <c r="G133" s="100">
        <v>2</v>
      </c>
      <c r="H133" s="100" t="s">
        <v>163</v>
      </c>
      <c r="I133" s="100" t="s">
        <v>163</v>
      </c>
      <c r="J133" s="100">
        <v>10</v>
      </c>
      <c r="K133" s="100">
        <v>24</v>
      </c>
      <c r="L133" s="100">
        <v>1</v>
      </c>
      <c r="M133" s="92">
        <v>3</v>
      </c>
      <c r="N133" s="92">
        <v>5</v>
      </c>
      <c r="O133" s="92">
        <v>55</v>
      </c>
      <c r="P133" s="92">
        <v>4</v>
      </c>
      <c r="Q133" s="92">
        <v>4</v>
      </c>
      <c r="R133" s="92">
        <v>4</v>
      </c>
      <c r="S133" s="92">
        <v>16</v>
      </c>
      <c r="T133" s="92">
        <v>12</v>
      </c>
      <c r="U133" s="92">
        <v>13</v>
      </c>
      <c r="V133" s="92">
        <v>65</v>
      </c>
      <c r="W133" s="100">
        <v>2</v>
      </c>
      <c r="X133" s="92">
        <v>18</v>
      </c>
      <c r="Y133" s="92">
        <v>5</v>
      </c>
      <c r="Z133" s="100">
        <v>7</v>
      </c>
    </row>
    <row r="134" spans="1:26" ht="17.100000000000001" customHeight="1">
      <c r="A134" s="13"/>
      <c r="B134" s="13"/>
      <c r="C134" s="13" t="s">
        <v>99</v>
      </c>
      <c r="E134" s="145">
        <f t="shared" si="2"/>
        <v>62</v>
      </c>
      <c r="F134" s="100" t="s">
        <v>163</v>
      </c>
      <c r="G134" s="100" t="s">
        <v>163</v>
      </c>
      <c r="H134" s="100">
        <v>1</v>
      </c>
      <c r="I134" s="100" t="s">
        <v>163</v>
      </c>
      <c r="J134" s="100">
        <v>1</v>
      </c>
      <c r="K134" s="100">
        <v>7</v>
      </c>
      <c r="L134" s="100" t="s">
        <v>163</v>
      </c>
      <c r="M134" s="92" t="s">
        <v>163</v>
      </c>
      <c r="N134" s="92" t="s">
        <v>163</v>
      </c>
      <c r="O134" s="92">
        <v>15</v>
      </c>
      <c r="P134" s="92" t="s">
        <v>163</v>
      </c>
      <c r="Q134" s="92">
        <v>4</v>
      </c>
      <c r="R134" s="92">
        <v>1</v>
      </c>
      <c r="S134" s="92">
        <v>5</v>
      </c>
      <c r="T134" s="92">
        <v>3</v>
      </c>
      <c r="U134" s="92">
        <v>1</v>
      </c>
      <c r="V134" s="92">
        <v>17</v>
      </c>
      <c r="W134" s="100" t="s">
        <v>163</v>
      </c>
      <c r="X134" s="92">
        <v>2</v>
      </c>
      <c r="Y134" s="92">
        <v>1</v>
      </c>
      <c r="Z134" s="100">
        <v>4</v>
      </c>
    </row>
    <row r="135" spans="1:26" ht="17.100000000000001" customHeight="1">
      <c r="A135" s="13"/>
      <c r="B135" s="13" t="s">
        <v>123</v>
      </c>
      <c r="C135" s="13"/>
      <c r="E135" s="145">
        <f>SUM(E136:E139)</f>
        <v>336</v>
      </c>
      <c r="F135" s="100">
        <v>4</v>
      </c>
      <c r="G135" s="100">
        <v>3</v>
      </c>
      <c r="H135" s="100" t="s">
        <v>163</v>
      </c>
      <c r="I135" s="100" t="s">
        <v>163</v>
      </c>
      <c r="J135" s="100">
        <v>5</v>
      </c>
      <c r="K135" s="100">
        <v>41</v>
      </c>
      <c r="L135" s="100" t="s">
        <v>163</v>
      </c>
      <c r="M135" s="92">
        <v>5</v>
      </c>
      <c r="N135" s="92">
        <v>3</v>
      </c>
      <c r="O135" s="92">
        <v>56</v>
      </c>
      <c r="P135" s="92">
        <v>13</v>
      </c>
      <c r="Q135" s="92">
        <v>6</v>
      </c>
      <c r="R135" s="92">
        <v>3</v>
      </c>
      <c r="S135" s="92">
        <v>25</v>
      </c>
      <c r="T135" s="92">
        <v>18</v>
      </c>
      <c r="U135" s="92">
        <v>11</v>
      </c>
      <c r="V135" s="92">
        <v>99</v>
      </c>
      <c r="W135" s="100">
        <v>2</v>
      </c>
      <c r="X135" s="92">
        <v>36</v>
      </c>
      <c r="Y135" s="92">
        <v>4</v>
      </c>
      <c r="Z135" s="100">
        <v>5</v>
      </c>
    </row>
    <row r="136" spans="1:26" ht="17.100000000000001" customHeight="1">
      <c r="A136" s="13"/>
      <c r="B136" s="13"/>
      <c r="C136" s="13" t="s">
        <v>103</v>
      </c>
      <c r="E136" s="145">
        <f t="shared" si="2"/>
        <v>235</v>
      </c>
      <c r="F136" s="100">
        <v>1</v>
      </c>
      <c r="G136" s="100">
        <v>1</v>
      </c>
      <c r="H136" s="100" t="s">
        <v>163</v>
      </c>
      <c r="I136" s="100" t="s">
        <v>163</v>
      </c>
      <c r="J136" s="100">
        <v>2</v>
      </c>
      <c r="K136" s="100">
        <v>32</v>
      </c>
      <c r="L136" s="100" t="s">
        <v>163</v>
      </c>
      <c r="M136" s="92">
        <v>5</v>
      </c>
      <c r="N136" s="92">
        <v>3</v>
      </c>
      <c r="O136" s="92">
        <v>42</v>
      </c>
      <c r="P136" s="92">
        <v>11</v>
      </c>
      <c r="Q136" s="92">
        <v>4</v>
      </c>
      <c r="R136" s="92">
        <v>2</v>
      </c>
      <c r="S136" s="92">
        <v>18</v>
      </c>
      <c r="T136" s="92">
        <v>8</v>
      </c>
      <c r="U136" s="92">
        <v>10</v>
      </c>
      <c r="V136" s="92">
        <v>69</v>
      </c>
      <c r="W136" s="100">
        <v>2</v>
      </c>
      <c r="X136" s="92">
        <v>19</v>
      </c>
      <c r="Y136" s="92">
        <v>2</v>
      </c>
      <c r="Z136" s="100">
        <v>5</v>
      </c>
    </row>
    <row r="137" spans="1:26" ht="17.100000000000001" customHeight="1">
      <c r="A137" s="13"/>
      <c r="B137" s="13"/>
      <c r="C137" s="13" t="s">
        <v>102</v>
      </c>
      <c r="E137" s="145">
        <f t="shared" si="2"/>
        <v>80</v>
      </c>
      <c r="F137" s="100">
        <v>3</v>
      </c>
      <c r="G137" s="100">
        <v>2</v>
      </c>
      <c r="H137" s="100" t="s">
        <v>163</v>
      </c>
      <c r="I137" s="100" t="s">
        <v>163</v>
      </c>
      <c r="J137" s="100">
        <v>2</v>
      </c>
      <c r="K137" s="100">
        <v>7</v>
      </c>
      <c r="L137" s="100" t="s">
        <v>163</v>
      </c>
      <c r="M137" s="92" t="s">
        <v>163</v>
      </c>
      <c r="N137" s="92" t="s">
        <v>163</v>
      </c>
      <c r="O137" s="92">
        <v>11</v>
      </c>
      <c r="P137" s="92">
        <v>1</v>
      </c>
      <c r="Q137" s="92">
        <v>2</v>
      </c>
      <c r="R137" s="92">
        <v>1</v>
      </c>
      <c r="S137" s="92">
        <v>4</v>
      </c>
      <c r="T137" s="92">
        <v>10</v>
      </c>
      <c r="U137" s="92">
        <v>1</v>
      </c>
      <c r="V137" s="92">
        <v>21</v>
      </c>
      <c r="W137" s="100" t="s">
        <v>163</v>
      </c>
      <c r="X137" s="92">
        <v>15</v>
      </c>
      <c r="Y137" s="92">
        <v>2</v>
      </c>
      <c r="Z137" s="100" t="s">
        <v>163</v>
      </c>
    </row>
    <row r="138" spans="1:26" ht="17.100000000000001" customHeight="1">
      <c r="A138" s="13"/>
      <c r="B138" s="13"/>
      <c r="C138" s="13" t="s">
        <v>101</v>
      </c>
      <c r="E138" s="145">
        <f t="shared" si="2"/>
        <v>21</v>
      </c>
      <c r="F138" s="100" t="s">
        <v>163</v>
      </c>
      <c r="G138" s="100" t="s">
        <v>163</v>
      </c>
      <c r="H138" s="100" t="s">
        <v>163</v>
      </c>
      <c r="I138" s="100" t="s">
        <v>163</v>
      </c>
      <c r="J138" s="100">
        <v>1</v>
      </c>
      <c r="K138" s="100">
        <v>2</v>
      </c>
      <c r="L138" s="100" t="s">
        <v>163</v>
      </c>
      <c r="M138" s="92" t="s">
        <v>163</v>
      </c>
      <c r="N138" s="92" t="s">
        <v>163</v>
      </c>
      <c r="O138" s="92">
        <v>3</v>
      </c>
      <c r="P138" s="92">
        <v>1</v>
      </c>
      <c r="Q138" s="92" t="s">
        <v>163</v>
      </c>
      <c r="R138" s="92" t="s">
        <v>163</v>
      </c>
      <c r="S138" s="92">
        <v>3</v>
      </c>
      <c r="T138" s="92" t="s">
        <v>163</v>
      </c>
      <c r="U138" s="92" t="s">
        <v>163</v>
      </c>
      <c r="V138" s="92">
        <v>9</v>
      </c>
      <c r="W138" s="100" t="s">
        <v>163</v>
      </c>
      <c r="X138" s="92">
        <v>2</v>
      </c>
      <c r="Y138" s="92" t="s">
        <v>163</v>
      </c>
      <c r="Z138" s="100" t="s">
        <v>163</v>
      </c>
    </row>
    <row r="139" spans="1:26" ht="17.100000000000001" customHeight="1">
      <c r="A139" s="13"/>
      <c r="B139" s="13"/>
      <c r="C139" s="13" t="s">
        <v>100</v>
      </c>
      <c r="E139" s="145">
        <f t="shared" si="2"/>
        <v>0</v>
      </c>
      <c r="F139" s="100" t="s">
        <v>163</v>
      </c>
      <c r="G139" s="100" t="s">
        <v>163</v>
      </c>
      <c r="H139" s="100" t="s">
        <v>163</v>
      </c>
      <c r="I139" s="100" t="s">
        <v>163</v>
      </c>
      <c r="J139" s="100" t="s">
        <v>163</v>
      </c>
      <c r="K139" s="100" t="s">
        <v>163</v>
      </c>
      <c r="L139" s="100" t="s">
        <v>163</v>
      </c>
      <c r="M139" s="92" t="s">
        <v>163</v>
      </c>
      <c r="N139" s="92" t="s">
        <v>163</v>
      </c>
      <c r="O139" s="92" t="s">
        <v>163</v>
      </c>
      <c r="P139" s="92" t="s">
        <v>163</v>
      </c>
      <c r="Q139" s="92" t="s">
        <v>163</v>
      </c>
      <c r="R139" s="92" t="s">
        <v>163</v>
      </c>
      <c r="S139" s="92" t="s">
        <v>163</v>
      </c>
      <c r="T139" s="92" t="s">
        <v>163</v>
      </c>
      <c r="U139" s="92" t="s">
        <v>163</v>
      </c>
      <c r="V139" s="92" t="s">
        <v>163</v>
      </c>
      <c r="W139" s="100" t="s">
        <v>163</v>
      </c>
      <c r="X139" s="92" t="s">
        <v>163</v>
      </c>
      <c r="Y139" s="92" t="s">
        <v>163</v>
      </c>
      <c r="Z139" s="100" t="s">
        <v>163</v>
      </c>
    </row>
    <row r="140" spans="1:26" ht="17.100000000000001" customHeight="1">
      <c r="A140" s="13"/>
      <c r="B140" s="13" t="s">
        <v>122</v>
      </c>
      <c r="C140" s="13"/>
      <c r="E140" s="145">
        <f>SUM(E141:E142)</f>
        <v>254</v>
      </c>
      <c r="F140" s="100" t="s">
        <v>163</v>
      </c>
      <c r="G140" s="100" t="s">
        <v>163</v>
      </c>
      <c r="H140" s="100" t="s">
        <v>163</v>
      </c>
      <c r="I140" s="100" t="s">
        <v>163</v>
      </c>
      <c r="J140" s="100">
        <v>5</v>
      </c>
      <c r="K140" s="100">
        <v>20</v>
      </c>
      <c r="L140" s="100" t="s">
        <v>163</v>
      </c>
      <c r="M140" s="92">
        <v>2</v>
      </c>
      <c r="N140" s="92">
        <v>2</v>
      </c>
      <c r="O140" s="92">
        <v>61</v>
      </c>
      <c r="P140" s="92">
        <v>8</v>
      </c>
      <c r="Q140" s="92">
        <v>2</v>
      </c>
      <c r="R140" s="92">
        <v>1</v>
      </c>
      <c r="S140" s="92">
        <v>24</v>
      </c>
      <c r="T140" s="92">
        <v>12</v>
      </c>
      <c r="U140" s="92">
        <v>10</v>
      </c>
      <c r="V140" s="92">
        <v>71</v>
      </c>
      <c r="W140" s="100">
        <v>2</v>
      </c>
      <c r="X140" s="92">
        <v>16</v>
      </c>
      <c r="Y140" s="92">
        <v>10</v>
      </c>
      <c r="Z140" s="100">
        <v>8</v>
      </c>
    </row>
    <row r="141" spans="1:26" ht="17.100000000000001" customHeight="1">
      <c r="A141" s="13"/>
      <c r="B141" s="13"/>
      <c r="C141" s="13" t="s">
        <v>103</v>
      </c>
      <c r="E141" s="145">
        <f t="shared" si="2"/>
        <v>240</v>
      </c>
      <c r="F141" s="100" t="s">
        <v>163</v>
      </c>
      <c r="G141" s="100" t="s">
        <v>163</v>
      </c>
      <c r="H141" s="100" t="s">
        <v>163</v>
      </c>
      <c r="I141" s="100" t="s">
        <v>163</v>
      </c>
      <c r="J141" s="100">
        <v>5</v>
      </c>
      <c r="K141" s="100">
        <v>19</v>
      </c>
      <c r="L141" s="100" t="s">
        <v>163</v>
      </c>
      <c r="M141" s="92">
        <v>2</v>
      </c>
      <c r="N141" s="92">
        <v>2</v>
      </c>
      <c r="O141" s="92">
        <v>57</v>
      </c>
      <c r="P141" s="92">
        <v>8</v>
      </c>
      <c r="Q141" s="92">
        <v>2</v>
      </c>
      <c r="R141" s="92">
        <v>1</v>
      </c>
      <c r="S141" s="92">
        <v>21</v>
      </c>
      <c r="T141" s="92">
        <v>10</v>
      </c>
      <c r="U141" s="92">
        <v>10</v>
      </c>
      <c r="V141" s="92">
        <v>67</v>
      </c>
      <c r="W141" s="100">
        <v>2</v>
      </c>
      <c r="X141" s="92">
        <v>16</v>
      </c>
      <c r="Y141" s="92">
        <v>10</v>
      </c>
      <c r="Z141" s="100">
        <v>8</v>
      </c>
    </row>
    <row r="142" spans="1:26" ht="17.100000000000001" customHeight="1">
      <c r="A142" s="13"/>
      <c r="B142" s="13"/>
      <c r="C142" s="13" t="s">
        <v>102</v>
      </c>
      <c r="E142" s="145">
        <f t="shared" si="2"/>
        <v>14</v>
      </c>
      <c r="F142" s="100" t="s">
        <v>163</v>
      </c>
      <c r="G142" s="100" t="s">
        <v>163</v>
      </c>
      <c r="H142" s="100" t="s">
        <v>163</v>
      </c>
      <c r="I142" s="100" t="s">
        <v>163</v>
      </c>
      <c r="J142" s="100" t="s">
        <v>163</v>
      </c>
      <c r="K142" s="100">
        <v>1</v>
      </c>
      <c r="L142" s="100" t="s">
        <v>163</v>
      </c>
      <c r="M142" s="92" t="s">
        <v>163</v>
      </c>
      <c r="N142" s="92" t="s">
        <v>163</v>
      </c>
      <c r="O142" s="92">
        <v>4</v>
      </c>
      <c r="P142" s="92" t="s">
        <v>163</v>
      </c>
      <c r="Q142" s="92" t="s">
        <v>163</v>
      </c>
      <c r="R142" s="92" t="s">
        <v>163</v>
      </c>
      <c r="S142" s="92">
        <v>3</v>
      </c>
      <c r="T142" s="92">
        <v>2</v>
      </c>
      <c r="U142" s="92" t="s">
        <v>163</v>
      </c>
      <c r="V142" s="92">
        <v>4</v>
      </c>
      <c r="W142" s="100" t="s">
        <v>163</v>
      </c>
      <c r="X142" s="92" t="s">
        <v>163</v>
      </c>
      <c r="Y142" s="92" t="s">
        <v>163</v>
      </c>
      <c r="Z142" s="100" t="s">
        <v>163</v>
      </c>
    </row>
    <row r="143" spans="1:26" ht="17.100000000000001" customHeight="1">
      <c r="A143" s="13"/>
      <c r="B143" s="13"/>
      <c r="C143" s="13"/>
      <c r="E143" s="98"/>
      <c r="F143" s="100"/>
      <c r="G143" s="100"/>
      <c r="H143" s="100"/>
      <c r="I143" s="100"/>
      <c r="J143" s="98"/>
      <c r="K143" s="98"/>
      <c r="L143" s="100"/>
      <c r="M143" s="92"/>
      <c r="N143" s="89"/>
      <c r="O143" s="89"/>
      <c r="P143" s="89"/>
      <c r="Q143" s="92"/>
      <c r="R143" s="92"/>
      <c r="S143" s="89"/>
      <c r="T143" s="89"/>
      <c r="U143" s="92"/>
      <c r="V143" s="89"/>
      <c r="W143" s="100"/>
      <c r="X143" s="92"/>
      <c r="Y143" s="92"/>
      <c r="Z143" s="100"/>
    </row>
    <row r="144" spans="1:26" ht="17.100000000000001" customHeight="1">
      <c r="A144" s="13"/>
      <c r="B144" s="13"/>
      <c r="C144" s="13"/>
      <c r="E144" s="98"/>
      <c r="F144" s="100"/>
      <c r="G144" s="100"/>
      <c r="H144" s="100"/>
      <c r="I144" s="100"/>
      <c r="J144" s="98"/>
      <c r="K144" s="98"/>
      <c r="L144" s="100"/>
      <c r="M144" s="92"/>
      <c r="N144" s="89"/>
      <c r="O144" s="89"/>
      <c r="P144" s="89"/>
      <c r="Q144" s="92"/>
      <c r="R144" s="92"/>
      <c r="S144" s="89"/>
      <c r="T144" s="89"/>
      <c r="U144" s="92"/>
      <c r="V144" s="89"/>
      <c r="W144" s="100"/>
      <c r="X144" s="92"/>
      <c r="Y144" s="92"/>
      <c r="Z144" s="100"/>
    </row>
    <row r="145" spans="1:27" ht="24" customHeight="1" thickBot="1">
      <c r="A145" s="131" t="s">
        <v>459</v>
      </c>
      <c r="B145" s="129"/>
      <c r="C145" s="129"/>
      <c r="D145" s="129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7" ht="14.25" customHeight="1" thickTop="1">
      <c r="A146" s="327" t="s">
        <v>362</v>
      </c>
      <c r="B146" s="327"/>
      <c r="C146" s="327"/>
      <c r="D146" s="327"/>
      <c r="E146" s="337" t="s">
        <v>1</v>
      </c>
      <c r="F146" s="338"/>
      <c r="G146" s="338"/>
      <c r="H146" s="338"/>
      <c r="I146" s="338"/>
      <c r="J146" s="338"/>
      <c r="K146" s="338"/>
      <c r="L146" s="338"/>
      <c r="M146" s="338"/>
      <c r="N146" s="338"/>
      <c r="O146" s="338"/>
      <c r="P146" s="338" t="s">
        <v>1</v>
      </c>
      <c r="Q146" s="338"/>
      <c r="R146" s="338"/>
      <c r="S146" s="338"/>
      <c r="T146" s="338"/>
      <c r="U146" s="338"/>
      <c r="V146" s="338"/>
      <c r="W146" s="338"/>
      <c r="X146" s="338"/>
      <c r="Y146" s="338"/>
      <c r="Z146" s="339"/>
    </row>
    <row r="147" spans="1:27" ht="11.25" customHeight="1">
      <c r="A147" s="332"/>
      <c r="B147" s="332"/>
      <c r="C147" s="332"/>
      <c r="D147" s="332"/>
      <c r="E147" s="340" t="s">
        <v>23</v>
      </c>
      <c r="F147" s="81" t="s">
        <v>24</v>
      </c>
      <c r="G147" s="82"/>
      <c r="H147" s="81" t="s">
        <v>25</v>
      </c>
      <c r="I147" s="80" t="s">
        <v>26</v>
      </c>
      <c r="J147" s="80" t="s">
        <v>27</v>
      </c>
      <c r="K147" s="80" t="s">
        <v>28</v>
      </c>
      <c r="L147" s="80" t="s">
        <v>29</v>
      </c>
      <c r="M147" s="80" t="s">
        <v>30</v>
      </c>
      <c r="N147" s="80" t="s">
        <v>31</v>
      </c>
      <c r="O147" s="80" t="s">
        <v>32</v>
      </c>
      <c r="P147" s="80" t="s">
        <v>33</v>
      </c>
      <c r="Q147" s="80" t="s">
        <v>34</v>
      </c>
      <c r="R147" s="80" t="s">
        <v>35</v>
      </c>
      <c r="S147" s="80" t="s">
        <v>36</v>
      </c>
      <c r="T147" s="80" t="s">
        <v>37</v>
      </c>
      <c r="U147" s="80" t="s">
        <v>38</v>
      </c>
      <c r="V147" s="80" t="s">
        <v>39</v>
      </c>
      <c r="W147" s="80" t="s">
        <v>40</v>
      </c>
      <c r="X147" s="80" t="s">
        <v>41</v>
      </c>
      <c r="Y147" s="80" t="s">
        <v>42</v>
      </c>
      <c r="Z147" s="81" t="s">
        <v>55</v>
      </c>
      <c r="AA147" s="13"/>
    </row>
    <row r="148" spans="1:27" ht="48">
      <c r="A148" s="329"/>
      <c r="B148" s="329"/>
      <c r="C148" s="329"/>
      <c r="D148" s="329"/>
      <c r="E148" s="341"/>
      <c r="F148" s="83" t="s">
        <v>378</v>
      </c>
      <c r="G148" s="73" t="s">
        <v>376</v>
      </c>
      <c r="H148" s="83" t="s">
        <v>72</v>
      </c>
      <c r="I148" s="83" t="s">
        <v>217</v>
      </c>
      <c r="J148" s="83" t="s">
        <v>44</v>
      </c>
      <c r="K148" s="83" t="s">
        <v>45</v>
      </c>
      <c r="L148" s="83" t="s">
        <v>377</v>
      </c>
      <c r="M148" s="140" t="s">
        <v>47</v>
      </c>
      <c r="N148" s="83" t="s">
        <v>219</v>
      </c>
      <c r="O148" s="83" t="s">
        <v>220</v>
      </c>
      <c r="P148" s="83" t="s">
        <v>221</v>
      </c>
      <c r="Q148" s="85" t="s">
        <v>213</v>
      </c>
      <c r="R148" s="83" t="s">
        <v>214</v>
      </c>
      <c r="S148" s="83" t="s">
        <v>222</v>
      </c>
      <c r="T148" s="84" t="s">
        <v>379</v>
      </c>
      <c r="U148" s="83" t="s">
        <v>224</v>
      </c>
      <c r="V148" s="85" t="s">
        <v>380</v>
      </c>
      <c r="W148" s="83" t="s">
        <v>384</v>
      </c>
      <c r="X148" s="83" t="s">
        <v>381</v>
      </c>
      <c r="Y148" s="83" t="s">
        <v>382</v>
      </c>
      <c r="Z148" s="85" t="s">
        <v>73</v>
      </c>
      <c r="AA148" s="13"/>
    </row>
    <row r="149" spans="1:27" ht="17.100000000000001" customHeight="1">
      <c r="A149" s="13"/>
      <c r="B149" s="13" t="s">
        <v>121</v>
      </c>
      <c r="C149" s="13"/>
      <c r="E149" s="145">
        <f>SUM(E150:E153)</f>
        <v>261</v>
      </c>
      <c r="F149" s="100">
        <v>2</v>
      </c>
      <c r="G149" s="100">
        <v>2</v>
      </c>
      <c r="H149" s="100" t="s">
        <v>163</v>
      </c>
      <c r="I149" s="100" t="s">
        <v>163</v>
      </c>
      <c r="J149" s="100">
        <v>4</v>
      </c>
      <c r="K149" s="100">
        <v>17</v>
      </c>
      <c r="L149" s="100">
        <v>2</v>
      </c>
      <c r="M149" s="92">
        <v>2</v>
      </c>
      <c r="N149" s="92">
        <v>1</v>
      </c>
      <c r="O149" s="92">
        <v>68</v>
      </c>
      <c r="P149" s="92">
        <v>6</v>
      </c>
      <c r="Q149" s="92">
        <v>1</v>
      </c>
      <c r="R149" s="92">
        <v>4</v>
      </c>
      <c r="S149" s="92">
        <v>27</v>
      </c>
      <c r="T149" s="92">
        <v>13</v>
      </c>
      <c r="U149" s="92">
        <v>10</v>
      </c>
      <c r="V149" s="92">
        <v>79</v>
      </c>
      <c r="W149" s="100">
        <v>4</v>
      </c>
      <c r="X149" s="92">
        <v>16</v>
      </c>
      <c r="Y149" s="92">
        <v>3</v>
      </c>
      <c r="Z149" s="100">
        <v>2</v>
      </c>
    </row>
    <row r="150" spans="1:27" ht="17.100000000000001" customHeight="1">
      <c r="A150" s="13"/>
      <c r="B150" s="13"/>
      <c r="C150" s="13" t="s">
        <v>103</v>
      </c>
      <c r="E150" s="145">
        <f t="shared" ref="E150:E197" si="3">SUM(F150,H150:Z150)</f>
        <v>104</v>
      </c>
      <c r="F150" s="100" t="s">
        <v>163</v>
      </c>
      <c r="G150" s="100" t="s">
        <v>163</v>
      </c>
      <c r="H150" s="100" t="s">
        <v>163</v>
      </c>
      <c r="I150" s="100" t="s">
        <v>163</v>
      </c>
      <c r="J150" s="100">
        <v>2</v>
      </c>
      <c r="K150" s="100">
        <v>9</v>
      </c>
      <c r="L150" s="100" t="s">
        <v>163</v>
      </c>
      <c r="M150" s="92">
        <v>1</v>
      </c>
      <c r="N150" s="92" t="s">
        <v>163</v>
      </c>
      <c r="O150" s="92">
        <v>24</v>
      </c>
      <c r="P150" s="92">
        <v>6</v>
      </c>
      <c r="Q150" s="92" t="s">
        <v>163</v>
      </c>
      <c r="R150" s="92" t="s">
        <v>163</v>
      </c>
      <c r="S150" s="92">
        <v>14</v>
      </c>
      <c r="T150" s="92">
        <v>8</v>
      </c>
      <c r="U150" s="92">
        <v>2</v>
      </c>
      <c r="V150" s="92">
        <v>30</v>
      </c>
      <c r="W150" s="100">
        <v>1</v>
      </c>
      <c r="X150" s="92">
        <v>5</v>
      </c>
      <c r="Y150" s="92">
        <v>2</v>
      </c>
      <c r="Z150" s="100" t="s">
        <v>163</v>
      </c>
    </row>
    <row r="151" spans="1:27" ht="17.100000000000001" customHeight="1">
      <c r="A151" s="13"/>
      <c r="B151" s="13"/>
      <c r="C151" s="13" t="s">
        <v>102</v>
      </c>
      <c r="E151" s="145">
        <f t="shared" si="3"/>
        <v>151</v>
      </c>
      <c r="F151" s="100" t="s">
        <v>163</v>
      </c>
      <c r="G151" s="100" t="s">
        <v>163</v>
      </c>
      <c r="H151" s="100" t="s">
        <v>163</v>
      </c>
      <c r="I151" s="100" t="s">
        <v>163</v>
      </c>
      <c r="J151" s="100">
        <v>2</v>
      </c>
      <c r="K151" s="100">
        <v>8</v>
      </c>
      <c r="L151" s="100">
        <v>2</v>
      </c>
      <c r="M151" s="92">
        <v>1</v>
      </c>
      <c r="N151" s="92">
        <v>1</v>
      </c>
      <c r="O151" s="92">
        <v>41</v>
      </c>
      <c r="P151" s="92" t="s">
        <v>163</v>
      </c>
      <c r="Q151" s="92">
        <v>1</v>
      </c>
      <c r="R151" s="92">
        <v>4</v>
      </c>
      <c r="S151" s="92">
        <v>13</v>
      </c>
      <c r="T151" s="92">
        <v>5</v>
      </c>
      <c r="U151" s="92">
        <v>8</v>
      </c>
      <c r="V151" s="92">
        <v>48</v>
      </c>
      <c r="W151" s="100">
        <v>3</v>
      </c>
      <c r="X151" s="92">
        <v>11</v>
      </c>
      <c r="Y151" s="92">
        <v>1</v>
      </c>
      <c r="Z151" s="100">
        <v>2</v>
      </c>
    </row>
    <row r="152" spans="1:27" ht="17.100000000000001" customHeight="1">
      <c r="A152" s="13"/>
      <c r="B152" s="13"/>
      <c r="C152" s="13" t="s">
        <v>101</v>
      </c>
      <c r="E152" s="145">
        <f t="shared" si="3"/>
        <v>5</v>
      </c>
      <c r="F152" s="100">
        <v>2</v>
      </c>
      <c r="G152" s="100">
        <v>2</v>
      </c>
      <c r="H152" s="100" t="s">
        <v>163</v>
      </c>
      <c r="I152" s="100" t="s">
        <v>163</v>
      </c>
      <c r="J152" s="100" t="s">
        <v>163</v>
      </c>
      <c r="K152" s="100" t="s">
        <v>163</v>
      </c>
      <c r="L152" s="100" t="s">
        <v>163</v>
      </c>
      <c r="M152" s="92" t="s">
        <v>163</v>
      </c>
      <c r="N152" s="92" t="s">
        <v>163</v>
      </c>
      <c r="O152" s="92">
        <v>2</v>
      </c>
      <c r="P152" s="92" t="s">
        <v>163</v>
      </c>
      <c r="Q152" s="92" t="s">
        <v>163</v>
      </c>
      <c r="R152" s="92" t="s">
        <v>163</v>
      </c>
      <c r="S152" s="92" t="s">
        <v>163</v>
      </c>
      <c r="T152" s="92" t="s">
        <v>163</v>
      </c>
      <c r="U152" s="92" t="s">
        <v>163</v>
      </c>
      <c r="V152" s="92">
        <v>1</v>
      </c>
      <c r="W152" s="100" t="s">
        <v>163</v>
      </c>
      <c r="X152" s="92" t="s">
        <v>163</v>
      </c>
      <c r="Y152" s="92" t="s">
        <v>163</v>
      </c>
      <c r="Z152" s="100" t="s">
        <v>163</v>
      </c>
    </row>
    <row r="153" spans="1:27" ht="17.100000000000001" customHeight="1">
      <c r="A153" s="13"/>
      <c r="B153" s="13"/>
      <c r="C153" s="13" t="s">
        <v>100</v>
      </c>
      <c r="E153" s="145">
        <f t="shared" si="3"/>
        <v>1</v>
      </c>
      <c r="F153" s="100" t="s">
        <v>163</v>
      </c>
      <c r="G153" s="100" t="s">
        <v>163</v>
      </c>
      <c r="H153" s="100" t="s">
        <v>163</v>
      </c>
      <c r="I153" s="100" t="s">
        <v>163</v>
      </c>
      <c r="J153" s="100" t="s">
        <v>163</v>
      </c>
      <c r="K153" s="100" t="s">
        <v>163</v>
      </c>
      <c r="L153" s="100" t="s">
        <v>163</v>
      </c>
      <c r="M153" s="92" t="s">
        <v>163</v>
      </c>
      <c r="N153" s="92" t="s">
        <v>163</v>
      </c>
      <c r="O153" s="92">
        <v>1</v>
      </c>
      <c r="P153" s="92" t="s">
        <v>163</v>
      </c>
      <c r="Q153" s="92" t="s">
        <v>163</v>
      </c>
      <c r="R153" s="92" t="s">
        <v>163</v>
      </c>
      <c r="S153" s="92" t="s">
        <v>163</v>
      </c>
      <c r="T153" s="92" t="s">
        <v>163</v>
      </c>
      <c r="U153" s="92" t="s">
        <v>163</v>
      </c>
      <c r="V153" s="92" t="s">
        <v>163</v>
      </c>
      <c r="W153" s="100" t="s">
        <v>163</v>
      </c>
      <c r="X153" s="92" t="s">
        <v>163</v>
      </c>
      <c r="Y153" s="92" t="s">
        <v>163</v>
      </c>
      <c r="Z153" s="100" t="s">
        <v>163</v>
      </c>
    </row>
    <row r="154" spans="1:27" ht="17.100000000000001" customHeight="1">
      <c r="A154" s="13"/>
      <c r="B154" s="13" t="s">
        <v>120</v>
      </c>
      <c r="C154" s="13"/>
      <c r="E154" s="145">
        <f t="shared" si="3"/>
        <v>235</v>
      </c>
      <c r="F154" s="100">
        <v>1</v>
      </c>
      <c r="G154" s="100">
        <v>1</v>
      </c>
      <c r="H154" s="100" t="s">
        <v>163</v>
      </c>
      <c r="I154" s="100" t="s">
        <v>163</v>
      </c>
      <c r="J154" s="100">
        <v>4</v>
      </c>
      <c r="K154" s="100">
        <v>13</v>
      </c>
      <c r="L154" s="100">
        <v>2</v>
      </c>
      <c r="M154" s="92">
        <v>4</v>
      </c>
      <c r="N154" s="92">
        <v>1</v>
      </c>
      <c r="O154" s="92">
        <v>43</v>
      </c>
      <c r="P154" s="92">
        <v>2</v>
      </c>
      <c r="Q154" s="92">
        <v>1</v>
      </c>
      <c r="R154" s="92">
        <v>6</v>
      </c>
      <c r="S154" s="92">
        <v>19</v>
      </c>
      <c r="T154" s="92">
        <v>19</v>
      </c>
      <c r="U154" s="92">
        <v>16</v>
      </c>
      <c r="V154" s="92">
        <v>78</v>
      </c>
      <c r="W154" s="100">
        <v>2</v>
      </c>
      <c r="X154" s="92">
        <v>12</v>
      </c>
      <c r="Y154" s="92">
        <v>7</v>
      </c>
      <c r="Z154" s="100">
        <v>5</v>
      </c>
    </row>
    <row r="155" spans="1:27" ht="17.100000000000001" customHeight="1">
      <c r="A155" s="13"/>
      <c r="B155" s="13" t="s">
        <v>119</v>
      </c>
      <c r="C155" s="13"/>
      <c r="E155" s="145">
        <f t="shared" si="3"/>
        <v>239</v>
      </c>
      <c r="F155" s="100" t="s">
        <v>163</v>
      </c>
      <c r="G155" s="100" t="s">
        <v>163</v>
      </c>
      <c r="H155" s="100" t="s">
        <v>163</v>
      </c>
      <c r="I155" s="100" t="s">
        <v>163</v>
      </c>
      <c r="J155" s="100">
        <v>2</v>
      </c>
      <c r="K155" s="100">
        <v>17</v>
      </c>
      <c r="L155" s="100" t="s">
        <v>163</v>
      </c>
      <c r="M155" s="92">
        <v>1</v>
      </c>
      <c r="N155" s="92">
        <v>4</v>
      </c>
      <c r="O155" s="92">
        <v>55</v>
      </c>
      <c r="P155" s="92">
        <v>3</v>
      </c>
      <c r="Q155" s="92">
        <v>2</v>
      </c>
      <c r="R155" s="92">
        <v>4</v>
      </c>
      <c r="S155" s="92">
        <v>11</v>
      </c>
      <c r="T155" s="92">
        <v>12</v>
      </c>
      <c r="U155" s="92">
        <v>9</v>
      </c>
      <c r="V155" s="92">
        <v>67</v>
      </c>
      <c r="W155" s="100">
        <v>3</v>
      </c>
      <c r="X155" s="92">
        <v>40</v>
      </c>
      <c r="Y155" s="92">
        <v>5</v>
      </c>
      <c r="Z155" s="100">
        <v>4</v>
      </c>
    </row>
    <row r="156" spans="1:27" ht="17.100000000000001" customHeight="1">
      <c r="A156" s="13"/>
      <c r="B156" s="13" t="s">
        <v>118</v>
      </c>
      <c r="C156" s="13"/>
      <c r="E156" s="145">
        <f t="shared" si="3"/>
        <v>469</v>
      </c>
      <c r="F156" s="100" t="s">
        <v>163</v>
      </c>
      <c r="G156" s="100" t="s">
        <v>163</v>
      </c>
      <c r="H156" s="100" t="s">
        <v>163</v>
      </c>
      <c r="I156" s="100" t="s">
        <v>163</v>
      </c>
      <c r="J156" s="100">
        <v>8</v>
      </c>
      <c r="K156" s="100">
        <v>36</v>
      </c>
      <c r="L156" s="100" t="s">
        <v>163</v>
      </c>
      <c r="M156" s="92">
        <v>5</v>
      </c>
      <c r="N156" s="92">
        <v>11</v>
      </c>
      <c r="O156" s="92">
        <v>87</v>
      </c>
      <c r="P156" s="92">
        <v>12</v>
      </c>
      <c r="Q156" s="92">
        <v>4</v>
      </c>
      <c r="R156" s="92">
        <v>9</v>
      </c>
      <c r="S156" s="92">
        <v>30</v>
      </c>
      <c r="T156" s="92">
        <v>26</v>
      </c>
      <c r="U156" s="92">
        <v>27</v>
      </c>
      <c r="V156" s="92">
        <v>157</v>
      </c>
      <c r="W156" s="100">
        <v>2</v>
      </c>
      <c r="X156" s="92">
        <v>40</v>
      </c>
      <c r="Y156" s="92">
        <v>11</v>
      </c>
      <c r="Z156" s="100">
        <v>4</v>
      </c>
    </row>
    <row r="157" spans="1:27" ht="17.100000000000001" customHeight="1">
      <c r="A157" s="13"/>
      <c r="B157" s="13" t="s">
        <v>117</v>
      </c>
      <c r="C157" s="13"/>
      <c r="E157" s="145">
        <f t="shared" si="3"/>
        <v>201</v>
      </c>
      <c r="F157" s="100" t="s">
        <v>163</v>
      </c>
      <c r="G157" s="100" t="s">
        <v>163</v>
      </c>
      <c r="H157" s="100">
        <v>1</v>
      </c>
      <c r="I157" s="100" t="s">
        <v>163</v>
      </c>
      <c r="J157" s="100">
        <v>4</v>
      </c>
      <c r="K157" s="100">
        <v>6</v>
      </c>
      <c r="L157" s="100">
        <v>3</v>
      </c>
      <c r="M157" s="92">
        <v>1</v>
      </c>
      <c r="N157" s="92">
        <v>5</v>
      </c>
      <c r="O157" s="92">
        <v>34</v>
      </c>
      <c r="P157" s="92">
        <v>1</v>
      </c>
      <c r="Q157" s="92">
        <v>7</v>
      </c>
      <c r="R157" s="92">
        <v>12</v>
      </c>
      <c r="S157" s="92">
        <v>18</v>
      </c>
      <c r="T157" s="92">
        <v>8</v>
      </c>
      <c r="U157" s="92">
        <v>20</v>
      </c>
      <c r="V157" s="92">
        <v>62</v>
      </c>
      <c r="W157" s="100">
        <v>2</v>
      </c>
      <c r="X157" s="92">
        <v>8</v>
      </c>
      <c r="Y157" s="92">
        <v>5</v>
      </c>
      <c r="Z157" s="100">
        <v>4</v>
      </c>
    </row>
    <row r="158" spans="1:27" ht="17.100000000000001" customHeight="1">
      <c r="A158" s="13"/>
      <c r="B158" s="13" t="s">
        <v>116</v>
      </c>
      <c r="C158" s="13"/>
      <c r="E158" s="145">
        <f t="shared" si="3"/>
        <v>27</v>
      </c>
      <c r="F158" s="100" t="s">
        <v>163</v>
      </c>
      <c r="G158" s="100" t="s">
        <v>163</v>
      </c>
      <c r="H158" s="100" t="s">
        <v>163</v>
      </c>
      <c r="I158" s="100" t="s">
        <v>163</v>
      </c>
      <c r="J158" s="100" t="s">
        <v>163</v>
      </c>
      <c r="K158" s="100">
        <v>1</v>
      </c>
      <c r="L158" s="100" t="s">
        <v>163</v>
      </c>
      <c r="M158" s="92" t="s">
        <v>163</v>
      </c>
      <c r="N158" s="92" t="s">
        <v>163</v>
      </c>
      <c r="O158" s="92">
        <v>6</v>
      </c>
      <c r="P158" s="92" t="s">
        <v>163</v>
      </c>
      <c r="Q158" s="92" t="s">
        <v>163</v>
      </c>
      <c r="R158" s="92">
        <v>1</v>
      </c>
      <c r="S158" s="92" t="s">
        <v>163</v>
      </c>
      <c r="T158" s="92">
        <v>2</v>
      </c>
      <c r="U158" s="92" t="s">
        <v>163</v>
      </c>
      <c r="V158" s="92">
        <v>14</v>
      </c>
      <c r="W158" s="100" t="s">
        <v>163</v>
      </c>
      <c r="X158" s="92">
        <v>1</v>
      </c>
      <c r="Y158" s="92" t="s">
        <v>163</v>
      </c>
      <c r="Z158" s="100">
        <v>2</v>
      </c>
    </row>
    <row r="159" spans="1:27" ht="17.100000000000001" customHeight="1">
      <c r="A159" s="13"/>
      <c r="B159" s="13" t="s">
        <v>115</v>
      </c>
      <c r="C159" s="13"/>
      <c r="E159" s="145">
        <f>SUM(E160:E164)</f>
        <v>1785</v>
      </c>
      <c r="F159" s="100">
        <v>6</v>
      </c>
      <c r="G159" s="100">
        <v>5</v>
      </c>
      <c r="H159" s="100">
        <v>5</v>
      </c>
      <c r="I159" s="100" t="s">
        <v>163</v>
      </c>
      <c r="J159" s="100">
        <v>38</v>
      </c>
      <c r="K159" s="100">
        <v>125</v>
      </c>
      <c r="L159" s="100">
        <v>6</v>
      </c>
      <c r="M159" s="92">
        <v>16</v>
      </c>
      <c r="N159" s="92">
        <v>36</v>
      </c>
      <c r="O159" s="92">
        <v>365</v>
      </c>
      <c r="P159" s="92">
        <v>49</v>
      </c>
      <c r="Q159" s="92">
        <v>30</v>
      </c>
      <c r="R159" s="92">
        <v>31</v>
      </c>
      <c r="S159" s="92">
        <v>156</v>
      </c>
      <c r="T159" s="92">
        <v>78</v>
      </c>
      <c r="U159" s="92">
        <v>89</v>
      </c>
      <c r="V159" s="92">
        <v>578</v>
      </c>
      <c r="W159" s="100">
        <v>8</v>
      </c>
      <c r="X159" s="92">
        <v>115</v>
      </c>
      <c r="Y159" s="92">
        <v>32</v>
      </c>
      <c r="Z159" s="100">
        <v>22</v>
      </c>
    </row>
    <row r="160" spans="1:27" ht="17.100000000000001" customHeight="1">
      <c r="A160" s="13"/>
      <c r="B160" s="13"/>
      <c r="C160" s="13" t="s">
        <v>103</v>
      </c>
      <c r="E160" s="145">
        <f t="shared" si="3"/>
        <v>402</v>
      </c>
      <c r="F160" s="100" t="s">
        <v>163</v>
      </c>
      <c r="G160" s="100" t="s">
        <v>163</v>
      </c>
      <c r="H160" s="100">
        <v>1</v>
      </c>
      <c r="I160" s="100" t="s">
        <v>163</v>
      </c>
      <c r="J160" s="100">
        <v>7</v>
      </c>
      <c r="K160" s="100">
        <v>35</v>
      </c>
      <c r="L160" s="100">
        <v>2</v>
      </c>
      <c r="M160" s="92">
        <v>3</v>
      </c>
      <c r="N160" s="92">
        <v>5</v>
      </c>
      <c r="O160" s="92">
        <v>86</v>
      </c>
      <c r="P160" s="92">
        <v>11</v>
      </c>
      <c r="Q160" s="92">
        <v>7</v>
      </c>
      <c r="R160" s="92">
        <v>6</v>
      </c>
      <c r="S160" s="92">
        <v>52</v>
      </c>
      <c r="T160" s="92">
        <v>19</v>
      </c>
      <c r="U160" s="92">
        <v>21</v>
      </c>
      <c r="V160" s="92">
        <v>110</v>
      </c>
      <c r="W160" s="100">
        <v>4</v>
      </c>
      <c r="X160" s="92">
        <v>21</v>
      </c>
      <c r="Y160" s="92">
        <v>7</v>
      </c>
      <c r="Z160" s="100">
        <v>5</v>
      </c>
    </row>
    <row r="161" spans="1:26" ht="17.100000000000001" customHeight="1">
      <c r="A161" s="13"/>
      <c r="B161" s="13"/>
      <c r="C161" s="13" t="s">
        <v>102</v>
      </c>
      <c r="E161" s="145">
        <f t="shared" si="3"/>
        <v>482</v>
      </c>
      <c r="F161" s="100">
        <v>2</v>
      </c>
      <c r="G161" s="100">
        <v>1</v>
      </c>
      <c r="H161" s="100">
        <v>2</v>
      </c>
      <c r="I161" s="100" t="s">
        <v>163</v>
      </c>
      <c r="J161" s="100">
        <v>10</v>
      </c>
      <c r="K161" s="100">
        <v>28</v>
      </c>
      <c r="L161" s="100">
        <v>3</v>
      </c>
      <c r="M161" s="92">
        <v>4</v>
      </c>
      <c r="N161" s="92">
        <v>11</v>
      </c>
      <c r="O161" s="92">
        <v>101</v>
      </c>
      <c r="P161" s="92">
        <v>14</v>
      </c>
      <c r="Q161" s="92">
        <v>9</v>
      </c>
      <c r="R161" s="92">
        <v>10</v>
      </c>
      <c r="S161" s="92">
        <v>32</v>
      </c>
      <c r="T161" s="92">
        <v>14</v>
      </c>
      <c r="U161" s="92">
        <v>13</v>
      </c>
      <c r="V161" s="92">
        <v>178</v>
      </c>
      <c r="W161" s="100">
        <v>1</v>
      </c>
      <c r="X161" s="92">
        <v>33</v>
      </c>
      <c r="Y161" s="92">
        <v>10</v>
      </c>
      <c r="Z161" s="100">
        <v>7</v>
      </c>
    </row>
    <row r="162" spans="1:26" ht="17.100000000000001" customHeight="1">
      <c r="A162" s="13"/>
      <c r="B162" s="13"/>
      <c r="C162" s="13" t="s">
        <v>101</v>
      </c>
      <c r="E162" s="145">
        <f t="shared" si="3"/>
        <v>331</v>
      </c>
      <c r="F162" s="100">
        <v>2</v>
      </c>
      <c r="G162" s="100">
        <v>2</v>
      </c>
      <c r="H162" s="100">
        <v>1</v>
      </c>
      <c r="I162" s="100" t="s">
        <v>163</v>
      </c>
      <c r="J162" s="100">
        <v>7</v>
      </c>
      <c r="K162" s="100">
        <v>22</v>
      </c>
      <c r="L162" s="100" t="s">
        <v>163</v>
      </c>
      <c r="M162" s="92">
        <v>3</v>
      </c>
      <c r="N162" s="92">
        <v>6</v>
      </c>
      <c r="O162" s="92">
        <v>54</v>
      </c>
      <c r="P162" s="92">
        <v>11</v>
      </c>
      <c r="Q162" s="92">
        <v>5</v>
      </c>
      <c r="R162" s="92">
        <v>6</v>
      </c>
      <c r="S162" s="92">
        <v>27</v>
      </c>
      <c r="T162" s="92">
        <v>11</v>
      </c>
      <c r="U162" s="92">
        <v>25</v>
      </c>
      <c r="V162" s="92">
        <v>122</v>
      </c>
      <c r="W162" s="100">
        <v>2</v>
      </c>
      <c r="X162" s="92">
        <v>18</v>
      </c>
      <c r="Y162" s="92">
        <v>7</v>
      </c>
      <c r="Z162" s="100">
        <v>2</v>
      </c>
    </row>
    <row r="163" spans="1:26" ht="17.100000000000001" customHeight="1">
      <c r="A163" s="13"/>
      <c r="B163" s="13"/>
      <c r="C163" s="13" t="s">
        <v>100</v>
      </c>
      <c r="E163" s="145">
        <f t="shared" si="3"/>
        <v>142</v>
      </c>
      <c r="F163" s="100">
        <v>1</v>
      </c>
      <c r="G163" s="100">
        <v>1</v>
      </c>
      <c r="H163" s="100" t="s">
        <v>163</v>
      </c>
      <c r="I163" s="100" t="s">
        <v>163</v>
      </c>
      <c r="J163" s="100">
        <v>2</v>
      </c>
      <c r="K163" s="100">
        <v>16</v>
      </c>
      <c r="L163" s="100" t="s">
        <v>163</v>
      </c>
      <c r="M163" s="92">
        <v>2</v>
      </c>
      <c r="N163" s="92">
        <v>4</v>
      </c>
      <c r="O163" s="92">
        <v>26</v>
      </c>
      <c r="P163" s="92">
        <v>5</v>
      </c>
      <c r="Q163" s="92">
        <v>3</v>
      </c>
      <c r="R163" s="92">
        <v>2</v>
      </c>
      <c r="S163" s="92">
        <v>9</v>
      </c>
      <c r="T163" s="92">
        <v>8</v>
      </c>
      <c r="U163" s="92">
        <v>13</v>
      </c>
      <c r="V163" s="92">
        <v>34</v>
      </c>
      <c r="W163" s="100">
        <v>1</v>
      </c>
      <c r="X163" s="92">
        <v>14</v>
      </c>
      <c r="Y163" s="92">
        <v>2</v>
      </c>
      <c r="Z163" s="100" t="s">
        <v>163</v>
      </c>
    </row>
    <row r="164" spans="1:26" ht="17.100000000000001" customHeight="1">
      <c r="A164" s="13"/>
      <c r="B164" s="13"/>
      <c r="C164" s="13" t="s">
        <v>99</v>
      </c>
      <c r="E164" s="145">
        <f t="shared" si="3"/>
        <v>428</v>
      </c>
      <c r="F164" s="100">
        <v>1</v>
      </c>
      <c r="G164" s="100">
        <v>1</v>
      </c>
      <c r="H164" s="100">
        <v>1</v>
      </c>
      <c r="I164" s="100" t="s">
        <v>163</v>
      </c>
      <c r="J164" s="100">
        <v>12</v>
      </c>
      <c r="K164" s="100">
        <v>24</v>
      </c>
      <c r="L164" s="100">
        <v>1</v>
      </c>
      <c r="M164" s="92">
        <v>4</v>
      </c>
      <c r="N164" s="92">
        <v>10</v>
      </c>
      <c r="O164" s="92">
        <v>98</v>
      </c>
      <c r="P164" s="92">
        <v>8</v>
      </c>
      <c r="Q164" s="92">
        <v>6</v>
      </c>
      <c r="R164" s="92">
        <v>7</v>
      </c>
      <c r="S164" s="92">
        <v>36</v>
      </c>
      <c r="T164" s="92">
        <v>26</v>
      </c>
      <c r="U164" s="92">
        <v>17</v>
      </c>
      <c r="V164" s="92">
        <v>134</v>
      </c>
      <c r="W164" s="100" t="s">
        <v>163</v>
      </c>
      <c r="X164" s="92">
        <v>29</v>
      </c>
      <c r="Y164" s="92">
        <v>6</v>
      </c>
      <c r="Z164" s="100">
        <v>8</v>
      </c>
    </row>
    <row r="165" spans="1:26" ht="17.100000000000001" customHeight="1">
      <c r="A165" s="13"/>
      <c r="B165" s="13" t="s">
        <v>114</v>
      </c>
      <c r="C165" s="13"/>
      <c r="E165" s="145">
        <f>SUM(E166:E169)</f>
        <v>709</v>
      </c>
      <c r="F165" s="100">
        <v>2</v>
      </c>
      <c r="G165" s="100">
        <v>2</v>
      </c>
      <c r="H165" s="100" t="s">
        <v>163</v>
      </c>
      <c r="I165" s="100" t="s">
        <v>163</v>
      </c>
      <c r="J165" s="100">
        <v>12</v>
      </c>
      <c r="K165" s="100">
        <v>37</v>
      </c>
      <c r="L165" s="100" t="s">
        <v>163</v>
      </c>
      <c r="M165" s="92">
        <v>2</v>
      </c>
      <c r="N165" s="92">
        <v>8</v>
      </c>
      <c r="O165" s="92">
        <v>140</v>
      </c>
      <c r="P165" s="92">
        <v>20</v>
      </c>
      <c r="Q165" s="92">
        <v>8</v>
      </c>
      <c r="R165" s="92">
        <v>8</v>
      </c>
      <c r="S165" s="92">
        <v>52</v>
      </c>
      <c r="T165" s="92">
        <v>33</v>
      </c>
      <c r="U165" s="92">
        <v>56</v>
      </c>
      <c r="V165" s="92">
        <v>256</v>
      </c>
      <c r="W165" s="100">
        <v>6</v>
      </c>
      <c r="X165" s="92">
        <v>38</v>
      </c>
      <c r="Y165" s="92">
        <v>19</v>
      </c>
      <c r="Z165" s="100">
        <v>12</v>
      </c>
    </row>
    <row r="166" spans="1:26" ht="17.100000000000001" customHeight="1">
      <c r="A166" s="13"/>
      <c r="B166" s="13"/>
      <c r="C166" s="13" t="s">
        <v>103</v>
      </c>
      <c r="E166" s="145">
        <f t="shared" si="3"/>
        <v>178</v>
      </c>
      <c r="F166" s="100" t="s">
        <v>163</v>
      </c>
      <c r="G166" s="100" t="s">
        <v>163</v>
      </c>
      <c r="H166" s="100" t="s">
        <v>163</v>
      </c>
      <c r="I166" s="100" t="s">
        <v>163</v>
      </c>
      <c r="J166" s="100">
        <v>4</v>
      </c>
      <c r="K166" s="100">
        <v>12</v>
      </c>
      <c r="L166" s="100" t="s">
        <v>163</v>
      </c>
      <c r="M166" s="92">
        <v>1</v>
      </c>
      <c r="N166" s="92">
        <v>2</v>
      </c>
      <c r="O166" s="92">
        <v>33</v>
      </c>
      <c r="P166" s="92">
        <v>2</v>
      </c>
      <c r="Q166" s="92">
        <v>3</v>
      </c>
      <c r="R166" s="92" t="s">
        <v>163</v>
      </c>
      <c r="S166" s="92">
        <v>12</v>
      </c>
      <c r="T166" s="92">
        <v>10</v>
      </c>
      <c r="U166" s="92">
        <v>14</v>
      </c>
      <c r="V166" s="92">
        <v>66</v>
      </c>
      <c r="W166" s="100">
        <v>1</v>
      </c>
      <c r="X166" s="92">
        <v>9</v>
      </c>
      <c r="Y166" s="92">
        <v>4</v>
      </c>
      <c r="Z166" s="100">
        <v>5</v>
      </c>
    </row>
    <row r="167" spans="1:26" ht="17.100000000000001" customHeight="1">
      <c r="A167" s="13"/>
      <c r="B167" s="13"/>
      <c r="C167" s="13" t="s">
        <v>102</v>
      </c>
      <c r="E167" s="145">
        <f t="shared" si="3"/>
        <v>360</v>
      </c>
      <c r="F167" s="100">
        <v>2</v>
      </c>
      <c r="G167" s="100">
        <v>2</v>
      </c>
      <c r="H167" s="100" t="s">
        <v>163</v>
      </c>
      <c r="I167" s="100" t="s">
        <v>163</v>
      </c>
      <c r="J167" s="100">
        <v>5</v>
      </c>
      <c r="K167" s="100">
        <v>17</v>
      </c>
      <c r="L167" s="100" t="s">
        <v>163</v>
      </c>
      <c r="M167" s="92">
        <v>1</v>
      </c>
      <c r="N167" s="92">
        <v>5</v>
      </c>
      <c r="O167" s="92">
        <v>72</v>
      </c>
      <c r="P167" s="92">
        <v>13</v>
      </c>
      <c r="Q167" s="92">
        <v>2</v>
      </c>
      <c r="R167" s="92">
        <v>5</v>
      </c>
      <c r="S167" s="92">
        <v>25</v>
      </c>
      <c r="T167" s="92">
        <v>12</v>
      </c>
      <c r="U167" s="92">
        <v>26</v>
      </c>
      <c r="V167" s="92">
        <v>137</v>
      </c>
      <c r="W167" s="100">
        <v>5</v>
      </c>
      <c r="X167" s="92">
        <v>19</v>
      </c>
      <c r="Y167" s="92">
        <v>9</v>
      </c>
      <c r="Z167" s="100">
        <v>5</v>
      </c>
    </row>
    <row r="168" spans="1:26" ht="17.100000000000001" customHeight="1">
      <c r="A168" s="13"/>
      <c r="B168" s="13"/>
      <c r="C168" s="13" t="s">
        <v>101</v>
      </c>
      <c r="E168" s="145">
        <f t="shared" si="3"/>
        <v>171</v>
      </c>
      <c r="F168" s="100" t="s">
        <v>163</v>
      </c>
      <c r="G168" s="100" t="s">
        <v>163</v>
      </c>
      <c r="H168" s="100" t="s">
        <v>163</v>
      </c>
      <c r="I168" s="100" t="s">
        <v>163</v>
      </c>
      <c r="J168" s="100">
        <v>3</v>
      </c>
      <c r="K168" s="100">
        <v>8</v>
      </c>
      <c r="L168" s="100" t="s">
        <v>163</v>
      </c>
      <c r="M168" s="92" t="s">
        <v>163</v>
      </c>
      <c r="N168" s="92">
        <v>1</v>
      </c>
      <c r="O168" s="92">
        <v>35</v>
      </c>
      <c r="P168" s="92">
        <v>5</v>
      </c>
      <c r="Q168" s="92">
        <v>3</v>
      </c>
      <c r="R168" s="92">
        <v>3</v>
      </c>
      <c r="S168" s="92">
        <v>15</v>
      </c>
      <c r="T168" s="92">
        <v>11</v>
      </c>
      <c r="U168" s="92">
        <v>16</v>
      </c>
      <c r="V168" s="92">
        <v>53</v>
      </c>
      <c r="W168" s="100" t="s">
        <v>163</v>
      </c>
      <c r="X168" s="92">
        <v>10</v>
      </c>
      <c r="Y168" s="92">
        <v>6</v>
      </c>
      <c r="Z168" s="100">
        <v>2</v>
      </c>
    </row>
    <row r="169" spans="1:26" ht="17.100000000000001" customHeight="1">
      <c r="A169" s="13"/>
      <c r="B169" s="13"/>
      <c r="C169" s="13" t="s">
        <v>100</v>
      </c>
      <c r="E169" s="145">
        <f t="shared" si="3"/>
        <v>0</v>
      </c>
      <c r="F169" s="100" t="s">
        <v>163</v>
      </c>
      <c r="G169" s="100" t="s">
        <v>163</v>
      </c>
      <c r="H169" s="100" t="s">
        <v>163</v>
      </c>
      <c r="I169" s="100" t="s">
        <v>163</v>
      </c>
      <c r="J169" s="100" t="s">
        <v>163</v>
      </c>
      <c r="K169" s="100" t="s">
        <v>163</v>
      </c>
      <c r="L169" s="100" t="s">
        <v>163</v>
      </c>
      <c r="M169" s="92" t="s">
        <v>163</v>
      </c>
      <c r="N169" s="92" t="s">
        <v>163</v>
      </c>
      <c r="O169" s="92" t="s">
        <v>163</v>
      </c>
      <c r="P169" s="92" t="s">
        <v>163</v>
      </c>
      <c r="Q169" s="92" t="s">
        <v>163</v>
      </c>
      <c r="R169" s="92" t="s">
        <v>163</v>
      </c>
      <c r="S169" s="92" t="s">
        <v>163</v>
      </c>
      <c r="T169" s="92" t="s">
        <v>163</v>
      </c>
      <c r="U169" s="92" t="s">
        <v>163</v>
      </c>
      <c r="V169" s="92" t="s">
        <v>163</v>
      </c>
      <c r="W169" s="100" t="s">
        <v>163</v>
      </c>
      <c r="X169" s="92" t="s">
        <v>163</v>
      </c>
      <c r="Y169" s="92" t="s">
        <v>163</v>
      </c>
      <c r="Z169" s="100" t="s">
        <v>163</v>
      </c>
    </row>
    <row r="170" spans="1:26" ht="17.100000000000001" customHeight="1">
      <c r="A170" s="13"/>
      <c r="B170" s="13" t="s">
        <v>113</v>
      </c>
      <c r="C170" s="13"/>
      <c r="E170" s="145">
        <f>SUM(E171:E174)</f>
        <v>304</v>
      </c>
      <c r="F170" s="100">
        <v>1</v>
      </c>
      <c r="G170" s="100">
        <v>1</v>
      </c>
      <c r="H170" s="100">
        <v>1</v>
      </c>
      <c r="I170" s="100" t="s">
        <v>163</v>
      </c>
      <c r="J170" s="100">
        <v>8</v>
      </c>
      <c r="K170" s="100">
        <v>25</v>
      </c>
      <c r="L170" s="100" t="s">
        <v>163</v>
      </c>
      <c r="M170" s="92">
        <v>3</v>
      </c>
      <c r="N170" s="92">
        <v>3</v>
      </c>
      <c r="O170" s="92">
        <v>74</v>
      </c>
      <c r="P170" s="92">
        <v>4</v>
      </c>
      <c r="Q170" s="92">
        <v>3</v>
      </c>
      <c r="R170" s="92">
        <v>4</v>
      </c>
      <c r="S170" s="92">
        <v>30</v>
      </c>
      <c r="T170" s="92">
        <v>14</v>
      </c>
      <c r="U170" s="92">
        <v>12</v>
      </c>
      <c r="V170" s="92">
        <v>86</v>
      </c>
      <c r="W170" s="100">
        <v>3</v>
      </c>
      <c r="X170" s="92">
        <v>24</v>
      </c>
      <c r="Y170" s="92">
        <v>7</v>
      </c>
      <c r="Z170" s="100">
        <v>2</v>
      </c>
    </row>
    <row r="171" spans="1:26" ht="17.100000000000001" customHeight="1">
      <c r="A171" s="13"/>
      <c r="B171" s="13"/>
      <c r="C171" s="13" t="s">
        <v>103</v>
      </c>
      <c r="E171" s="145">
        <f t="shared" si="3"/>
        <v>7</v>
      </c>
      <c r="F171" s="100" t="s">
        <v>163</v>
      </c>
      <c r="G171" s="100" t="s">
        <v>163</v>
      </c>
      <c r="H171" s="100" t="s">
        <v>163</v>
      </c>
      <c r="I171" s="100" t="s">
        <v>163</v>
      </c>
      <c r="J171" s="100" t="s">
        <v>163</v>
      </c>
      <c r="K171" s="100" t="s">
        <v>163</v>
      </c>
      <c r="L171" s="100" t="s">
        <v>163</v>
      </c>
      <c r="M171" s="92" t="s">
        <v>163</v>
      </c>
      <c r="N171" s="92" t="s">
        <v>163</v>
      </c>
      <c r="O171" s="92">
        <v>3</v>
      </c>
      <c r="P171" s="92" t="s">
        <v>163</v>
      </c>
      <c r="Q171" s="92" t="s">
        <v>163</v>
      </c>
      <c r="R171" s="92" t="s">
        <v>163</v>
      </c>
      <c r="S171" s="92" t="s">
        <v>163</v>
      </c>
      <c r="T171" s="92" t="s">
        <v>163</v>
      </c>
      <c r="U171" s="92" t="s">
        <v>163</v>
      </c>
      <c r="V171" s="92">
        <v>4</v>
      </c>
      <c r="W171" s="100" t="s">
        <v>163</v>
      </c>
      <c r="X171" s="92" t="s">
        <v>163</v>
      </c>
      <c r="Y171" s="92" t="s">
        <v>163</v>
      </c>
      <c r="Z171" s="100" t="s">
        <v>163</v>
      </c>
    </row>
    <row r="172" spans="1:26" ht="17.100000000000001" customHeight="1">
      <c r="A172" s="13"/>
      <c r="B172" s="13"/>
      <c r="C172" s="13" t="s">
        <v>102</v>
      </c>
      <c r="E172" s="145">
        <f t="shared" si="3"/>
        <v>107</v>
      </c>
      <c r="F172" s="100">
        <v>1</v>
      </c>
      <c r="G172" s="100">
        <v>1</v>
      </c>
      <c r="H172" s="100" t="s">
        <v>163</v>
      </c>
      <c r="I172" s="100" t="s">
        <v>163</v>
      </c>
      <c r="J172" s="100">
        <v>5</v>
      </c>
      <c r="K172" s="100">
        <v>6</v>
      </c>
      <c r="L172" s="100" t="s">
        <v>163</v>
      </c>
      <c r="M172" s="92">
        <v>1</v>
      </c>
      <c r="N172" s="92">
        <v>2</v>
      </c>
      <c r="O172" s="92">
        <v>23</v>
      </c>
      <c r="P172" s="92">
        <v>2</v>
      </c>
      <c r="Q172" s="92">
        <v>1</v>
      </c>
      <c r="R172" s="92">
        <v>3</v>
      </c>
      <c r="S172" s="92">
        <v>15</v>
      </c>
      <c r="T172" s="92">
        <v>7</v>
      </c>
      <c r="U172" s="92">
        <v>5</v>
      </c>
      <c r="V172" s="92">
        <v>27</v>
      </c>
      <c r="W172" s="100">
        <v>3</v>
      </c>
      <c r="X172" s="92">
        <v>4</v>
      </c>
      <c r="Y172" s="92">
        <v>1</v>
      </c>
      <c r="Z172" s="100">
        <v>1</v>
      </c>
    </row>
    <row r="173" spans="1:26" ht="17.100000000000001" customHeight="1">
      <c r="A173" s="13"/>
      <c r="B173" s="13"/>
      <c r="C173" s="13" t="s">
        <v>101</v>
      </c>
      <c r="E173" s="145">
        <f t="shared" si="3"/>
        <v>151</v>
      </c>
      <c r="F173" s="100" t="s">
        <v>163</v>
      </c>
      <c r="G173" s="100" t="s">
        <v>163</v>
      </c>
      <c r="H173" s="100">
        <v>1</v>
      </c>
      <c r="I173" s="100" t="s">
        <v>163</v>
      </c>
      <c r="J173" s="100">
        <v>3</v>
      </c>
      <c r="K173" s="100">
        <v>13</v>
      </c>
      <c r="L173" s="100" t="s">
        <v>163</v>
      </c>
      <c r="M173" s="92">
        <v>1</v>
      </c>
      <c r="N173" s="92">
        <v>1</v>
      </c>
      <c r="O173" s="92">
        <v>42</v>
      </c>
      <c r="P173" s="92">
        <v>1</v>
      </c>
      <c r="Q173" s="92">
        <v>1</v>
      </c>
      <c r="R173" s="92">
        <v>1</v>
      </c>
      <c r="S173" s="92">
        <v>12</v>
      </c>
      <c r="T173" s="92">
        <v>6</v>
      </c>
      <c r="U173" s="92">
        <v>6</v>
      </c>
      <c r="V173" s="92">
        <v>44</v>
      </c>
      <c r="W173" s="100" t="s">
        <v>163</v>
      </c>
      <c r="X173" s="92">
        <v>13</v>
      </c>
      <c r="Y173" s="92">
        <v>5</v>
      </c>
      <c r="Z173" s="100">
        <v>1</v>
      </c>
    </row>
    <row r="174" spans="1:26" ht="17.100000000000001" customHeight="1">
      <c r="A174" s="13"/>
      <c r="B174" s="13"/>
      <c r="C174" s="13" t="s">
        <v>100</v>
      </c>
      <c r="E174" s="145">
        <f t="shared" si="3"/>
        <v>39</v>
      </c>
      <c r="F174" s="100" t="s">
        <v>163</v>
      </c>
      <c r="G174" s="100" t="s">
        <v>163</v>
      </c>
      <c r="H174" s="100" t="s">
        <v>163</v>
      </c>
      <c r="I174" s="100" t="s">
        <v>163</v>
      </c>
      <c r="J174" s="100" t="s">
        <v>163</v>
      </c>
      <c r="K174" s="100">
        <v>6</v>
      </c>
      <c r="L174" s="100" t="s">
        <v>163</v>
      </c>
      <c r="M174" s="92">
        <v>1</v>
      </c>
      <c r="N174" s="92" t="s">
        <v>163</v>
      </c>
      <c r="O174" s="92">
        <v>6</v>
      </c>
      <c r="P174" s="92">
        <v>1</v>
      </c>
      <c r="Q174" s="92">
        <v>1</v>
      </c>
      <c r="R174" s="92" t="s">
        <v>163</v>
      </c>
      <c r="S174" s="92">
        <v>3</v>
      </c>
      <c r="T174" s="92">
        <v>1</v>
      </c>
      <c r="U174" s="92">
        <v>1</v>
      </c>
      <c r="V174" s="92">
        <v>11</v>
      </c>
      <c r="W174" s="100" t="s">
        <v>163</v>
      </c>
      <c r="X174" s="92">
        <v>7</v>
      </c>
      <c r="Y174" s="92">
        <v>1</v>
      </c>
      <c r="Z174" s="100" t="s">
        <v>163</v>
      </c>
    </row>
    <row r="175" spans="1:26" ht="17.100000000000001" customHeight="1">
      <c r="A175" s="13"/>
      <c r="B175" s="13" t="s">
        <v>112</v>
      </c>
      <c r="C175" s="13"/>
      <c r="E175" s="145">
        <f>SUM(E176:E178)</f>
        <v>123</v>
      </c>
      <c r="F175" s="100" t="s">
        <v>163</v>
      </c>
      <c r="G175" s="100" t="s">
        <v>163</v>
      </c>
      <c r="H175" s="100" t="s">
        <v>163</v>
      </c>
      <c r="I175" s="100" t="s">
        <v>163</v>
      </c>
      <c r="J175" s="100">
        <v>4</v>
      </c>
      <c r="K175" s="100">
        <v>8</v>
      </c>
      <c r="L175" s="100" t="s">
        <v>163</v>
      </c>
      <c r="M175" s="92" t="s">
        <v>163</v>
      </c>
      <c r="N175" s="92" t="s">
        <v>163</v>
      </c>
      <c r="O175" s="92">
        <v>21</v>
      </c>
      <c r="P175" s="92">
        <v>1</v>
      </c>
      <c r="Q175" s="92">
        <v>2</v>
      </c>
      <c r="R175" s="92">
        <v>2</v>
      </c>
      <c r="S175" s="92">
        <v>16</v>
      </c>
      <c r="T175" s="92">
        <v>9</v>
      </c>
      <c r="U175" s="92">
        <v>3</v>
      </c>
      <c r="V175" s="92">
        <v>48</v>
      </c>
      <c r="W175" s="100" t="s">
        <v>163</v>
      </c>
      <c r="X175" s="92">
        <v>6</v>
      </c>
      <c r="Y175" s="92" t="s">
        <v>163</v>
      </c>
      <c r="Z175" s="100">
        <v>3</v>
      </c>
    </row>
    <row r="176" spans="1:26" ht="17.100000000000001" customHeight="1">
      <c r="A176" s="13"/>
      <c r="B176" s="13"/>
      <c r="C176" s="13" t="s">
        <v>103</v>
      </c>
      <c r="E176" s="145">
        <f t="shared" si="3"/>
        <v>107</v>
      </c>
      <c r="F176" s="100" t="s">
        <v>163</v>
      </c>
      <c r="G176" s="100" t="s">
        <v>163</v>
      </c>
      <c r="H176" s="100" t="s">
        <v>163</v>
      </c>
      <c r="I176" s="100" t="s">
        <v>163</v>
      </c>
      <c r="J176" s="100" t="s">
        <v>163</v>
      </c>
      <c r="K176" s="100">
        <v>7</v>
      </c>
      <c r="L176" s="100" t="s">
        <v>163</v>
      </c>
      <c r="M176" s="92" t="s">
        <v>163</v>
      </c>
      <c r="N176" s="92" t="s">
        <v>163</v>
      </c>
      <c r="O176" s="92">
        <v>21</v>
      </c>
      <c r="P176" s="92">
        <v>1</v>
      </c>
      <c r="Q176" s="92">
        <v>2</v>
      </c>
      <c r="R176" s="92">
        <v>2</v>
      </c>
      <c r="S176" s="92">
        <v>11</v>
      </c>
      <c r="T176" s="92">
        <v>8</v>
      </c>
      <c r="U176" s="92">
        <v>3</v>
      </c>
      <c r="V176" s="92">
        <v>44</v>
      </c>
      <c r="W176" s="100" t="s">
        <v>163</v>
      </c>
      <c r="X176" s="92">
        <v>6</v>
      </c>
      <c r="Y176" s="92" t="s">
        <v>163</v>
      </c>
      <c r="Z176" s="100">
        <v>2</v>
      </c>
    </row>
    <row r="177" spans="1:26" s="13" customFormat="1" ht="17.100000000000001" customHeight="1">
      <c r="C177" s="13" t="s">
        <v>102</v>
      </c>
      <c r="E177" s="145">
        <f t="shared" si="3"/>
        <v>16</v>
      </c>
      <c r="F177" s="100" t="s">
        <v>163</v>
      </c>
      <c r="G177" s="100" t="s">
        <v>163</v>
      </c>
      <c r="H177" s="100" t="s">
        <v>163</v>
      </c>
      <c r="I177" s="100" t="s">
        <v>163</v>
      </c>
      <c r="J177" s="100">
        <v>4</v>
      </c>
      <c r="K177" s="100">
        <v>1</v>
      </c>
      <c r="L177" s="100" t="s">
        <v>163</v>
      </c>
      <c r="M177" s="92" t="s">
        <v>163</v>
      </c>
      <c r="N177" s="92" t="s">
        <v>163</v>
      </c>
      <c r="O177" s="92" t="s">
        <v>163</v>
      </c>
      <c r="P177" s="92" t="s">
        <v>163</v>
      </c>
      <c r="Q177" s="92" t="s">
        <v>163</v>
      </c>
      <c r="R177" s="92" t="s">
        <v>163</v>
      </c>
      <c r="S177" s="92">
        <v>5</v>
      </c>
      <c r="T177" s="92">
        <v>1</v>
      </c>
      <c r="U177" s="92" t="s">
        <v>163</v>
      </c>
      <c r="V177" s="92">
        <v>4</v>
      </c>
      <c r="W177" s="100" t="s">
        <v>163</v>
      </c>
      <c r="X177" s="92" t="s">
        <v>163</v>
      </c>
      <c r="Y177" s="92" t="s">
        <v>163</v>
      </c>
      <c r="Z177" s="100">
        <v>1</v>
      </c>
    </row>
    <row r="178" spans="1:26" ht="17.100000000000001" customHeight="1">
      <c r="A178" s="13"/>
      <c r="B178" s="13"/>
      <c r="C178" s="13" t="s">
        <v>101</v>
      </c>
      <c r="E178" s="145">
        <f t="shared" si="3"/>
        <v>0</v>
      </c>
      <c r="F178" s="100" t="s">
        <v>163</v>
      </c>
      <c r="G178" s="100" t="s">
        <v>163</v>
      </c>
      <c r="H178" s="100" t="s">
        <v>163</v>
      </c>
      <c r="I178" s="100" t="s">
        <v>163</v>
      </c>
      <c r="J178" s="100" t="s">
        <v>163</v>
      </c>
      <c r="K178" s="100" t="s">
        <v>163</v>
      </c>
      <c r="L178" s="100" t="s">
        <v>163</v>
      </c>
      <c r="M178" s="92" t="s">
        <v>163</v>
      </c>
      <c r="N178" s="92" t="s">
        <v>163</v>
      </c>
      <c r="O178" s="92" t="s">
        <v>163</v>
      </c>
      <c r="P178" s="92" t="s">
        <v>163</v>
      </c>
      <c r="Q178" s="92" t="s">
        <v>163</v>
      </c>
      <c r="R178" s="92" t="s">
        <v>163</v>
      </c>
      <c r="S178" s="92" t="s">
        <v>163</v>
      </c>
      <c r="T178" s="92" t="s">
        <v>163</v>
      </c>
      <c r="U178" s="92" t="s">
        <v>163</v>
      </c>
      <c r="V178" s="92" t="s">
        <v>163</v>
      </c>
      <c r="W178" s="100" t="s">
        <v>163</v>
      </c>
      <c r="X178" s="92" t="s">
        <v>163</v>
      </c>
      <c r="Y178" s="92" t="s">
        <v>163</v>
      </c>
      <c r="Z178" s="100" t="s">
        <v>163</v>
      </c>
    </row>
    <row r="179" spans="1:26" ht="17.100000000000001" customHeight="1">
      <c r="A179" s="13"/>
      <c r="B179" s="13" t="s">
        <v>111</v>
      </c>
      <c r="C179" s="13"/>
      <c r="E179" s="145">
        <f>SUM(E180:E184)</f>
        <v>1510</v>
      </c>
      <c r="F179" s="100">
        <v>7</v>
      </c>
      <c r="G179" s="100">
        <v>7</v>
      </c>
      <c r="H179" s="100" t="s">
        <v>163</v>
      </c>
      <c r="I179" s="100">
        <v>1</v>
      </c>
      <c r="J179" s="100">
        <v>45</v>
      </c>
      <c r="K179" s="100">
        <v>108</v>
      </c>
      <c r="L179" s="100" t="s">
        <v>163</v>
      </c>
      <c r="M179" s="92">
        <v>6</v>
      </c>
      <c r="N179" s="92">
        <v>16</v>
      </c>
      <c r="O179" s="92">
        <v>316</v>
      </c>
      <c r="P179" s="92">
        <v>36</v>
      </c>
      <c r="Q179" s="92">
        <v>21</v>
      </c>
      <c r="R179" s="92">
        <v>21</v>
      </c>
      <c r="S179" s="92">
        <v>144</v>
      </c>
      <c r="T179" s="92">
        <v>97</v>
      </c>
      <c r="U179" s="92">
        <v>58</v>
      </c>
      <c r="V179" s="92">
        <v>486</v>
      </c>
      <c r="W179" s="100">
        <v>16</v>
      </c>
      <c r="X179" s="92">
        <v>88</v>
      </c>
      <c r="Y179" s="92">
        <v>13</v>
      </c>
      <c r="Z179" s="100">
        <v>31</v>
      </c>
    </row>
    <row r="180" spans="1:26" ht="17.100000000000001" customHeight="1">
      <c r="A180" s="13"/>
      <c r="B180" s="13"/>
      <c r="C180" s="13" t="s">
        <v>103</v>
      </c>
      <c r="E180" s="145">
        <f t="shared" si="3"/>
        <v>485</v>
      </c>
      <c r="F180" s="100">
        <v>1</v>
      </c>
      <c r="G180" s="100">
        <v>1</v>
      </c>
      <c r="H180" s="100" t="s">
        <v>163</v>
      </c>
      <c r="I180" s="100" t="s">
        <v>163</v>
      </c>
      <c r="J180" s="100">
        <v>9</v>
      </c>
      <c r="K180" s="100">
        <v>32</v>
      </c>
      <c r="L180" s="100" t="s">
        <v>163</v>
      </c>
      <c r="M180" s="92">
        <v>1</v>
      </c>
      <c r="N180" s="92">
        <v>5</v>
      </c>
      <c r="O180" s="92">
        <v>100</v>
      </c>
      <c r="P180" s="92">
        <v>11</v>
      </c>
      <c r="Q180" s="92">
        <v>6</v>
      </c>
      <c r="R180" s="92">
        <v>3</v>
      </c>
      <c r="S180" s="92">
        <v>56</v>
      </c>
      <c r="T180" s="92">
        <v>35</v>
      </c>
      <c r="U180" s="92">
        <v>19</v>
      </c>
      <c r="V180" s="92">
        <v>165</v>
      </c>
      <c r="W180" s="100">
        <v>4</v>
      </c>
      <c r="X180" s="92">
        <v>30</v>
      </c>
      <c r="Y180" s="92">
        <v>1</v>
      </c>
      <c r="Z180" s="100">
        <v>7</v>
      </c>
    </row>
    <row r="181" spans="1:26" ht="17.100000000000001" customHeight="1">
      <c r="A181" s="13"/>
      <c r="B181" s="13"/>
      <c r="C181" s="13" t="s">
        <v>102</v>
      </c>
      <c r="E181" s="145">
        <f t="shared" si="3"/>
        <v>254</v>
      </c>
      <c r="F181" s="100">
        <v>2</v>
      </c>
      <c r="G181" s="100">
        <v>2</v>
      </c>
      <c r="H181" s="100" t="s">
        <v>163</v>
      </c>
      <c r="I181" s="100" t="s">
        <v>163</v>
      </c>
      <c r="J181" s="100">
        <v>8</v>
      </c>
      <c r="K181" s="100">
        <v>13</v>
      </c>
      <c r="L181" s="100" t="s">
        <v>163</v>
      </c>
      <c r="M181" s="92">
        <v>3</v>
      </c>
      <c r="N181" s="92">
        <v>3</v>
      </c>
      <c r="O181" s="92">
        <v>60</v>
      </c>
      <c r="P181" s="92">
        <v>3</v>
      </c>
      <c r="Q181" s="92">
        <v>4</v>
      </c>
      <c r="R181" s="92">
        <v>5</v>
      </c>
      <c r="S181" s="92">
        <v>18</v>
      </c>
      <c r="T181" s="92">
        <v>24</v>
      </c>
      <c r="U181" s="92">
        <v>13</v>
      </c>
      <c r="V181" s="92">
        <v>77</v>
      </c>
      <c r="W181" s="100" t="s">
        <v>163</v>
      </c>
      <c r="X181" s="92">
        <v>14</v>
      </c>
      <c r="Y181" s="92">
        <v>4</v>
      </c>
      <c r="Z181" s="100">
        <v>3</v>
      </c>
    </row>
    <row r="182" spans="1:26" ht="17.100000000000001" customHeight="1">
      <c r="A182" s="13"/>
      <c r="B182" s="13"/>
      <c r="C182" s="13" t="s">
        <v>101</v>
      </c>
      <c r="E182" s="145">
        <f t="shared" si="3"/>
        <v>343</v>
      </c>
      <c r="F182" s="100">
        <v>2</v>
      </c>
      <c r="G182" s="100">
        <v>2</v>
      </c>
      <c r="H182" s="100" t="s">
        <v>163</v>
      </c>
      <c r="I182" s="100" t="s">
        <v>163</v>
      </c>
      <c r="J182" s="100">
        <v>7</v>
      </c>
      <c r="K182" s="100">
        <v>23</v>
      </c>
      <c r="L182" s="100" t="s">
        <v>163</v>
      </c>
      <c r="M182" s="92">
        <v>1</v>
      </c>
      <c r="N182" s="92">
        <v>4</v>
      </c>
      <c r="O182" s="92">
        <v>76</v>
      </c>
      <c r="P182" s="92">
        <v>10</v>
      </c>
      <c r="Q182" s="92">
        <v>5</v>
      </c>
      <c r="R182" s="92">
        <v>5</v>
      </c>
      <c r="S182" s="92">
        <v>28</v>
      </c>
      <c r="T182" s="92">
        <v>16</v>
      </c>
      <c r="U182" s="92">
        <v>10</v>
      </c>
      <c r="V182" s="92">
        <v>115</v>
      </c>
      <c r="W182" s="100">
        <v>6</v>
      </c>
      <c r="X182" s="92">
        <v>23</v>
      </c>
      <c r="Y182" s="92">
        <v>6</v>
      </c>
      <c r="Z182" s="100">
        <v>6</v>
      </c>
    </row>
    <row r="183" spans="1:26" ht="17.100000000000001" customHeight="1">
      <c r="A183" s="13"/>
      <c r="B183" s="13"/>
      <c r="C183" s="13" t="s">
        <v>100</v>
      </c>
      <c r="E183" s="145">
        <f t="shared" si="3"/>
        <v>199</v>
      </c>
      <c r="F183" s="100" t="s">
        <v>163</v>
      </c>
      <c r="G183" s="100" t="s">
        <v>163</v>
      </c>
      <c r="H183" s="100" t="s">
        <v>163</v>
      </c>
      <c r="I183" s="100">
        <v>1</v>
      </c>
      <c r="J183" s="100">
        <v>14</v>
      </c>
      <c r="K183" s="100">
        <v>14</v>
      </c>
      <c r="L183" s="100" t="s">
        <v>163</v>
      </c>
      <c r="M183" s="92" t="s">
        <v>163</v>
      </c>
      <c r="N183" s="92">
        <v>2</v>
      </c>
      <c r="O183" s="92">
        <v>44</v>
      </c>
      <c r="P183" s="92">
        <v>7</v>
      </c>
      <c r="Q183" s="92">
        <v>3</v>
      </c>
      <c r="R183" s="92">
        <v>2</v>
      </c>
      <c r="S183" s="92">
        <v>18</v>
      </c>
      <c r="T183" s="92">
        <v>8</v>
      </c>
      <c r="U183" s="92">
        <v>2</v>
      </c>
      <c r="V183" s="92">
        <v>66</v>
      </c>
      <c r="W183" s="100">
        <v>1</v>
      </c>
      <c r="X183" s="92">
        <v>10</v>
      </c>
      <c r="Y183" s="92">
        <v>2</v>
      </c>
      <c r="Z183" s="100">
        <v>5</v>
      </c>
    </row>
    <row r="184" spans="1:26" ht="17.100000000000001" customHeight="1">
      <c r="A184" s="13"/>
      <c r="B184" s="13"/>
      <c r="C184" s="13" t="s">
        <v>99</v>
      </c>
      <c r="E184" s="145">
        <f t="shared" si="3"/>
        <v>229</v>
      </c>
      <c r="F184" s="100">
        <v>2</v>
      </c>
      <c r="G184" s="100">
        <v>2</v>
      </c>
      <c r="H184" s="100" t="s">
        <v>163</v>
      </c>
      <c r="I184" s="100" t="s">
        <v>163</v>
      </c>
      <c r="J184" s="100">
        <v>7</v>
      </c>
      <c r="K184" s="100">
        <v>26</v>
      </c>
      <c r="L184" s="100" t="s">
        <v>163</v>
      </c>
      <c r="M184" s="92">
        <v>1</v>
      </c>
      <c r="N184" s="92">
        <v>2</v>
      </c>
      <c r="O184" s="92">
        <v>36</v>
      </c>
      <c r="P184" s="92">
        <v>5</v>
      </c>
      <c r="Q184" s="92">
        <v>3</v>
      </c>
      <c r="R184" s="92">
        <v>6</v>
      </c>
      <c r="S184" s="92">
        <v>24</v>
      </c>
      <c r="T184" s="92">
        <v>14</v>
      </c>
      <c r="U184" s="92">
        <v>14</v>
      </c>
      <c r="V184" s="92">
        <v>63</v>
      </c>
      <c r="W184" s="100">
        <v>5</v>
      </c>
      <c r="X184" s="92">
        <v>11</v>
      </c>
      <c r="Y184" s="92" t="s">
        <v>163</v>
      </c>
      <c r="Z184" s="100">
        <v>10</v>
      </c>
    </row>
    <row r="185" spans="1:26" ht="17.100000000000001" customHeight="1">
      <c r="A185" s="13"/>
      <c r="B185" s="13" t="s">
        <v>110</v>
      </c>
      <c r="C185" s="13"/>
      <c r="E185" s="145">
        <f t="shared" si="3"/>
        <v>197</v>
      </c>
      <c r="F185" s="100">
        <v>2</v>
      </c>
      <c r="G185" s="100">
        <v>2</v>
      </c>
      <c r="H185" s="100" t="s">
        <v>163</v>
      </c>
      <c r="I185" s="100" t="s">
        <v>163</v>
      </c>
      <c r="J185" s="100">
        <v>4</v>
      </c>
      <c r="K185" s="100">
        <v>16</v>
      </c>
      <c r="L185" s="100" t="s">
        <v>163</v>
      </c>
      <c r="M185" s="92">
        <v>3</v>
      </c>
      <c r="N185" s="92">
        <v>2</v>
      </c>
      <c r="O185" s="92">
        <v>52</v>
      </c>
      <c r="P185" s="92">
        <v>2</v>
      </c>
      <c r="Q185" s="92">
        <v>5</v>
      </c>
      <c r="R185" s="92">
        <v>4</v>
      </c>
      <c r="S185" s="92">
        <v>21</v>
      </c>
      <c r="T185" s="92">
        <v>15</v>
      </c>
      <c r="U185" s="92">
        <v>12</v>
      </c>
      <c r="V185" s="92">
        <v>45</v>
      </c>
      <c r="W185" s="100">
        <v>2</v>
      </c>
      <c r="X185" s="92">
        <v>10</v>
      </c>
      <c r="Y185" s="92">
        <v>2</v>
      </c>
      <c r="Z185" s="100" t="s">
        <v>163</v>
      </c>
    </row>
    <row r="186" spans="1:26" ht="17.100000000000001" customHeight="1">
      <c r="A186" s="13"/>
      <c r="B186" s="13" t="s">
        <v>109</v>
      </c>
      <c r="C186" s="13"/>
      <c r="E186" s="145">
        <f t="shared" si="3"/>
        <v>129</v>
      </c>
      <c r="F186" s="100" t="s">
        <v>163</v>
      </c>
      <c r="G186" s="100" t="s">
        <v>163</v>
      </c>
      <c r="H186" s="100">
        <v>3</v>
      </c>
      <c r="I186" s="100" t="s">
        <v>163</v>
      </c>
      <c r="J186" s="100">
        <v>5</v>
      </c>
      <c r="K186" s="100">
        <v>21</v>
      </c>
      <c r="L186" s="100" t="s">
        <v>163</v>
      </c>
      <c r="M186" s="92">
        <v>1</v>
      </c>
      <c r="N186" s="92">
        <v>4</v>
      </c>
      <c r="O186" s="92">
        <v>24</v>
      </c>
      <c r="P186" s="92">
        <v>1</v>
      </c>
      <c r="Q186" s="92">
        <v>1</v>
      </c>
      <c r="R186" s="92" t="s">
        <v>163</v>
      </c>
      <c r="S186" s="92">
        <v>13</v>
      </c>
      <c r="T186" s="92">
        <v>7</v>
      </c>
      <c r="U186" s="92">
        <v>10</v>
      </c>
      <c r="V186" s="92">
        <v>27</v>
      </c>
      <c r="W186" s="100" t="s">
        <v>163</v>
      </c>
      <c r="X186" s="92">
        <v>9</v>
      </c>
      <c r="Y186" s="92">
        <v>2</v>
      </c>
      <c r="Z186" s="100">
        <v>1</v>
      </c>
    </row>
    <row r="187" spans="1:26" ht="17.100000000000001" customHeight="1">
      <c r="A187" s="13"/>
      <c r="B187" s="13" t="s">
        <v>108</v>
      </c>
      <c r="C187" s="13"/>
      <c r="E187" s="145">
        <f t="shared" si="3"/>
        <v>37</v>
      </c>
      <c r="F187" s="100">
        <v>1</v>
      </c>
      <c r="G187" s="100">
        <v>1</v>
      </c>
      <c r="H187" s="100" t="s">
        <v>163</v>
      </c>
      <c r="I187" s="100" t="s">
        <v>163</v>
      </c>
      <c r="J187" s="100" t="s">
        <v>163</v>
      </c>
      <c r="K187" s="100">
        <v>1</v>
      </c>
      <c r="L187" s="100" t="s">
        <v>163</v>
      </c>
      <c r="M187" s="92" t="s">
        <v>163</v>
      </c>
      <c r="N187" s="92">
        <v>1</v>
      </c>
      <c r="O187" s="92">
        <v>4</v>
      </c>
      <c r="P187" s="92" t="s">
        <v>163</v>
      </c>
      <c r="Q187" s="92">
        <v>1</v>
      </c>
      <c r="R187" s="92">
        <v>2</v>
      </c>
      <c r="S187" s="92">
        <v>3</v>
      </c>
      <c r="T187" s="92">
        <v>1</v>
      </c>
      <c r="U187" s="92">
        <v>3</v>
      </c>
      <c r="V187" s="92">
        <v>14</v>
      </c>
      <c r="W187" s="100">
        <v>1</v>
      </c>
      <c r="X187" s="92">
        <v>5</v>
      </c>
      <c r="Y187" s="92" t="s">
        <v>163</v>
      </c>
      <c r="Z187" s="100" t="s">
        <v>163</v>
      </c>
    </row>
    <row r="188" spans="1:26" ht="17.100000000000001" customHeight="1">
      <c r="A188" s="13"/>
      <c r="B188" s="13" t="s">
        <v>107</v>
      </c>
      <c r="C188" s="13"/>
      <c r="E188" s="145">
        <f t="shared" si="3"/>
        <v>345</v>
      </c>
      <c r="F188" s="100" t="s">
        <v>163</v>
      </c>
      <c r="G188" s="100" t="s">
        <v>163</v>
      </c>
      <c r="H188" s="100" t="s">
        <v>163</v>
      </c>
      <c r="I188" s="100" t="s">
        <v>163</v>
      </c>
      <c r="J188" s="100">
        <v>11</v>
      </c>
      <c r="K188" s="100">
        <v>51</v>
      </c>
      <c r="L188" s="100" t="s">
        <v>163</v>
      </c>
      <c r="M188" s="92">
        <v>4</v>
      </c>
      <c r="N188" s="92">
        <v>13</v>
      </c>
      <c r="O188" s="92">
        <v>55</v>
      </c>
      <c r="P188" s="92">
        <v>5</v>
      </c>
      <c r="Q188" s="92">
        <v>7</v>
      </c>
      <c r="R188" s="92">
        <v>10</v>
      </c>
      <c r="S188" s="92">
        <v>20</v>
      </c>
      <c r="T188" s="92">
        <v>12</v>
      </c>
      <c r="U188" s="92">
        <v>21</v>
      </c>
      <c r="V188" s="92">
        <v>89</v>
      </c>
      <c r="W188" s="100">
        <v>3</v>
      </c>
      <c r="X188" s="92">
        <v>26</v>
      </c>
      <c r="Y188" s="92">
        <v>6</v>
      </c>
      <c r="Z188" s="100">
        <v>12</v>
      </c>
    </row>
    <row r="189" spans="1:26" ht="17.100000000000001" customHeight="1">
      <c r="A189" s="13"/>
      <c r="B189" s="13" t="s">
        <v>106</v>
      </c>
      <c r="C189" s="13"/>
      <c r="E189" s="145">
        <f t="shared" si="3"/>
        <v>132</v>
      </c>
      <c r="F189" s="100" t="s">
        <v>163</v>
      </c>
      <c r="G189" s="100" t="s">
        <v>163</v>
      </c>
      <c r="H189" s="100" t="s">
        <v>163</v>
      </c>
      <c r="I189" s="100" t="s">
        <v>163</v>
      </c>
      <c r="J189" s="100">
        <v>4</v>
      </c>
      <c r="K189" s="100">
        <v>17</v>
      </c>
      <c r="L189" s="100" t="s">
        <v>163</v>
      </c>
      <c r="M189" s="92">
        <v>1</v>
      </c>
      <c r="N189" s="92">
        <v>2</v>
      </c>
      <c r="O189" s="92">
        <v>23</v>
      </c>
      <c r="P189" s="92">
        <v>2</v>
      </c>
      <c r="Q189" s="92">
        <v>1</v>
      </c>
      <c r="R189" s="92">
        <v>1</v>
      </c>
      <c r="S189" s="92">
        <v>16</v>
      </c>
      <c r="T189" s="92">
        <v>2</v>
      </c>
      <c r="U189" s="92">
        <v>12</v>
      </c>
      <c r="V189" s="92">
        <v>36</v>
      </c>
      <c r="W189" s="100" t="s">
        <v>163</v>
      </c>
      <c r="X189" s="92">
        <v>9</v>
      </c>
      <c r="Y189" s="92">
        <v>3</v>
      </c>
      <c r="Z189" s="100">
        <v>3</v>
      </c>
    </row>
    <row r="190" spans="1:26" ht="17.100000000000001" customHeight="1">
      <c r="A190" s="13"/>
      <c r="B190" s="13" t="s">
        <v>105</v>
      </c>
      <c r="C190" s="13"/>
      <c r="E190" s="145">
        <f t="shared" si="3"/>
        <v>288</v>
      </c>
      <c r="F190" s="100" t="s">
        <v>163</v>
      </c>
      <c r="G190" s="100" t="s">
        <v>163</v>
      </c>
      <c r="H190" s="100" t="s">
        <v>163</v>
      </c>
      <c r="I190" s="100" t="s">
        <v>163</v>
      </c>
      <c r="J190" s="100">
        <v>2</v>
      </c>
      <c r="K190" s="100">
        <v>42</v>
      </c>
      <c r="L190" s="100">
        <v>1</v>
      </c>
      <c r="M190" s="92">
        <v>5</v>
      </c>
      <c r="N190" s="92">
        <v>8</v>
      </c>
      <c r="O190" s="92">
        <v>66</v>
      </c>
      <c r="P190" s="92">
        <v>6</v>
      </c>
      <c r="Q190" s="92">
        <v>6</v>
      </c>
      <c r="R190" s="92">
        <v>4</v>
      </c>
      <c r="S190" s="92">
        <v>22</v>
      </c>
      <c r="T190" s="92">
        <v>11</v>
      </c>
      <c r="U190" s="92">
        <v>7</v>
      </c>
      <c r="V190" s="92">
        <v>78</v>
      </c>
      <c r="W190" s="100" t="s">
        <v>163</v>
      </c>
      <c r="X190" s="92">
        <v>22</v>
      </c>
      <c r="Y190" s="92">
        <v>2</v>
      </c>
      <c r="Z190" s="100">
        <v>6</v>
      </c>
    </row>
    <row r="191" spans="1:26" ht="17.100000000000001" customHeight="1">
      <c r="A191" s="13"/>
      <c r="B191" s="13" t="s">
        <v>104</v>
      </c>
      <c r="C191" s="13"/>
      <c r="E191" s="145">
        <f>SUM(E192:E196)</f>
        <v>1142</v>
      </c>
      <c r="F191" s="100">
        <v>3</v>
      </c>
      <c r="G191" s="100">
        <v>2</v>
      </c>
      <c r="H191" s="100">
        <v>4</v>
      </c>
      <c r="I191" s="100" t="s">
        <v>163</v>
      </c>
      <c r="J191" s="100">
        <v>27</v>
      </c>
      <c r="K191" s="100">
        <v>204</v>
      </c>
      <c r="L191" s="100" t="s">
        <v>163</v>
      </c>
      <c r="M191" s="92">
        <v>16</v>
      </c>
      <c r="N191" s="92">
        <v>32</v>
      </c>
      <c r="O191" s="92">
        <v>198</v>
      </c>
      <c r="P191" s="92">
        <v>11</v>
      </c>
      <c r="Q191" s="92">
        <v>10</v>
      </c>
      <c r="R191" s="92">
        <v>21</v>
      </c>
      <c r="S191" s="92">
        <v>76</v>
      </c>
      <c r="T191" s="92">
        <v>59</v>
      </c>
      <c r="U191" s="92">
        <v>43</v>
      </c>
      <c r="V191" s="92">
        <v>280</v>
      </c>
      <c r="W191" s="100">
        <v>4</v>
      </c>
      <c r="X191" s="92">
        <v>89</v>
      </c>
      <c r="Y191" s="92">
        <v>20</v>
      </c>
      <c r="Z191" s="100">
        <v>45</v>
      </c>
    </row>
    <row r="192" spans="1:26" ht="17.100000000000001" customHeight="1">
      <c r="A192" s="13"/>
      <c r="B192" s="13"/>
      <c r="C192" s="13" t="s">
        <v>103</v>
      </c>
      <c r="E192" s="145">
        <f t="shared" si="3"/>
        <v>393</v>
      </c>
      <c r="F192" s="100">
        <v>1</v>
      </c>
      <c r="G192" s="100">
        <v>1</v>
      </c>
      <c r="H192" s="100">
        <v>1</v>
      </c>
      <c r="I192" s="100" t="s">
        <v>163</v>
      </c>
      <c r="J192" s="100">
        <v>13</v>
      </c>
      <c r="K192" s="100">
        <v>53</v>
      </c>
      <c r="L192" s="100" t="s">
        <v>163</v>
      </c>
      <c r="M192" s="92">
        <v>4</v>
      </c>
      <c r="N192" s="92">
        <v>14</v>
      </c>
      <c r="O192" s="92">
        <v>72</v>
      </c>
      <c r="P192" s="92">
        <v>5</v>
      </c>
      <c r="Q192" s="92">
        <v>5</v>
      </c>
      <c r="R192" s="92">
        <v>12</v>
      </c>
      <c r="S192" s="92">
        <v>18</v>
      </c>
      <c r="T192" s="92">
        <v>22</v>
      </c>
      <c r="U192" s="92">
        <v>22</v>
      </c>
      <c r="V192" s="92">
        <v>108</v>
      </c>
      <c r="W192" s="100">
        <v>2</v>
      </c>
      <c r="X192" s="92">
        <v>25</v>
      </c>
      <c r="Y192" s="92">
        <v>8</v>
      </c>
      <c r="Z192" s="100">
        <v>8</v>
      </c>
    </row>
    <row r="193" spans="1:27" ht="17.100000000000001" customHeight="1">
      <c r="A193" s="13"/>
      <c r="B193" s="13"/>
      <c r="C193" s="13" t="s">
        <v>102</v>
      </c>
      <c r="E193" s="145">
        <f t="shared" si="3"/>
        <v>464</v>
      </c>
      <c r="F193" s="100">
        <v>2</v>
      </c>
      <c r="G193" s="100">
        <v>1</v>
      </c>
      <c r="H193" s="100">
        <v>3</v>
      </c>
      <c r="I193" s="100" t="s">
        <v>163</v>
      </c>
      <c r="J193" s="100">
        <v>12</v>
      </c>
      <c r="K193" s="100">
        <v>90</v>
      </c>
      <c r="L193" s="100" t="s">
        <v>163</v>
      </c>
      <c r="M193" s="92">
        <v>7</v>
      </c>
      <c r="N193" s="92">
        <v>11</v>
      </c>
      <c r="O193" s="92">
        <v>84</v>
      </c>
      <c r="P193" s="92">
        <v>5</v>
      </c>
      <c r="Q193" s="92">
        <v>3</v>
      </c>
      <c r="R193" s="92">
        <v>5</v>
      </c>
      <c r="S193" s="92">
        <v>37</v>
      </c>
      <c r="T193" s="92">
        <v>28</v>
      </c>
      <c r="U193" s="92">
        <v>15</v>
      </c>
      <c r="V193" s="92">
        <v>103</v>
      </c>
      <c r="W193" s="100" t="s">
        <v>163</v>
      </c>
      <c r="X193" s="92">
        <v>39</v>
      </c>
      <c r="Y193" s="92">
        <v>6</v>
      </c>
      <c r="Z193" s="100">
        <v>14</v>
      </c>
    </row>
    <row r="194" spans="1:27" ht="17.100000000000001" customHeight="1">
      <c r="A194" s="13"/>
      <c r="B194" s="13"/>
      <c r="C194" s="13" t="s">
        <v>101</v>
      </c>
      <c r="E194" s="145">
        <f t="shared" si="3"/>
        <v>285</v>
      </c>
      <c r="F194" s="100" t="s">
        <v>163</v>
      </c>
      <c r="G194" s="100" t="s">
        <v>163</v>
      </c>
      <c r="H194" s="100" t="s">
        <v>163</v>
      </c>
      <c r="I194" s="100" t="s">
        <v>163</v>
      </c>
      <c r="J194" s="100">
        <v>2</v>
      </c>
      <c r="K194" s="100">
        <v>61</v>
      </c>
      <c r="L194" s="100" t="s">
        <v>163</v>
      </c>
      <c r="M194" s="92">
        <v>5</v>
      </c>
      <c r="N194" s="92">
        <v>7</v>
      </c>
      <c r="O194" s="92">
        <v>42</v>
      </c>
      <c r="P194" s="92">
        <v>1</v>
      </c>
      <c r="Q194" s="92">
        <v>2</v>
      </c>
      <c r="R194" s="92">
        <v>4</v>
      </c>
      <c r="S194" s="92">
        <v>21</v>
      </c>
      <c r="T194" s="92">
        <v>9</v>
      </c>
      <c r="U194" s="92">
        <v>6</v>
      </c>
      <c r="V194" s="92">
        <v>69</v>
      </c>
      <c r="W194" s="100">
        <v>2</v>
      </c>
      <c r="X194" s="92">
        <v>25</v>
      </c>
      <c r="Y194" s="92">
        <v>6</v>
      </c>
      <c r="Z194" s="100">
        <v>23</v>
      </c>
    </row>
    <row r="195" spans="1:27" ht="17.100000000000001" customHeight="1">
      <c r="A195" s="13"/>
      <c r="B195" s="13"/>
      <c r="C195" s="13" t="s">
        <v>100</v>
      </c>
      <c r="E195" s="145">
        <f t="shared" si="3"/>
        <v>0</v>
      </c>
      <c r="F195" s="100" t="s">
        <v>163</v>
      </c>
      <c r="G195" s="100" t="s">
        <v>163</v>
      </c>
      <c r="H195" s="100" t="s">
        <v>163</v>
      </c>
      <c r="I195" s="100" t="s">
        <v>163</v>
      </c>
      <c r="J195" s="100" t="s">
        <v>163</v>
      </c>
      <c r="K195" s="100" t="s">
        <v>163</v>
      </c>
      <c r="L195" s="100" t="s">
        <v>163</v>
      </c>
      <c r="M195" s="92" t="s">
        <v>163</v>
      </c>
      <c r="N195" s="92" t="s">
        <v>163</v>
      </c>
      <c r="O195" s="92" t="s">
        <v>163</v>
      </c>
      <c r="P195" s="92" t="s">
        <v>163</v>
      </c>
      <c r="Q195" s="92" t="s">
        <v>163</v>
      </c>
      <c r="R195" s="92" t="s">
        <v>163</v>
      </c>
      <c r="S195" s="92" t="s">
        <v>163</v>
      </c>
      <c r="T195" s="92" t="s">
        <v>163</v>
      </c>
      <c r="U195" s="92" t="s">
        <v>163</v>
      </c>
      <c r="V195" s="92" t="s">
        <v>163</v>
      </c>
      <c r="W195" s="100" t="s">
        <v>163</v>
      </c>
      <c r="X195" s="92" t="s">
        <v>163</v>
      </c>
      <c r="Y195" s="92" t="s">
        <v>163</v>
      </c>
      <c r="Z195" s="100" t="s">
        <v>163</v>
      </c>
    </row>
    <row r="196" spans="1:27" ht="17.100000000000001" customHeight="1">
      <c r="A196" s="13"/>
      <c r="B196" s="13"/>
      <c r="C196" s="13" t="s">
        <v>99</v>
      </c>
      <c r="E196" s="145">
        <f t="shared" si="3"/>
        <v>0</v>
      </c>
      <c r="F196" s="100" t="s">
        <v>163</v>
      </c>
      <c r="G196" s="100" t="s">
        <v>163</v>
      </c>
      <c r="H196" s="100" t="s">
        <v>163</v>
      </c>
      <c r="I196" s="100" t="s">
        <v>163</v>
      </c>
      <c r="J196" s="100" t="s">
        <v>163</v>
      </c>
      <c r="K196" s="100" t="s">
        <v>163</v>
      </c>
      <c r="L196" s="100" t="s">
        <v>163</v>
      </c>
      <c r="M196" s="92" t="s">
        <v>163</v>
      </c>
      <c r="N196" s="92" t="s">
        <v>163</v>
      </c>
      <c r="O196" s="92" t="s">
        <v>163</v>
      </c>
      <c r="P196" s="92" t="s">
        <v>163</v>
      </c>
      <c r="Q196" s="92" t="s">
        <v>163</v>
      </c>
      <c r="R196" s="92" t="s">
        <v>163</v>
      </c>
      <c r="S196" s="92" t="s">
        <v>163</v>
      </c>
      <c r="T196" s="92" t="s">
        <v>163</v>
      </c>
      <c r="U196" s="92" t="s">
        <v>163</v>
      </c>
      <c r="V196" s="92" t="s">
        <v>163</v>
      </c>
      <c r="W196" s="100" t="s">
        <v>163</v>
      </c>
      <c r="X196" s="92" t="s">
        <v>163</v>
      </c>
      <c r="Y196" s="92" t="s">
        <v>163</v>
      </c>
      <c r="Z196" s="100" t="s">
        <v>163</v>
      </c>
    </row>
    <row r="197" spans="1:27" ht="17.100000000000001" customHeight="1">
      <c r="A197" s="13"/>
      <c r="B197" s="13" t="s">
        <v>98</v>
      </c>
      <c r="C197" s="13"/>
      <c r="D197" s="68"/>
      <c r="E197" s="145">
        <f t="shared" si="3"/>
        <v>0</v>
      </c>
      <c r="F197" s="100" t="s">
        <v>163</v>
      </c>
      <c r="G197" s="100" t="s">
        <v>163</v>
      </c>
      <c r="H197" s="100" t="s">
        <v>163</v>
      </c>
      <c r="I197" s="100" t="s">
        <v>163</v>
      </c>
      <c r="J197" s="100" t="s">
        <v>163</v>
      </c>
      <c r="K197" s="100" t="s">
        <v>163</v>
      </c>
      <c r="L197" s="100" t="s">
        <v>163</v>
      </c>
      <c r="M197" s="100" t="s">
        <v>163</v>
      </c>
      <c r="N197" s="100" t="s">
        <v>163</v>
      </c>
      <c r="O197" s="100" t="s">
        <v>163</v>
      </c>
      <c r="P197" s="100" t="s">
        <v>163</v>
      </c>
      <c r="Q197" s="100" t="s">
        <v>163</v>
      </c>
      <c r="R197" s="100" t="s">
        <v>163</v>
      </c>
      <c r="S197" s="100" t="s">
        <v>163</v>
      </c>
      <c r="T197" s="100" t="s">
        <v>163</v>
      </c>
      <c r="U197" s="100" t="s">
        <v>163</v>
      </c>
      <c r="V197" s="100" t="s">
        <v>163</v>
      </c>
      <c r="W197" s="100" t="s">
        <v>163</v>
      </c>
      <c r="X197" s="100" t="s">
        <v>163</v>
      </c>
      <c r="Y197" s="100" t="s">
        <v>163</v>
      </c>
      <c r="Z197" s="100" t="s">
        <v>163</v>
      </c>
      <c r="AA197" s="13"/>
    </row>
    <row r="198" spans="1:27" ht="17.100000000000001" customHeight="1">
      <c r="A198" s="13" t="s">
        <v>97</v>
      </c>
      <c r="B198" s="13"/>
      <c r="C198" s="13"/>
      <c r="E198" s="100"/>
      <c r="F198" s="100"/>
      <c r="G198" s="100"/>
      <c r="H198" s="100"/>
      <c r="I198" s="100"/>
      <c r="J198" s="100"/>
      <c r="K198" s="100"/>
      <c r="L198" s="100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100"/>
      <c r="X198" s="92"/>
      <c r="Y198" s="92"/>
      <c r="Z198" s="100"/>
    </row>
    <row r="199" spans="1:27" ht="17.100000000000001" customHeight="1">
      <c r="A199" s="13">
        <v>1</v>
      </c>
      <c r="B199" s="269" t="s">
        <v>96</v>
      </c>
      <c r="C199" s="269"/>
      <c r="D199" s="128"/>
      <c r="E199" s="145">
        <f>SUM(F199,H199:Z199)</f>
        <v>853</v>
      </c>
      <c r="F199" s="100">
        <f t="shared" ref="F199:Z199" si="4">SUM(F78)</f>
        <v>3</v>
      </c>
      <c r="G199" s="100">
        <f t="shared" si="4"/>
        <v>3</v>
      </c>
      <c r="H199" s="100">
        <f t="shared" si="4"/>
        <v>0</v>
      </c>
      <c r="I199" s="100">
        <f t="shared" si="4"/>
        <v>0</v>
      </c>
      <c r="J199" s="100">
        <f t="shared" si="4"/>
        <v>8</v>
      </c>
      <c r="K199" s="100">
        <f t="shared" si="4"/>
        <v>47</v>
      </c>
      <c r="L199" s="100">
        <f t="shared" si="4"/>
        <v>1</v>
      </c>
      <c r="M199" s="100">
        <f t="shared" si="4"/>
        <v>7</v>
      </c>
      <c r="N199" s="100">
        <f t="shared" si="4"/>
        <v>9</v>
      </c>
      <c r="O199" s="100">
        <f t="shared" si="4"/>
        <v>197</v>
      </c>
      <c r="P199" s="100">
        <f t="shared" si="4"/>
        <v>19</v>
      </c>
      <c r="Q199" s="100">
        <f t="shared" si="4"/>
        <v>24</v>
      </c>
      <c r="R199" s="100">
        <f t="shared" si="4"/>
        <v>16</v>
      </c>
      <c r="S199" s="100">
        <f t="shared" si="4"/>
        <v>85</v>
      </c>
      <c r="T199" s="100">
        <f t="shared" si="4"/>
        <v>53</v>
      </c>
      <c r="U199" s="100">
        <f t="shared" si="4"/>
        <v>58</v>
      </c>
      <c r="V199" s="100">
        <f t="shared" si="4"/>
        <v>220</v>
      </c>
      <c r="W199" s="100">
        <f t="shared" si="4"/>
        <v>7</v>
      </c>
      <c r="X199" s="100">
        <f t="shared" si="4"/>
        <v>58</v>
      </c>
      <c r="Y199" s="100">
        <f t="shared" si="4"/>
        <v>29</v>
      </c>
      <c r="Z199" s="100">
        <f t="shared" si="4"/>
        <v>12</v>
      </c>
    </row>
    <row r="200" spans="1:27" ht="17.100000000000001" customHeight="1">
      <c r="A200" s="13">
        <v>2</v>
      </c>
      <c r="B200" s="269" t="s">
        <v>367</v>
      </c>
      <c r="C200" s="269"/>
      <c r="D200" s="68" t="s">
        <v>366</v>
      </c>
      <c r="E200" s="145">
        <f>SUM(F200,H200:Z200)</f>
        <v>883</v>
      </c>
      <c r="F200" s="100">
        <f>SUM(F40,F65,F106,F107,F110,F108,F109,F197)</f>
        <v>1</v>
      </c>
      <c r="G200" s="100">
        <f>SUM(G40,G65,G106,G107,G110,G108,G109,G197)</f>
        <v>1</v>
      </c>
      <c r="H200" s="100">
        <f t="shared" ref="H200:Z200" si="5">SUM(H40,H65,H106,H107,H110,H108,H109,H197)</f>
        <v>5</v>
      </c>
      <c r="I200" s="100">
        <f t="shared" si="5"/>
        <v>0</v>
      </c>
      <c r="J200" s="100">
        <f t="shared" si="5"/>
        <v>20</v>
      </c>
      <c r="K200" s="100">
        <f t="shared" si="5"/>
        <v>59</v>
      </c>
      <c r="L200" s="100">
        <f t="shared" si="5"/>
        <v>0</v>
      </c>
      <c r="M200" s="100">
        <f t="shared" si="5"/>
        <v>8</v>
      </c>
      <c r="N200" s="100">
        <f t="shared" si="5"/>
        <v>16</v>
      </c>
      <c r="O200" s="100">
        <f t="shared" si="5"/>
        <v>201</v>
      </c>
      <c r="P200" s="100">
        <f t="shared" si="5"/>
        <v>20</v>
      </c>
      <c r="Q200" s="100">
        <f t="shared" si="5"/>
        <v>15</v>
      </c>
      <c r="R200" s="100">
        <f t="shared" si="5"/>
        <v>17</v>
      </c>
      <c r="S200" s="100">
        <f t="shared" si="5"/>
        <v>102</v>
      </c>
      <c r="T200" s="100">
        <f t="shared" si="5"/>
        <v>34</v>
      </c>
      <c r="U200" s="100">
        <f t="shared" si="5"/>
        <v>44</v>
      </c>
      <c r="V200" s="100">
        <f t="shared" si="5"/>
        <v>238</v>
      </c>
      <c r="W200" s="100">
        <f t="shared" si="5"/>
        <v>3</v>
      </c>
      <c r="X200" s="100">
        <f t="shared" si="5"/>
        <v>63</v>
      </c>
      <c r="Y200" s="100">
        <f t="shared" si="5"/>
        <v>28</v>
      </c>
      <c r="Z200" s="100">
        <f t="shared" si="5"/>
        <v>9</v>
      </c>
    </row>
    <row r="201" spans="1:27" ht="17.100000000000001" customHeight="1">
      <c r="A201" s="13">
        <v>3</v>
      </c>
      <c r="B201" s="269" t="s">
        <v>95</v>
      </c>
      <c r="C201" s="269"/>
      <c r="D201" s="128"/>
      <c r="E201" s="145">
        <f t="shared" ref="E201:E216" si="6">SUM(F201,H201:Z201)</f>
        <v>914</v>
      </c>
      <c r="F201" s="100">
        <f t="shared" ref="F201" si="7">SUM(F99)</f>
        <v>2</v>
      </c>
      <c r="G201" s="100">
        <f t="shared" ref="G201:Z201" si="8">SUM(G99)</f>
        <v>2</v>
      </c>
      <c r="H201" s="100">
        <f t="shared" si="8"/>
        <v>0</v>
      </c>
      <c r="I201" s="100">
        <f t="shared" si="8"/>
        <v>0</v>
      </c>
      <c r="J201" s="100">
        <f t="shared" si="8"/>
        <v>11</v>
      </c>
      <c r="K201" s="100">
        <f t="shared" si="8"/>
        <v>42</v>
      </c>
      <c r="L201" s="100">
        <f t="shared" si="8"/>
        <v>2</v>
      </c>
      <c r="M201" s="100">
        <f t="shared" si="8"/>
        <v>8</v>
      </c>
      <c r="N201" s="100">
        <f t="shared" si="8"/>
        <v>12</v>
      </c>
      <c r="O201" s="100">
        <f t="shared" si="8"/>
        <v>188</v>
      </c>
      <c r="P201" s="100">
        <f t="shared" si="8"/>
        <v>19</v>
      </c>
      <c r="Q201" s="100">
        <f t="shared" si="8"/>
        <v>24</v>
      </c>
      <c r="R201" s="100">
        <f t="shared" si="8"/>
        <v>15</v>
      </c>
      <c r="S201" s="100">
        <f t="shared" si="8"/>
        <v>118</v>
      </c>
      <c r="T201" s="100">
        <f t="shared" si="8"/>
        <v>57</v>
      </c>
      <c r="U201" s="100">
        <f t="shared" si="8"/>
        <v>49</v>
      </c>
      <c r="V201" s="100">
        <f t="shared" si="8"/>
        <v>248</v>
      </c>
      <c r="W201" s="100">
        <f t="shared" si="8"/>
        <v>5</v>
      </c>
      <c r="X201" s="100">
        <f t="shared" si="8"/>
        <v>62</v>
      </c>
      <c r="Y201" s="100">
        <f t="shared" si="8"/>
        <v>40</v>
      </c>
      <c r="Z201" s="100">
        <f t="shared" si="8"/>
        <v>12</v>
      </c>
    </row>
    <row r="202" spans="1:27" ht="17.100000000000001" customHeight="1">
      <c r="A202" s="13">
        <v>4</v>
      </c>
      <c r="B202" s="269" t="s">
        <v>94</v>
      </c>
      <c r="C202" s="269"/>
      <c r="D202" s="128"/>
      <c r="E202" s="145">
        <f t="shared" si="6"/>
        <v>950</v>
      </c>
      <c r="F202" s="100">
        <f t="shared" ref="F202:Z202" si="9">SUM(F111)</f>
        <v>3</v>
      </c>
      <c r="G202" s="100">
        <f t="shared" si="9"/>
        <v>3</v>
      </c>
      <c r="H202" s="100">
        <f t="shared" si="9"/>
        <v>0</v>
      </c>
      <c r="I202" s="100">
        <f t="shared" si="9"/>
        <v>0</v>
      </c>
      <c r="J202" s="100">
        <f t="shared" si="9"/>
        <v>25</v>
      </c>
      <c r="K202" s="100">
        <f t="shared" si="9"/>
        <v>67</v>
      </c>
      <c r="L202" s="100">
        <f t="shared" si="9"/>
        <v>1</v>
      </c>
      <c r="M202" s="100">
        <f t="shared" si="9"/>
        <v>6</v>
      </c>
      <c r="N202" s="100">
        <f t="shared" si="9"/>
        <v>14</v>
      </c>
      <c r="O202" s="100">
        <f t="shared" si="9"/>
        <v>201</v>
      </c>
      <c r="P202" s="100">
        <f t="shared" si="9"/>
        <v>23</v>
      </c>
      <c r="Q202" s="100">
        <f t="shared" si="9"/>
        <v>16</v>
      </c>
      <c r="R202" s="100">
        <f t="shared" si="9"/>
        <v>20</v>
      </c>
      <c r="S202" s="100">
        <f t="shared" si="9"/>
        <v>91</v>
      </c>
      <c r="T202" s="100">
        <f t="shared" si="9"/>
        <v>59</v>
      </c>
      <c r="U202" s="100">
        <f t="shared" si="9"/>
        <v>36</v>
      </c>
      <c r="V202" s="100">
        <f t="shared" si="9"/>
        <v>272</v>
      </c>
      <c r="W202" s="100">
        <f t="shared" si="9"/>
        <v>10</v>
      </c>
      <c r="X202" s="100">
        <f t="shared" si="9"/>
        <v>84</v>
      </c>
      <c r="Y202" s="100">
        <f t="shared" si="9"/>
        <v>16</v>
      </c>
      <c r="Z202" s="100">
        <f t="shared" si="9"/>
        <v>6</v>
      </c>
    </row>
    <row r="203" spans="1:27" ht="17.100000000000001" customHeight="1">
      <c r="A203" s="13">
        <v>5</v>
      </c>
      <c r="B203" s="331" t="s">
        <v>93</v>
      </c>
      <c r="C203" s="331"/>
      <c r="D203" s="128"/>
      <c r="E203" s="145">
        <f t="shared" si="6"/>
        <v>928</v>
      </c>
      <c r="F203" s="100">
        <f t="shared" ref="F203:Z203" si="10">SUM(F117,F93,F96)</f>
        <v>5</v>
      </c>
      <c r="G203" s="100">
        <f t="shared" si="10"/>
        <v>5</v>
      </c>
      <c r="H203" s="100">
        <f t="shared" si="10"/>
        <v>2</v>
      </c>
      <c r="I203" s="100">
        <f t="shared" si="10"/>
        <v>0</v>
      </c>
      <c r="J203" s="100">
        <f t="shared" si="10"/>
        <v>25</v>
      </c>
      <c r="K203" s="100">
        <f t="shared" si="10"/>
        <v>68</v>
      </c>
      <c r="L203" s="100">
        <f t="shared" si="10"/>
        <v>4</v>
      </c>
      <c r="M203" s="100">
        <f t="shared" si="10"/>
        <v>6</v>
      </c>
      <c r="N203" s="100">
        <f t="shared" si="10"/>
        <v>18</v>
      </c>
      <c r="O203" s="100">
        <f t="shared" si="10"/>
        <v>204</v>
      </c>
      <c r="P203" s="100">
        <f t="shared" si="10"/>
        <v>26</v>
      </c>
      <c r="Q203" s="100">
        <f t="shared" si="10"/>
        <v>10</v>
      </c>
      <c r="R203" s="100">
        <f t="shared" si="10"/>
        <v>13</v>
      </c>
      <c r="S203" s="100">
        <f t="shared" si="10"/>
        <v>90</v>
      </c>
      <c r="T203" s="100">
        <f t="shared" si="10"/>
        <v>40</v>
      </c>
      <c r="U203" s="100">
        <f t="shared" si="10"/>
        <v>52</v>
      </c>
      <c r="V203" s="100">
        <f t="shared" si="10"/>
        <v>254</v>
      </c>
      <c r="W203" s="100">
        <f t="shared" si="10"/>
        <v>3</v>
      </c>
      <c r="X203" s="100">
        <f t="shared" si="10"/>
        <v>75</v>
      </c>
      <c r="Y203" s="100">
        <f t="shared" si="10"/>
        <v>19</v>
      </c>
      <c r="Z203" s="100">
        <f t="shared" si="10"/>
        <v>14</v>
      </c>
    </row>
    <row r="204" spans="1:27" ht="17.100000000000001" customHeight="1">
      <c r="A204" s="13">
        <v>6</v>
      </c>
      <c r="B204" s="269" t="s">
        <v>92</v>
      </c>
      <c r="C204" s="269"/>
      <c r="D204" s="128"/>
      <c r="E204" s="145">
        <f t="shared" si="6"/>
        <v>1467</v>
      </c>
      <c r="F204" s="100">
        <f t="shared" ref="F204:Z204" si="11">SUM(F87,F105,F84)</f>
        <v>8</v>
      </c>
      <c r="G204" s="100">
        <f t="shared" si="11"/>
        <v>8</v>
      </c>
      <c r="H204" s="100">
        <f t="shared" si="11"/>
        <v>2</v>
      </c>
      <c r="I204" s="100">
        <f t="shared" si="11"/>
        <v>0</v>
      </c>
      <c r="J204" s="100">
        <f t="shared" si="11"/>
        <v>22</v>
      </c>
      <c r="K204" s="100">
        <f t="shared" si="11"/>
        <v>76</v>
      </c>
      <c r="L204" s="100">
        <f t="shared" si="11"/>
        <v>3</v>
      </c>
      <c r="M204" s="100">
        <f t="shared" si="11"/>
        <v>5</v>
      </c>
      <c r="N204" s="100">
        <f t="shared" si="11"/>
        <v>19</v>
      </c>
      <c r="O204" s="100">
        <f t="shared" si="11"/>
        <v>311</v>
      </c>
      <c r="P204" s="100">
        <f t="shared" si="11"/>
        <v>44</v>
      </c>
      <c r="Q204" s="100">
        <f t="shared" si="11"/>
        <v>32</v>
      </c>
      <c r="R204" s="100">
        <f t="shared" si="11"/>
        <v>33</v>
      </c>
      <c r="S204" s="100">
        <f t="shared" si="11"/>
        <v>176</v>
      </c>
      <c r="T204" s="100">
        <f t="shared" si="11"/>
        <v>64</v>
      </c>
      <c r="U204" s="100">
        <f t="shared" si="11"/>
        <v>112</v>
      </c>
      <c r="V204" s="100">
        <f t="shared" si="11"/>
        <v>388</v>
      </c>
      <c r="W204" s="100">
        <f t="shared" si="11"/>
        <v>7</v>
      </c>
      <c r="X204" s="100">
        <f t="shared" si="11"/>
        <v>85</v>
      </c>
      <c r="Y204" s="100">
        <f t="shared" si="11"/>
        <v>60</v>
      </c>
      <c r="Z204" s="100">
        <f t="shared" si="11"/>
        <v>20</v>
      </c>
    </row>
    <row r="205" spans="1:27" ht="17.100000000000001" customHeight="1">
      <c r="A205" s="13">
        <v>7</v>
      </c>
      <c r="B205" s="269" t="s">
        <v>91</v>
      </c>
      <c r="C205" s="269"/>
      <c r="D205" s="128"/>
      <c r="E205" s="145">
        <f t="shared" si="6"/>
        <v>917</v>
      </c>
      <c r="F205" s="100">
        <f>SUM(F29)</f>
        <v>5</v>
      </c>
      <c r="G205" s="100">
        <f t="shared" ref="G205:Z205" si="12">SUM(G29)</f>
        <v>5</v>
      </c>
      <c r="H205" s="100">
        <f t="shared" si="12"/>
        <v>1</v>
      </c>
      <c r="I205" s="100">
        <f t="shared" si="12"/>
        <v>0</v>
      </c>
      <c r="J205" s="100">
        <f t="shared" si="12"/>
        <v>23</v>
      </c>
      <c r="K205" s="100">
        <f t="shared" si="12"/>
        <v>54</v>
      </c>
      <c r="L205" s="100">
        <f t="shared" si="12"/>
        <v>1</v>
      </c>
      <c r="M205" s="100">
        <f t="shared" si="12"/>
        <v>8</v>
      </c>
      <c r="N205" s="100">
        <f t="shared" si="12"/>
        <v>17</v>
      </c>
      <c r="O205" s="100">
        <f t="shared" si="12"/>
        <v>215</v>
      </c>
      <c r="P205" s="100">
        <f t="shared" si="12"/>
        <v>19</v>
      </c>
      <c r="Q205" s="100">
        <f t="shared" si="12"/>
        <v>12</v>
      </c>
      <c r="R205" s="100">
        <f t="shared" si="12"/>
        <v>7</v>
      </c>
      <c r="S205" s="100">
        <f t="shared" si="12"/>
        <v>63</v>
      </c>
      <c r="T205" s="100">
        <f t="shared" si="12"/>
        <v>49</v>
      </c>
      <c r="U205" s="100">
        <f t="shared" si="12"/>
        <v>48</v>
      </c>
      <c r="V205" s="100">
        <f t="shared" si="12"/>
        <v>286</v>
      </c>
      <c r="W205" s="100">
        <f t="shared" si="12"/>
        <v>7</v>
      </c>
      <c r="X205" s="100">
        <f t="shared" si="12"/>
        <v>59</v>
      </c>
      <c r="Y205" s="100">
        <f t="shared" si="12"/>
        <v>17</v>
      </c>
      <c r="Z205" s="100">
        <f t="shared" si="12"/>
        <v>26</v>
      </c>
    </row>
    <row r="206" spans="1:27" ht="17.100000000000001" customHeight="1">
      <c r="A206" s="13">
        <v>8</v>
      </c>
      <c r="B206" s="269" t="s">
        <v>90</v>
      </c>
      <c r="C206" s="269"/>
      <c r="D206" s="128"/>
      <c r="E206" s="145">
        <f t="shared" si="6"/>
        <v>414</v>
      </c>
      <c r="F206" s="100">
        <f>SUM(F48,F47,F49)</f>
        <v>2</v>
      </c>
      <c r="G206" s="100">
        <f t="shared" ref="G206:Z206" si="13">SUM(G48,G47,G49)</f>
        <v>2</v>
      </c>
      <c r="H206" s="100">
        <f t="shared" si="13"/>
        <v>1</v>
      </c>
      <c r="I206" s="100">
        <f t="shared" si="13"/>
        <v>0</v>
      </c>
      <c r="J206" s="100">
        <f t="shared" si="13"/>
        <v>4</v>
      </c>
      <c r="K206" s="100">
        <f t="shared" si="13"/>
        <v>33</v>
      </c>
      <c r="L206" s="100">
        <f t="shared" si="13"/>
        <v>1</v>
      </c>
      <c r="M206" s="100">
        <f t="shared" si="13"/>
        <v>1</v>
      </c>
      <c r="N206" s="100">
        <f t="shared" si="13"/>
        <v>5</v>
      </c>
      <c r="O206" s="100">
        <f t="shared" si="13"/>
        <v>97</v>
      </c>
      <c r="P206" s="100">
        <f t="shared" si="13"/>
        <v>10</v>
      </c>
      <c r="Q206" s="100">
        <f t="shared" si="13"/>
        <v>7</v>
      </c>
      <c r="R206" s="100">
        <f t="shared" si="13"/>
        <v>4</v>
      </c>
      <c r="S206" s="100">
        <f t="shared" si="13"/>
        <v>45</v>
      </c>
      <c r="T206" s="100">
        <f t="shared" si="13"/>
        <v>28</v>
      </c>
      <c r="U206" s="100">
        <f t="shared" si="13"/>
        <v>18</v>
      </c>
      <c r="V206" s="100">
        <f t="shared" si="13"/>
        <v>111</v>
      </c>
      <c r="W206" s="100">
        <f t="shared" si="13"/>
        <v>1</v>
      </c>
      <c r="X206" s="100">
        <f t="shared" si="13"/>
        <v>26</v>
      </c>
      <c r="Y206" s="100">
        <f t="shared" si="13"/>
        <v>8</v>
      </c>
      <c r="Z206" s="100">
        <f t="shared" si="13"/>
        <v>12</v>
      </c>
    </row>
    <row r="207" spans="1:27" ht="17.100000000000001" customHeight="1">
      <c r="A207" s="13">
        <v>9</v>
      </c>
      <c r="B207" s="331" t="s">
        <v>89</v>
      </c>
      <c r="C207" s="331"/>
      <c r="D207" s="128"/>
      <c r="E207" s="145">
        <f t="shared" si="6"/>
        <v>600</v>
      </c>
      <c r="F207" s="100">
        <f>SUM(F44,F46,F45)</f>
        <v>1</v>
      </c>
      <c r="G207" s="100">
        <f t="shared" ref="G207:Z207" si="14">SUM(G44,G46,G45)</f>
        <v>1</v>
      </c>
      <c r="H207" s="100">
        <f t="shared" si="14"/>
        <v>1</v>
      </c>
      <c r="I207" s="100">
        <f t="shared" si="14"/>
        <v>0</v>
      </c>
      <c r="J207" s="100">
        <f t="shared" si="14"/>
        <v>8</v>
      </c>
      <c r="K207" s="100">
        <f t="shared" si="14"/>
        <v>49</v>
      </c>
      <c r="L207" s="100">
        <f t="shared" si="14"/>
        <v>0</v>
      </c>
      <c r="M207" s="100">
        <f t="shared" si="14"/>
        <v>5</v>
      </c>
      <c r="N207" s="100">
        <f t="shared" si="14"/>
        <v>21</v>
      </c>
      <c r="O207" s="100">
        <f t="shared" si="14"/>
        <v>129</v>
      </c>
      <c r="P207" s="100">
        <f t="shared" si="14"/>
        <v>7</v>
      </c>
      <c r="Q207" s="100">
        <f t="shared" si="14"/>
        <v>9</v>
      </c>
      <c r="R207" s="100">
        <f t="shared" si="14"/>
        <v>10</v>
      </c>
      <c r="S207" s="100">
        <f t="shared" si="14"/>
        <v>44</v>
      </c>
      <c r="T207" s="100">
        <f t="shared" si="14"/>
        <v>25</v>
      </c>
      <c r="U207" s="100">
        <f t="shared" si="14"/>
        <v>28</v>
      </c>
      <c r="V207" s="100">
        <f t="shared" si="14"/>
        <v>178</v>
      </c>
      <c r="W207" s="100">
        <f t="shared" si="14"/>
        <v>3</v>
      </c>
      <c r="X207" s="100">
        <f t="shared" si="14"/>
        <v>57</v>
      </c>
      <c r="Y207" s="100">
        <f t="shared" si="14"/>
        <v>12</v>
      </c>
      <c r="Z207" s="100">
        <f t="shared" si="14"/>
        <v>13</v>
      </c>
    </row>
    <row r="208" spans="1:27" ht="17.100000000000001" customHeight="1">
      <c r="A208" s="13">
        <v>10</v>
      </c>
      <c r="B208" s="269" t="s">
        <v>88</v>
      </c>
      <c r="C208" s="269"/>
      <c r="D208" s="128"/>
      <c r="E208" s="145">
        <f t="shared" si="6"/>
        <v>830</v>
      </c>
      <c r="F208" s="100">
        <f t="shared" ref="F208:Z208" si="15">SUM(F124,F123,F125,F126,F120,F154)</f>
        <v>3</v>
      </c>
      <c r="G208" s="100">
        <f t="shared" si="15"/>
        <v>3</v>
      </c>
      <c r="H208" s="100">
        <f t="shared" si="15"/>
        <v>1</v>
      </c>
      <c r="I208" s="100">
        <f t="shared" si="15"/>
        <v>0</v>
      </c>
      <c r="J208" s="100">
        <f t="shared" si="15"/>
        <v>17</v>
      </c>
      <c r="K208" s="100">
        <f t="shared" si="15"/>
        <v>43</v>
      </c>
      <c r="L208" s="100">
        <f t="shared" si="15"/>
        <v>3</v>
      </c>
      <c r="M208" s="100">
        <f t="shared" si="15"/>
        <v>7</v>
      </c>
      <c r="N208" s="100">
        <f t="shared" si="15"/>
        <v>9</v>
      </c>
      <c r="O208" s="100">
        <f t="shared" si="15"/>
        <v>154</v>
      </c>
      <c r="P208" s="100">
        <f t="shared" si="15"/>
        <v>20</v>
      </c>
      <c r="Q208" s="100">
        <f t="shared" si="15"/>
        <v>15</v>
      </c>
      <c r="R208" s="100">
        <f t="shared" si="15"/>
        <v>19</v>
      </c>
      <c r="S208" s="100">
        <f t="shared" si="15"/>
        <v>79</v>
      </c>
      <c r="T208" s="100">
        <f t="shared" si="15"/>
        <v>61</v>
      </c>
      <c r="U208" s="100">
        <f t="shared" si="15"/>
        <v>55</v>
      </c>
      <c r="V208" s="100">
        <f t="shared" si="15"/>
        <v>251</v>
      </c>
      <c r="W208" s="100">
        <f t="shared" si="15"/>
        <v>6</v>
      </c>
      <c r="X208" s="100">
        <f t="shared" si="15"/>
        <v>49</v>
      </c>
      <c r="Y208" s="100">
        <f t="shared" si="15"/>
        <v>22</v>
      </c>
      <c r="Z208" s="100">
        <f t="shared" si="15"/>
        <v>16</v>
      </c>
    </row>
    <row r="209" spans="1:26" ht="17.100000000000001" customHeight="1">
      <c r="A209" s="13">
        <v>11</v>
      </c>
      <c r="B209" s="331" t="s">
        <v>87</v>
      </c>
      <c r="C209" s="331"/>
      <c r="D209" s="128"/>
      <c r="E209" s="145">
        <f t="shared" si="6"/>
        <v>1170</v>
      </c>
      <c r="F209" s="100">
        <f t="shared" ref="F209:Z209" si="16">SUM(F155,F149,F157,F156)</f>
        <v>2</v>
      </c>
      <c r="G209" s="100">
        <f t="shared" si="16"/>
        <v>2</v>
      </c>
      <c r="H209" s="100">
        <f t="shared" si="16"/>
        <v>1</v>
      </c>
      <c r="I209" s="100">
        <f t="shared" si="16"/>
        <v>0</v>
      </c>
      <c r="J209" s="100">
        <f t="shared" si="16"/>
        <v>18</v>
      </c>
      <c r="K209" s="100">
        <f t="shared" si="16"/>
        <v>76</v>
      </c>
      <c r="L209" s="100">
        <f t="shared" si="16"/>
        <v>5</v>
      </c>
      <c r="M209" s="100">
        <f t="shared" si="16"/>
        <v>9</v>
      </c>
      <c r="N209" s="100">
        <f t="shared" si="16"/>
        <v>21</v>
      </c>
      <c r="O209" s="100">
        <f t="shared" si="16"/>
        <v>244</v>
      </c>
      <c r="P209" s="100">
        <f t="shared" si="16"/>
        <v>22</v>
      </c>
      <c r="Q209" s="100">
        <f t="shared" si="16"/>
        <v>14</v>
      </c>
      <c r="R209" s="100">
        <f t="shared" si="16"/>
        <v>29</v>
      </c>
      <c r="S209" s="100">
        <f t="shared" si="16"/>
        <v>86</v>
      </c>
      <c r="T209" s="100">
        <f t="shared" si="16"/>
        <v>59</v>
      </c>
      <c r="U209" s="100">
        <f t="shared" si="16"/>
        <v>66</v>
      </c>
      <c r="V209" s="100">
        <f t="shared" si="16"/>
        <v>365</v>
      </c>
      <c r="W209" s="100">
        <f t="shared" si="16"/>
        <v>11</v>
      </c>
      <c r="X209" s="100">
        <f t="shared" si="16"/>
        <v>104</v>
      </c>
      <c r="Y209" s="100">
        <f t="shared" si="16"/>
        <v>24</v>
      </c>
      <c r="Z209" s="100">
        <f t="shared" si="16"/>
        <v>14</v>
      </c>
    </row>
    <row r="210" spans="1:26" ht="17.100000000000001" customHeight="1">
      <c r="A210" s="13">
        <v>12</v>
      </c>
      <c r="B210" s="269" t="s">
        <v>86</v>
      </c>
      <c r="C210" s="269"/>
      <c r="D210" s="128"/>
      <c r="E210" s="145">
        <f t="shared" si="6"/>
        <v>1397</v>
      </c>
      <c r="F210" s="100">
        <f t="shared" ref="F210:Z210" si="17">SUM(F129,F140,F135)</f>
        <v>6</v>
      </c>
      <c r="G210" s="100">
        <f t="shared" si="17"/>
        <v>5</v>
      </c>
      <c r="H210" s="100">
        <f t="shared" si="17"/>
        <v>1</v>
      </c>
      <c r="I210" s="100">
        <f t="shared" si="17"/>
        <v>0</v>
      </c>
      <c r="J210" s="100">
        <f t="shared" si="17"/>
        <v>35</v>
      </c>
      <c r="K210" s="100">
        <f t="shared" si="17"/>
        <v>142</v>
      </c>
      <c r="L210" s="100">
        <f t="shared" si="17"/>
        <v>2</v>
      </c>
      <c r="M210" s="100">
        <f t="shared" si="17"/>
        <v>14</v>
      </c>
      <c r="N210" s="100">
        <f t="shared" si="17"/>
        <v>14</v>
      </c>
      <c r="O210" s="100">
        <f t="shared" si="17"/>
        <v>285</v>
      </c>
      <c r="P210" s="100">
        <f t="shared" si="17"/>
        <v>36</v>
      </c>
      <c r="Q210" s="100">
        <f t="shared" si="17"/>
        <v>23</v>
      </c>
      <c r="R210" s="100">
        <f t="shared" si="17"/>
        <v>15</v>
      </c>
      <c r="S210" s="100">
        <f t="shared" si="17"/>
        <v>119</v>
      </c>
      <c r="T210" s="100">
        <f t="shared" si="17"/>
        <v>80</v>
      </c>
      <c r="U210" s="100">
        <f t="shared" si="17"/>
        <v>51</v>
      </c>
      <c r="V210" s="100">
        <f t="shared" si="17"/>
        <v>395</v>
      </c>
      <c r="W210" s="100">
        <f t="shared" si="17"/>
        <v>11</v>
      </c>
      <c r="X210" s="100">
        <f t="shared" si="17"/>
        <v>100</v>
      </c>
      <c r="Y210" s="100">
        <f t="shared" si="17"/>
        <v>30</v>
      </c>
      <c r="Z210" s="100">
        <f t="shared" si="17"/>
        <v>38</v>
      </c>
    </row>
    <row r="211" spans="1:26" ht="17.100000000000001" customHeight="1">
      <c r="A211" s="13">
        <v>13</v>
      </c>
      <c r="B211" s="331" t="s">
        <v>85</v>
      </c>
      <c r="C211" s="331"/>
      <c r="D211" s="128"/>
      <c r="E211" s="145">
        <f t="shared" si="6"/>
        <v>1370</v>
      </c>
      <c r="F211" s="100">
        <f>SUM(F35,F24)</f>
        <v>16</v>
      </c>
      <c r="G211" s="100">
        <f t="shared" ref="G211:Z211" si="18">SUM(G35,G24)</f>
        <v>16</v>
      </c>
      <c r="H211" s="100">
        <f t="shared" si="18"/>
        <v>3</v>
      </c>
      <c r="I211" s="100">
        <f t="shared" si="18"/>
        <v>0</v>
      </c>
      <c r="J211" s="100">
        <f t="shared" si="18"/>
        <v>23</v>
      </c>
      <c r="K211" s="100">
        <f t="shared" si="18"/>
        <v>99</v>
      </c>
      <c r="L211" s="100">
        <f t="shared" si="18"/>
        <v>2</v>
      </c>
      <c r="M211" s="100">
        <f t="shared" si="18"/>
        <v>5</v>
      </c>
      <c r="N211" s="100">
        <f t="shared" si="18"/>
        <v>25</v>
      </c>
      <c r="O211" s="100">
        <f t="shared" si="18"/>
        <v>273</v>
      </c>
      <c r="P211" s="100">
        <f t="shared" si="18"/>
        <v>24</v>
      </c>
      <c r="Q211" s="100">
        <f t="shared" si="18"/>
        <v>19</v>
      </c>
      <c r="R211" s="100">
        <f t="shared" si="18"/>
        <v>13</v>
      </c>
      <c r="S211" s="100">
        <f t="shared" si="18"/>
        <v>115</v>
      </c>
      <c r="T211" s="100">
        <f t="shared" si="18"/>
        <v>59</v>
      </c>
      <c r="U211" s="100">
        <f t="shared" si="18"/>
        <v>75</v>
      </c>
      <c r="V211" s="100">
        <f t="shared" si="18"/>
        <v>462</v>
      </c>
      <c r="W211" s="100">
        <f t="shared" si="18"/>
        <v>13</v>
      </c>
      <c r="X211" s="100">
        <f t="shared" si="18"/>
        <v>90</v>
      </c>
      <c r="Y211" s="100">
        <f t="shared" si="18"/>
        <v>33</v>
      </c>
      <c r="Z211" s="100">
        <f t="shared" si="18"/>
        <v>21</v>
      </c>
    </row>
    <row r="212" spans="1:26" ht="17.100000000000001" customHeight="1">
      <c r="A212" s="13">
        <v>14</v>
      </c>
      <c r="B212" s="269" t="s">
        <v>84</v>
      </c>
      <c r="C212" s="269"/>
      <c r="D212" s="68"/>
      <c r="E212" s="145">
        <f t="shared" si="6"/>
        <v>1394</v>
      </c>
      <c r="F212" s="100">
        <f>SUM(F59,F55,F50)</f>
        <v>5</v>
      </c>
      <c r="G212" s="100">
        <f t="shared" ref="G212:Z212" si="19">SUM(G59,G55,G50)</f>
        <v>5</v>
      </c>
      <c r="H212" s="100">
        <f t="shared" si="19"/>
        <v>67</v>
      </c>
      <c r="I212" s="100">
        <f t="shared" si="19"/>
        <v>0</v>
      </c>
      <c r="J212" s="100">
        <f t="shared" si="19"/>
        <v>26</v>
      </c>
      <c r="K212" s="100">
        <f t="shared" si="19"/>
        <v>177</v>
      </c>
      <c r="L212" s="100">
        <f t="shared" si="19"/>
        <v>2</v>
      </c>
      <c r="M212" s="100">
        <f t="shared" si="19"/>
        <v>7</v>
      </c>
      <c r="N212" s="100">
        <f t="shared" si="19"/>
        <v>29</v>
      </c>
      <c r="O212" s="100">
        <f t="shared" si="19"/>
        <v>272</v>
      </c>
      <c r="P212" s="100">
        <f t="shared" si="19"/>
        <v>25</v>
      </c>
      <c r="Q212" s="100">
        <f t="shared" si="19"/>
        <v>8</v>
      </c>
      <c r="R212" s="100">
        <f t="shared" si="19"/>
        <v>13</v>
      </c>
      <c r="S212" s="100">
        <f t="shared" si="19"/>
        <v>131</v>
      </c>
      <c r="T212" s="100">
        <f t="shared" si="19"/>
        <v>50</v>
      </c>
      <c r="U212" s="100">
        <f t="shared" si="19"/>
        <v>33</v>
      </c>
      <c r="V212" s="100">
        <f t="shared" si="19"/>
        <v>363</v>
      </c>
      <c r="W212" s="100">
        <f t="shared" si="19"/>
        <v>8</v>
      </c>
      <c r="X212" s="100">
        <f t="shared" si="19"/>
        <v>120</v>
      </c>
      <c r="Y212" s="100">
        <f t="shared" si="19"/>
        <v>21</v>
      </c>
      <c r="Z212" s="100">
        <f t="shared" si="19"/>
        <v>37</v>
      </c>
    </row>
    <row r="213" spans="1:26" ht="17.100000000000001" customHeight="1">
      <c r="A213" s="13">
        <v>15</v>
      </c>
      <c r="B213" s="269" t="s">
        <v>83</v>
      </c>
      <c r="C213" s="269"/>
      <c r="D213" s="128"/>
      <c r="E213" s="145">
        <f t="shared" si="6"/>
        <v>2521</v>
      </c>
      <c r="F213" s="100">
        <f t="shared" ref="F213:Z213" si="20">SUM(F158,F159,F165)</f>
        <v>8</v>
      </c>
      <c r="G213" s="100">
        <f t="shared" si="20"/>
        <v>7</v>
      </c>
      <c r="H213" s="100">
        <f t="shared" si="20"/>
        <v>5</v>
      </c>
      <c r="I213" s="100">
        <f t="shared" si="20"/>
        <v>0</v>
      </c>
      <c r="J213" s="100">
        <f t="shared" si="20"/>
        <v>50</v>
      </c>
      <c r="K213" s="100">
        <f t="shared" si="20"/>
        <v>163</v>
      </c>
      <c r="L213" s="100">
        <f t="shared" si="20"/>
        <v>6</v>
      </c>
      <c r="M213" s="100">
        <f t="shared" si="20"/>
        <v>18</v>
      </c>
      <c r="N213" s="100">
        <f t="shared" si="20"/>
        <v>44</v>
      </c>
      <c r="O213" s="100">
        <f t="shared" si="20"/>
        <v>511</v>
      </c>
      <c r="P213" s="100">
        <f t="shared" si="20"/>
        <v>69</v>
      </c>
      <c r="Q213" s="100">
        <f t="shared" si="20"/>
        <v>38</v>
      </c>
      <c r="R213" s="100">
        <f t="shared" si="20"/>
        <v>40</v>
      </c>
      <c r="S213" s="100">
        <f t="shared" si="20"/>
        <v>208</v>
      </c>
      <c r="T213" s="100">
        <f t="shared" si="20"/>
        <v>113</v>
      </c>
      <c r="U213" s="100">
        <f t="shared" si="20"/>
        <v>145</v>
      </c>
      <c r="V213" s="100">
        <f t="shared" si="20"/>
        <v>848</v>
      </c>
      <c r="W213" s="100">
        <f t="shared" si="20"/>
        <v>14</v>
      </c>
      <c r="X213" s="100">
        <f t="shared" si="20"/>
        <v>154</v>
      </c>
      <c r="Y213" s="100">
        <f t="shared" si="20"/>
        <v>51</v>
      </c>
      <c r="Z213" s="100">
        <f t="shared" si="20"/>
        <v>36</v>
      </c>
    </row>
    <row r="214" spans="1:26" ht="17.100000000000001" customHeight="1">
      <c r="A214" s="13">
        <v>16</v>
      </c>
      <c r="B214" s="269" t="s">
        <v>82</v>
      </c>
      <c r="C214" s="269"/>
      <c r="D214" s="128"/>
      <c r="E214" s="145">
        <f t="shared" si="6"/>
        <v>2134</v>
      </c>
      <c r="F214" s="100">
        <f t="shared" ref="F214:Z214" si="21">SUM(F170,F179,F185,F175)</f>
        <v>10</v>
      </c>
      <c r="G214" s="100">
        <f t="shared" si="21"/>
        <v>10</v>
      </c>
      <c r="H214" s="100">
        <f t="shared" si="21"/>
        <v>1</v>
      </c>
      <c r="I214" s="100">
        <f t="shared" si="21"/>
        <v>1</v>
      </c>
      <c r="J214" s="100">
        <f t="shared" si="21"/>
        <v>61</v>
      </c>
      <c r="K214" s="100">
        <f t="shared" si="21"/>
        <v>157</v>
      </c>
      <c r="L214" s="100">
        <f t="shared" si="21"/>
        <v>0</v>
      </c>
      <c r="M214" s="100">
        <f t="shared" si="21"/>
        <v>12</v>
      </c>
      <c r="N214" s="100">
        <f t="shared" si="21"/>
        <v>21</v>
      </c>
      <c r="O214" s="100">
        <f t="shared" si="21"/>
        <v>463</v>
      </c>
      <c r="P214" s="100">
        <f t="shared" si="21"/>
        <v>43</v>
      </c>
      <c r="Q214" s="100">
        <f t="shared" si="21"/>
        <v>31</v>
      </c>
      <c r="R214" s="100">
        <f t="shared" si="21"/>
        <v>31</v>
      </c>
      <c r="S214" s="100">
        <f t="shared" si="21"/>
        <v>211</v>
      </c>
      <c r="T214" s="100">
        <f t="shared" si="21"/>
        <v>135</v>
      </c>
      <c r="U214" s="100">
        <f t="shared" si="21"/>
        <v>85</v>
      </c>
      <c r="V214" s="100">
        <f t="shared" si="21"/>
        <v>665</v>
      </c>
      <c r="W214" s="100">
        <f t="shared" si="21"/>
        <v>21</v>
      </c>
      <c r="X214" s="100">
        <f t="shared" si="21"/>
        <v>128</v>
      </c>
      <c r="Y214" s="100">
        <f t="shared" si="21"/>
        <v>22</v>
      </c>
      <c r="Z214" s="100">
        <f t="shared" si="21"/>
        <v>36</v>
      </c>
    </row>
    <row r="215" spans="1:26" ht="17.100000000000001" customHeight="1">
      <c r="A215" s="13">
        <v>17</v>
      </c>
      <c r="B215" s="269" t="s">
        <v>81</v>
      </c>
      <c r="C215" s="269"/>
      <c r="D215" s="128"/>
      <c r="E215" s="145">
        <f t="shared" si="6"/>
        <v>2073</v>
      </c>
      <c r="F215" s="100">
        <f t="shared" ref="F215:Z215" si="22">SUM(F186,F191,F190,F189,F188,F187)</f>
        <v>4</v>
      </c>
      <c r="G215" s="100">
        <f t="shared" si="22"/>
        <v>3</v>
      </c>
      <c r="H215" s="100">
        <f t="shared" si="22"/>
        <v>7</v>
      </c>
      <c r="I215" s="100">
        <f t="shared" si="22"/>
        <v>0</v>
      </c>
      <c r="J215" s="100">
        <f t="shared" si="22"/>
        <v>49</v>
      </c>
      <c r="K215" s="100">
        <f t="shared" si="22"/>
        <v>336</v>
      </c>
      <c r="L215" s="100">
        <f t="shared" si="22"/>
        <v>1</v>
      </c>
      <c r="M215" s="100">
        <f t="shared" si="22"/>
        <v>27</v>
      </c>
      <c r="N215" s="100">
        <f t="shared" si="22"/>
        <v>60</v>
      </c>
      <c r="O215" s="100">
        <f t="shared" si="22"/>
        <v>370</v>
      </c>
      <c r="P215" s="100">
        <f t="shared" si="22"/>
        <v>25</v>
      </c>
      <c r="Q215" s="100">
        <f t="shared" si="22"/>
        <v>26</v>
      </c>
      <c r="R215" s="100">
        <f t="shared" si="22"/>
        <v>38</v>
      </c>
      <c r="S215" s="100">
        <f t="shared" si="22"/>
        <v>150</v>
      </c>
      <c r="T215" s="100">
        <f t="shared" si="22"/>
        <v>92</v>
      </c>
      <c r="U215" s="100">
        <f t="shared" si="22"/>
        <v>96</v>
      </c>
      <c r="V215" s="100">
        <f t="shared" si="22"/>
        <v>524</v>
      </c>
      <c r="W215" s="100">
        <f t="shared" si="22"/>
        <v>8</v>
      </c>
      <c r="X215" s="100">
        <f t="shared" si="22"/>
        <v>160</v>
      </c>
      <c r="Y215" s="100">
        <f t="shared" si="22"/>
        <v>33</v>
      </c>
      <c r="Z215" s="100">
        <f t="shared" si="22"/>
        <v>67</v>
      </c>
    </row>
    <row r="216" spans="1:26" ht="17.100000000000001" customHeight="1">
      <c r="A216" s="13">
        <v>18</v>
      </c>
      <c r="B216" s="269" t="s">
        <v>80</v>
      </c>
      <c r="C216" s="269"/>
      <c r="D216" s="128"/>
      <c r="E216" s="145">
        <f t="shared" si="6"/>
        <v>657</v>
      </c>
      <c r="F216" s="100">
        <f>SUM(F6,F18,F14,F10)</f>
        <v>46</v>
      </c>
      <c r="G216" s="100">
        <f t="shared" ref="G216:Z216" si="23">SUM(G6,G18,G14,G10)</f>
        <v>46</v>
      </c>
      <c r="H216" s="100">
        <f t="shared" si="23"/>
        <v>16</v>
      </c>
      <c r="I216" s="100">
        <f t="shared" si="23"/>
        <v>1</v>
      </c>
      <c r="J216" s="100">
        <f t="shared" si="23"/>
        <v>11</v>
      </c>
      <c r="K216" s="100">
        <f t="shared" si="23"/>
        <v>63</v>
      </c>
      <c r="L216" s="100">
        <f t="shared" si="23"/>
        <v>3</v>
      </c>
      <c r="M216" s="100">
        <f t="shared" si="23"/>
        <v>0</v>
      </c>
      <c r="N216" s="100">
        <f t="shared" si="23"/>
        <v>7</v>
      </c>
      <c r="O216" s="100">
        <f t="shared" si="23"/>
        <v>113</v>
      </c>
      <c r="P216" s="100">
        <f t="shared" si="23"/>
        <v>10</v>
      </c>
      <c r="Q216" s="100">
        <f t="shared" si="23"/>
        <v>14</v>
      </c>
      <c r="R216" s="100">
        <f t="shared" si="23"/>
        <v>5</v>
      </c>
      <c r="S216" s="100">
        <f t="shared" si="23"/>
        <v>51</v>
      </c>
      <c r="T216" s="100">
        <f t="shared" si="23"/>
        <v>33</v>
      </c>
      <c r="U216" s="100">
        <f t="shared" si="23"/>
        <v>17</v>
      </c>
      <c r="V216" s="100">
        <f t="shared" si="23"/>
        <v>177</v>
      </c>
      <c r="W216" s="100">
        <f t="shared" si="23"/>
        <v>3</v>
      </c>
      <c r="X216" s="100">
        <f t="shared" si="23"/>
        <v>57</v>
      </c>
      <c r="Y216" s="100">
        <f t="shared" si="23"/>
        <v>5</v>
      </c>
      <c r="Z216" s="100">
        <f t="shared" si="23"/>
        <v>25</v>
      </c>
    </row>
    <row r="217" spans="1:26"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1:26">
      <c r="E218" s="116">
        <f>SUM(E199:E216)</f>
        <v>21472</v>
      </c>
      <c r="F218" s="116">
        <f t="shared" ref="F218:Z218" si="24">SUM(F199:F216)</f>
        <v>130</v>
      </c>
      <c r="G218" s="116">
        <f t="shared" si="24"/>
        <v>127</v>
      </c>
      <c r="H218" s="116">
        <f t="shared" si="24"/>
        <v>114</v>
      </c>
      <c r="I218" s="116">
        <f t="shared" si="24"/>
        <v>2</v>
      </c>
      <c r="J218" s="116">
        <f t="shared" si="24"/>
        <v>436</v>
      </c>
      <c r="K218" s="116">
        <f t="shared" si="24"/>
        <v>1751</v>
      </c>
      <c r="L218" s="116">
        <f t="shared" si="24"/>
        <v>37</v>
      </c>
      <c r="M218" s="116">
        <f t="shared" si="24"/>
        <v>153</v>
      </c>
      <c r="N218" s="116">
        <f t="shared" si="24"/>
        <v>361</v>
      </c>
      <c r="O218" s="116">
        <f t="shared" si="24"/>
        <v>4428</v>
      </c>
      <c r="P218" s="116">
        <f t="shared" si="24"/>
        <v>461</v>
      </c>
      <c r="Q218" s="116">
        <f t="shared" si="24"/>
        <v>337</v>
      </c>
      <c r="R218" s="116">
        <f t="shared" si="24"/>
        <v>338</v>
      </c>
      <c r="S218" s="116">
        <f t="shared" si="24"/>
        <v>1964</v>
      </c>
      <c r="T218" s="116">
        <f t="shared" si="24"/>
        <v>1091</v>
      </c>
      <c r="U218" s="116">
        <f t="shared" si="24"/>
        <v>1068</v>
      </c>
      <c r="V218" s="116">
        <f t="shared" si="24"/>
        <v>6245</v>
      </c>
      <c r="W218" s="116">
        <f t="shared" si="24"/>
        <v>141</v>
      </c>
      <c r="X218" s="116">
        <f t="shared" si="24"/>
        <v>1531</v>
      </c>
      <c r="Y218" s="116">
        <f t="shared" si="24"/>
        <v>470</v>
      </c>
      <c r="Z218" s="116">
        <f t="shared" si="24"/>
        <v>414</v>
      </c>
    </row>
  </sheetData>
  <mergeCells count="30">
    <mergeCell ref="B213:C213"/>
    <mergeCell ref="B214:C214"/>
    <mergeCell ref="B215:C215"/>
    <mergeCell ref="B216:C216"/>
    <mergeCell ref="B207:C207"/>
    <mergeCell ref="B208:C208"/>
    <mergeCell ref="B209:C209"/>
    <mergeCell ref="B210:C210"/>
    <mergeCell ref="B211:C211"/>
    <mergeCell ref="B212:C212"/>
    <mergeCell ref="B206:C206"/>
    <mergeCell ref="A146:D148"/>
    <mergeCell ref="E146:O146"/>
    <mergeCell ref="P146:Z146"/>
    <mergeCell ref="E147:E148"/>
    <mergeCell ref="B199:C199"/>
    <mergeCell ref="B200:C200"/>
    <mergeCell ref="B201:C201"/>
    <mergeCell ref="B202:C202"/>
    <mergeCell ref="B203:C203"/>
    <mergeCell ref="B204:C204"/>
    <mergeCell ref="B205:C205"/>
    <mergeCell ref="A2:D4"/>
    <mergeCell ref="E2:O2"/>
    <mergeCell ref="P2:Z2"/>
    <mergeCell ref="E3:E4"/>
    <mergeCell ref="A75:D77"/>
    <mergeCell ref="E75:O75"/>
    <mergeCell ref="P75:Z75"/>
    <mergeCell ref="E76:E77"/>
  </mergeCells>
  <phoneticPr fontId="1"/>
  <printOptions horizontalCentered="1" verticalCentered="1"/>
  <pageMargins left="0" right="0" top="0.6692913385826772" bottom="0.6692913385826772" header="0.31496062992125984" footer="0.31496062992125984"/>
  <pageSetup paperSize="9" scale="43" orientation="landscape" r:id="rId1"/>
  <rowBreaks count="2" manualBreakCount="2">
    <brk id="73" max="25" man="1"/>
    <brk id="144" max="25" man="1"/>
  </rowBreaks>
  <ignoredErrors>
    <ignoredError sqref="E40 E50 E55 E59 E65 E84 E87 E93 E96 E99 E111 E117 E120 E126 E129 E135 E140 E159 E165 E170 E175 E179 E191 E10 E18 E24 E29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54"/>
  <sheetViews>
    <sheetView view="pageBreakPreview" zoomScaleNormal="100" zoomScaleSheetLayoutView="100" workbookViewId="0">
      <selection activeCell="A145" sqref="A145:D147"/>
    </sheetView>
  </sheetViews>
  <sheetFormatPr defaultRowHeight="18" customHeight="1"/>
  <cols>
    <col min="1" max="2" width="3.625" style="2" customWidth="1"/>
    <col min="3" max="3" width="12.625" style="2" customWidth="1"/>
    <col min="4" max="4" width="2.625" style="13" customWidth="1"/>
    <col min="5" max="12" width="12.625" style="2" customWidth="1"/>
    <col min="13" max="16384" width="9" style="2"/>
  </cols>
  <sheetData>
    <row r="1" spans="1:13" ht="24" customHeight="1" thickBot="1">
      <c r="A1" s="1" t="s">
        <v>460</v>
      </c>
      <c r="B1" s="129"/>
      <c r="C1" s="129"/>
      <c r="D1" s="129"/>
    </row>
    <row r="2" spans="1:13" ht="15" customHeight="1" thickTop="1">
      <c r="A2" s="327" t="s">
        <v>362</v>
      </c>
      <c r="B2" s="327"/>
      <c r="C2" s="327"/>
      <c r="D2" s="327"/>
      <c r="E2" s="256" t="s">
        <v>403</v>
      </c>
      <c r="F2" s="257"/>
      <c r="G2" s="257"/>
      <c r="H2" s="257"/>
      <c r="I2" s="257"/>
      <c r="J2" s="257"/>
      <c r="K2" s="257"/>
      <c r="L2" s="257"/>
      <c r="M2" s="13"/>
    </row>
    <row r="3" spans="1:13" ht="15" customHeight="1">
      <c r="A3" s="332"/>
      <c r="B3" s="332"/>
      <c r="C3" s="332"/>
      <c r="D3" s="332"/>
      <c r="E3" s="253" t="s">
        <v>403</v>
      </c>
      <c r="F3" s="267" t="s">
        <v>412</v>
      </c>
      <c r="G3" s="253" t="s">
        <v>404</v>
      </c>
      <c r="H3" s="124" t="s">
        <v>405</v>
      </c>
      <c r="I3" s="124" t="s">
        <v>406</v>
      </c>
      <c r="J3" s="124" t="s">
        <v>407</v>
      </c>
      <c r="K3" s="253" t="s">
        <v>408</v>
      </c>
      <c r="L3" s="255" t="s">
        <v>348</v>
      </c>
    </row>
    <row r="4" spans="1:13" ht="15" customHeight="1">
      <c r="A4" s="329"/>
      <c r="B4" s="329"/>
      <c r="C4" s="329"/>
      <c r="D4" s="329"/>
      <c r="E4" s="254"/>
      <c r="F4" s="271"/>
      <c r="G4" s="254"/>
      <c r="H4" s="123" t="s">
        <v>409</v>
      </c>
      <c r="I4" s="123" t="s">
        <v>410</v>
      </c>
      <c r="J4" s="123" t="s">
        <v>411</v>
      </c>
      <c r="K4" s="254"/>
      <c r="L4" s="252"/>
    </row>
    <row r="5" spans="1:13" ht="16.5" customHeight="1">
      <c r="A5" s="56" t="s">
        <v>2</v>
      </c>
      <c r="B5" s="56"/>
      <c r="C5" s="56"/>
      <c r="D5" s="56"/>
      <c r="E5" s="146">
        <f>SUM((E6,E10,E14,E18,E24,E29,E35,E40,E44,E45,E46,E47,E48,E49,E50,E55,E59,E65,E78,E84,E87,E93,E96,E99,E105,E106,E107,E108,E109),(E110,E111,E117,E120,E123,E124,E125,E126,E129,E135,E140,E148,E153,E154,E155,E156,E157,E158,E164,E169,E174,E178,E184,E185,E186,E187,E188,E189,E190,E196))</f>
        <v>111299</v>
      </c>
      <c r="F5" s="96">
        <f>SUM((F6,F10,F14,F18,F24,F29,F35,F40,F44,F45,F46,F47,F48,F49,F50,F55,F59,F65,F78,F84,F87,F93,F96,F99,F105,F106,F107,F108,F109),(F110,F111,F117,F120,F123,F124,F125,F126,F129,F135,F140,F148,F153,F154,F155,F156,F157,F158,F164,F169,F174,F178,F184,F185,F186,F187,F188,F189,F190,F196))</f>
        <v>8191</v>
      </c>
      <c r="G5" s="96">
        <f>SUM((G6,G10,G14,G18,G24,G29,G35,G40,G44,G45,G46,G47,G48,G49,G50,G55,G59,G65,G78,G84,G87,G93,G96,G99,G105,G106,G107,G108,G109),(G110,G111,G117,G120,G123,G124,G125,G126,G129,G135,G140,G148,G153,G154,G155,G156,G157,G158,G164,G169,G174,G178,G184,G185,G186,G187,G188,G189,G190,G196))</f>
        <v>5155</v>
      </c>
      <c r="H5" s="96">
        <f>SUM((H6,H10,H14,H18,H24,H29,H35,H40,H44,H45,H46,H47,H48,H49,H50,H55,H59,H65,H78,H84,H87,H93,H96,H99,H105,H106,H107,H108,H109),(H110,H111,H117,H120,H123,H124,H125,H126,H129,H135,H140,H148,H153,H154,H155,H156,H157,H158,H164,H169,H174,H178,H184,H185,H186,H187,H188,H189,H190,H196))</f>
        <v>15286</v>
      </c>
      <c r="I5" s="96">
        <f>SUM((I6,I10,I14,I18,I24,I29,I35,I40,I44,I45,I46,I47,I48,I49,I50,I55,I59,I65,I78,I84,I87,I93,I96,I99,I105,I106,I107,I108,I109),(I110,I111,I117,I120,I123,I124,I125,I126,I129,I135,I140,I148,I153,I154,I155,I156,I157,I158,I164,I169,I174,I178,I184,I185,I186,I187,I188,I189,I190,I196))</f>
        <v>12985</v>
      </c>
      <c r="J5" s="96">
        <f>SUM((J6,J10,J14,J18,J24,J29,J35,J40,J44,J45,J46,J47,J48,J49,J50,J55,J59,J65,J78,J84,J87,J93,J96,J99,J105,J106,J107,J108,J109),(J110,J111,J117,J120,J123,J124,J125,J126,J129,J135,J140,J148,J153,J154,J155,J156,J157,J158,J164,J169,J174,J178,J184,J185,J186,J187,J188,J189,J190,J196))</f>
        <v>17716</v>
      </c>
      <c r="K5" s="96">
        <f>SUM((K6,K10,K14,K18,K24,K29,K35,K40,K44,K45,K46,K47,K48,K49,K50,K55,K59,K65,K78,K84,K87,K93,K96,K99,K105,K106,K107,K108,K109),(K110,K111,K117,K120,K123,K124,K125,K126,K129,K135,K140,K148,K153,K154,K155,K156,K157,K158,K164,K169,K174,K178,K184,K185,K186,K187,K188,K189,K190,K196))</f>
        <v>44141</v>
      </c>
      <c r="L5" s="96">
        <f>SUM((L6,L10,L14,L18,L24,L29,L35,L40,L44,L45,L46,L47,L48,L49,L50,L55,L59,L65,L78,L84,L87,L93,L96,L99,L105,L106,L107,L108,L109),(L110,L111,L117,L120,L123,L124,L125,L126,L129,L135,L140,L148,L153,L154,L155,L156,L157,L158,L164,L169,L174,L178,L184,L185,L186,L187,L188,L189,L190,L196))</f>
        <v>7825</v>
      </c>
    </row>
    <row r="6" spans="1:13" ht="17.100000000000001" customHeight="1">
      <c r="A6" s="13"/>
      <c r="B6" s="13" t="s">
        <v>161</v>
      </c>
      <c r="C6" s="13"/>
      <c r="E6" s="147">
        <f>SUM(E7:E9)</f>
        <v>644</v>
      </c>
      <c r="F6" s="89">
        <v>49</v>
      </c>
      <c r="G6" s="89">
        <v>22</v>
      </c>
      <c r="H6" s="89">
        <v>47</v>
      </c>
      <c r="I6" s="89">
        <v>75</v>
      </c>
      <c r="J6" s="89">
        <v>91</v>
      </c>
      <c r="K6" s="89">
        <v>357</v>
      </c>
      <c r="L6" s="92">
        <v>3</v>
      </c>
    </row>
    <row r="7" spans="1:13" ht="17.100000000000001" customHeight="1">
      <c r="A7" s="13"/>
      <c r="B7" s="13"/>
      <c r="C7" s="13" t="s">
        <v>103</v>
      </c>
      <c r="E7" s="145">
        <f>SUM(F7:L7)</f>
        <v>577</v>
      </c>
      <c r="F7" s="89">
        <v>37</v>
      </c>
      <c r="G7" s="89">
        <v>21</v>
      </c>
      <c r="H7" s="89">
        <v>45</v>
      </c>
      <c r="I7" s="89">
        <v>74</v>
      </c>
      <c r="J7" s="89">
        <v>91</v>
      </c>
      <c r="K7" s="89">
        <v>306</v>
      </c>
      <c r="L7" s="92">
        <v>3</v>
      </c>
    </row>
    <row r="8" spans="1:13" ht="17.100000000000001" customHeight="1">
      <c r="A8" s="13"/>
      <c r="B8" s="13"/>
      <c r="C8" s="13" t="s">
        <v>102</v>
      </c>
      <c r="E8" s="145">
        <f>SUM(F8:L8)</f>
        <v>67</v>
      </c>
      <c r="F8" s="89">
        <v>12</v>
      </c>
      <c r="G8" s="89">
        <v>1</v>
      </c>
      <c r="H8" s="89">
        <v>2</v>
      </c>
      <c r="I8" s="89">
        <v>1</v>
      </c>
      <c r="J8" s="92" t="s">
        <v>163</v>
      </c>
      <c r="K8" s="89">
        <v>51</v>
      </c>
      <c r="L8" s="92" t="s">
        <v>163</v>
      </c>
    </row>
    <row r="9" spans="1:13" ht="17.100000000000001" customHeight="1">
      <c r="A9" s="13"/>
      <c r="B9" s="13"/>
      <c r="C9" s="13" t="s">
        <v>101</v>
      </c>
      <c r="E9" s="145">
        <f>SUM(F9:L9)</f>
        <v>0</v>
      </c>
      <c r="F9" s="92" t="s">
        <v>163</v>
      </c>
      <c r="G9" s="92" t="s">
        <v>163</v>
      </c>
      <c r="H9" s="92" t="s">
        <v>163</v>
      </c>
      <c r="I9" s="92" t="s">
        <v>163</v>
      </c>
      <c r="J9" s="92" t="s">
        <v>163</v>
      </c>
      <c r="K9" s="92" t="s">
        <v>163</v>
      </c>
      <c r="L9" s="92" t="s">
        <v>163</v>
      </c>
    </row>
    <row r="10" spans="1:13" ht="17.100000000000001" customHeight="1">
      <c r="A10" s="13"/>
      <c r="B10" s="13" t="s">
        <v>160</v>
      </c>
      <c r="C10" s="13"/>
      <c r="E10" s="145">
        <f>SUM(E11:E13)</f>
        <v>223</v>
      </c>
      <c r="F10" s="89">
        <v>67</v>
      </c>
      <c r="G10" s="89">
        <v>4</v>
      </c>
      <c r="H10" s="89">
        <v>9</v>
      </c>
      <c r="I10" s="89">
        <v>9</v>
      </c>
      <c r="J10" s="89">
        <v>11</v>
      </c>
      <c r="K10" s="89">
        <v>118</v>
      </c>
      <c r="L10" s="92">
        <v>5</v>
      </c>
    </row>
    <row r="11" spans="1:13" ht="17.100000000000001" customHeight="1">
      <c r="A11" s="13"/>
      <c r="B11" s="13"/>
      <c r="C11" s="13" t="s">
        <v>103</v>
      </c>
      <c r="E11" s="145">
        <f>SUM(F11:L11)</f>
        <v>157</v>
      </c>
      <c r="F11" s="89">
        <v>51</v>
      </c>
      <c r="G11" s="89">
        <v>1</v>
      </c>
      <c r="H11" s="89">
        <v>5</v>
      </c>
      <c r="I11" s="89">
        <v>8</v>
      </c>
      <c r="J11" s="89">
        <v>7</v>
      </c>
      <c r="K11" s="89">
        <v>80</v>
      </c>
      <c r="L11" s="92">
        <v>5</v>
      </c>
    </row>
    <row r="12" spans="1:13" ht="17.100000000000001" customHeight="1">
      <c r="A12" s="13"/>
      <c r="B12" s="13"/>
      <c r="C12" s="13" t="s">
        <v>102</v>
      </c>
      <c r="E12" s="145">
        <f>SUM(F12:L12)</f>
        <v>66</v>
      </c>
      <c r="F12" s="89">
        <v>16</v>
      </c>
      <c r="G12" s="92">
        <v>3</v>
      </c>
      <c r="H12" s="89">
        <v>4</v>
      </c>
      <c r="I12" s="89">
        <v>1</v>
      </c>
      <c r="J12" s="89">
        <v>4</v>
      </c>
      <c r="K12" s="89">
        <v>38</v>
      </c>
      <c r="L12" s="92" t="s">
        <v>163</v>
      </c>
    </row>
    <row r="13" spans="1:13" ht="17.100000000000001" customHeight="1">
      <c r="A13" s="13"/>
      <c r="B13" s="13"/>
      <c r="C13" s="13" t="s">
        <v>101</v>
      </c>
      <c r="E13" s="145">
        <f>SUM(F13:L13)</f>
        <v>0</v>
      </c>
      <c r="F13" s="92" t="s">
        <v>163</v>
      </c>
      <c r="G13" s="92" t="s">
        <v>163</v>
      </c>
      <c r="H13" s="92" t="s">
        <v>163</v>
      </c>
      <c r="I13" s="92" t="s">
        <v>163</v>
      </c>
      <c r="J13" s="92" t="s">
        <v>163</v>
      </c>
      <c r="K13" s="92" t="s">
        <v>163</v>
      </c>
      <c r="L13" s="92" t="s">
        <v>163</v>
      </c>
    </row>
    <row r="14" spans="1:13" ht="17.100000000000001" customHeight="1">
      <c r="A14" s="13"/>
      <c r="B14" s="13" t="s">
        <v>159</v>
      </c>
      <c r="C14" s="13"/>
      <c r="D14" s="68" t="s">
        <v>371</v>
      </c>
      <c r="E14" s="145">
        <f>SUM(F14:L14)</f>
        <v>136</v>
      </c>
      <c r="F14" s="89">
        <v>18</v>
      </c>
      <c r="G14" s="92" t="s">
        <v>163</v>
      </c>
      <c r="H14" s="89">
        <v>12</v>
      </c>
      <c r="I14" s="89">
        <v>3</v>
      </c>
      <c r="J14" s="89">
        <v>9</v>
      </c>
      <c r="K14" s="89">
        <v>94</v>
      </c>
      <c r="L14" s="92" t="s">
        <v>163</v>
      </c>
    </row>
    <row r="15" spans="1:13" ht="17.100000000000001" customHeight="1">
      <c r="A15" s="13"/>
      <c r="B15" s="13"/>
      <c r="C15" s="13" t="s">
        <v>103</v>
      </c>
      <c r="D15" s="68" t="s">
        <v>371</v>
      </c>
      <c r="E15" s="145" t="s">
        <v>370</v>
      </c>
      <c r="F15" s="92" t="s">
        <v>370</v>
      </c>
      <c r="G15" s="92" t="s">
        <v>370</v>
      </c>
      <c r="H15" s="92" t="s">
        <v>370</v>
      </c>
      <c r="I15" s="92" t="s">
        <v>370</v>
      </c>
      <c r="J15" s="92" t="s">
        <v>370</v>
      </c>
      <c r="K15" s="92" t="s">
        <v>370</v>
      </c>
      <c r="L15" s="92" t="s">
        <v>370</v>
      </c>
    </row>
    <row r="16" spans="1:13" ht="17.100000000000001" customHeight="1">
      <c r="A16" s="13"/>
      <c r="B16" s="13"/>
      <c r="C16" s="13" t="s">
        <v>102</v>
      </c>
      <c r="D16" s="68" t="s">
        <v>371</v>
      </c>
      <c r="E16" s="145" t="s">
        <v>370</v>
      </c>
      <c r="F16" s="92" t="s">
        <v>370</v>
      </c>
      <c r="G16" s="92" t="s">
        <v>370</v>
      </c>
      <c r="H16" s="92" t="s">
        <v>370</v>
      </c>
      <c r="I16" s="92" t="s">
        <v>370</v>
      </c>
      <c r="J16" s="92" t="s">
        <v>370</v>
      </c>
      <c r="K16" s="92" t="s">
        <v>370</v>
      </c>
      <c r="L16" s="92" t="s">
        <v>370</v>
      </c>
    </row>
    <row r="17" spans="1:12" ht="17.100000000000001" customHeight="1">
      <c r="A17" s="13"/>
      <c r="B17" s="13"/>
      <c r="C17" s="13" t="s">
        <v>101</v>
      </c>
      <c r="E17" s="147">
        <f>SUM(F17,H17:L17)</f>
        <v>0</v>
      </c>
      <c r="F17" s="92" t="s">
        <v>163</v>
      </c>
      <c r="G17" s="92" t="s">
        <v>163</v>
      </c>
      <c r="H17" s="92" t="s">
        <v>163</v>
      </c>
      <c r="I17" s="92" t="s">
        <v>163</v>
      </c>
      <c r="J17" s="92" t="s">
        <v>163</v>
      </c>
      <c r="K17" s="92" t="s">
        <v>163</v>
      </c>
      <c r="L17" s="92" t="s">
        <v>163</v>
      </c>
    </row>
    <row r="18" spans="1:12" ht="17.100000000000001" customHeight="1">
      <c r="A18" s="13"/>
      <c r="B18" s="13" t="s">
        <v>158</v>
      </c>
      <c r="C18" s="13"/>
      <c r="E18" s="147">
        <f>SUM(E19:E23)</f>
        <v>2642</v>
      </c>
      <c r="F18" s="89">
        <v>236</v>
      </c>
      <c r="G18" s="89">
        <v>85</v>
      </c>
      <c r="H18" s="89">
        <v>258</v>
      </c>
      <c r="I18" s="89">
        <v>323</v>
      </c>
      <c r="J18" s="89">
        <v>355</v>
      </c>
      <c r="K18" s="89">
        <v>1363</v>
      </c>
      <c r="L18" s="89">
        <v>22</v>
      </c>
    </row>
    <row r="19" spans="1:12" ht="17.100000000000001" customHeight="1">
      <c r="A19" s="13"/>
      <c r="B19" s="13"/>
      <c r="C19" s="13" t="s">
        <v>103</v>
      </c>
      <c r="E19" s="145">
        <f>SUM(F19:L19)</f>
        <v>1159</v>
      </c>
      <c r="F19" s="89">
        <v>115</v>
      </c>
      <c r="G19" s="89">
        <v>17</v>
      </c>
      <c r="H19" s="89">
        <v>78</v>
      </c>
      <c r="I19" s="89">
        <v>163</v>
      </c>
      <c r="J19" s="89">
        <v>187</v>
      </c>
      <c r="K19" s="89">
        <v>588</v>
      </c>
      <c r="L19" s="89">
        <v>11</v>
      </c>
    </row>
    <row r="20" spans="1:12" ht="17.100000000000001" customHeight="1">
      <c r="A20" s="13"/>
      <c r="B20" s="13"/>
      <c r="C20" s="13" t="s">
        <v>102</v>
      </c>
      <c r="E20" s="145">
        <f>SUM(F20:L20)</f>
        <v>1183</v>
      </c>
      <c r="F20" s="89">
        <v>93</v>
      </c>
      <c r="G20" s="89">
        <v>61</v>
      </c>
      <c r="H20" s="89">
        <v>154</v>
      </c>
      <c r="I20" s="89">
        <v>135</v>
      </c>
      <c r="J20" s="89">
        <v>135</v>
      </c>
      <c r="K20" s="89">
        <v>599</v>
      </c>
      <c r="L20" s="89">
        <v>6</v>
      </c>
    </row>
    <row r="21" spans="1:12" ht="17.100000000000001" customHeight="1">
      <c r="A21" s="13"/>
      <c r="B21" s="13"/>
      <c r="C21" s="13" t="s">
        <v>101</v>
      </c>
      <c r="E21" s="145">
        <f>SUM(F21:L21)</f>
        <v>113</v>
      </c>
      <c r="F21" s="89">
        <v>11</v>
      </c>
      <c r="G21" s="92" t="s">
        <v>163</v>
      </c>
      <c r="H21" s="89">
        <v>7</v>
      </c>
      <c r="I21" s="89">
        <v>4</v>
      </c>
      <c r="J21" s="89">
        <v>19</v>
      </c>
      <c r="K21" s="89">
        <v>67</v>
      </c>
      <c r="L21" s="89">
        <v>5</v>
      </c>
    </row>
    <row r="22" spans="1:12" ht="17.100000000000001" customHeight="1">
      <c r="A22" s="13"/>
      <c r="B22" s="13"/>
      <c r="C22" s="13" t="s">
        <v>100</v>
      </c>
      <c r="E22" s="145">
        <f>SUM(F22:L22)</f>
        <v>187</v>
      </c>
      <c r="F22" s="89">
        <v>17</v>
      </c>
      <c r="G22" s="89">
        <v>7</v>
      </c>
      <c r="H22" s="89">
        <v>19</v>
      </c>
      <c r="I22" s="89">
        <v>21</v>
      </c>
      <c r="J22" s="89">
        <v>14</v>
      </c>
      <c r="K22" s="89">
        <v>109</v>
      </c>
      <c r="L22" s="92" t="s">
        <v>163</v>
      </c>
    </row>
    <row r="23" spans="1:12" ht="17.100000000000001" customHeight="1">
      <c r="A23" s="13"/>
      <c r="B23" s="13"/>
      <c r="C23" s="13" t="s">
        <v>99</v>
      </c>
      <c r="E23" s="145">
        <f>SUM(F23:L23)</f>
        <v>0</v>
      </c>
      <c r="F23" s="92" t="s">
        <v>163</v>
      </c>
      <c r="G23" s="92" t="s">
        <v>163</v>
      </c>
      <c r="H23" s="92" t="s">
        <v>163</v>
      </c>
      <c r="I23" s="92" t="s">
        <v>163</v>
      </c>
      <c r="J23" s="92" t="s">
        <v>163</v>
      </c>
      <c r="K23" s="92" t="s">
        <v>163</v>
      </c>
      <c r="L23" s="92" t="s">
        <v>163</v>
      </c>
    </row>
    <row r="24" spans="1:12" ht="17.100000000000001" customHeight="1">
      <c r="A24" s="13"/>
      <c r="B24" s="13" t="s">
        <v>157</v>
      </c>
      <c r="C24" s="13"/>
      <c r="E24" s="147">
        <f>SUM(E25:E28)</f>
        <v>3348</v>
      </c>
      <c r="F24" s="89">
        <v>237</v>
      </c>
      <c r="G24" s="89">
        <v>100</v>
      </c>
      <c r="H24" s="89">
        <v>399</v>
      </c>
      <c r="I24" s="89">
        <v>440</v>
      </c>
      <c r="J24" s="89">
        <v>602</v>
      </c>
      <c r="K24" s="89">
        <v>1535</v>
      </c>
      <c r="L24" s="89">
        <v>35</v>
      </c>
    </row>
    <row r="25" spans="1:12" ht="17.100000000000001" customHeight="1">
      <c r="A25" s="13"/>
      <c r="B25" s="13"/>
      <c r="C25" s="13" t="s">
        <v>103</v>
      </c>
      <c r="E25" s="145">
        <f>SUM(F25:L25)</f>
        <v>2076</v>
      </c>
      <c r="F25" s="89">
        <v>137</v>
      </c>
      <c r="G25" s="89">
        <v>74</v>
      </c>
      <c r="H25" s="89">
        <v>299</v>
      </c>
      <c r="I25" s="89">
        <v>318</v>
      </c>
      <c r="J25" s="89">
        <v>352</v>
      </c>
      <c r="K25" s="89">
        <v>880</v>
      </c>
      <c r="L25" s="89">
        <v>16</v>
      </c>
    </row>
    <row r="26" spans="1:12" ht="17.100000000000001" customHeight="1">
      <c r="A26" s="13"/>
      <c r="B26" s="13"/>
      <c r="C26" s="13" t="s">
        <v>102</v>
      </c>
      <c r="E26" s="145">
        <f>SUM(F26:L26)</f>
        <v>259</v>
      </c>
      <c r="F26" s="89">
        <v>24</v>
      </c>
      <c r="G26" s="89">
        <v>2</v>
      </c>
      <c r="H26" s="89">
        <v>13</v>
      </c>
      <c r="I26" s="89">
        <v>24</v>
      </c>
      <c r="J26" s="89">
        <v>50</v>
      </c>
      <c r="K26" s="89">
        <v>141</v>
      </c>
      <c r="L26" s="89">
        <v>5</v>
      </c>
    </row>
    <row r="27" spans="1:12" ht="17.100000000000001" customHeight="1">
      <c r="A27" s="13"/>
      <c r="B27" s="13"/>
      <c r="C27" s="13" t="s">
        <v>101</v>
      </c>
      <c r="D27" s="68"/>
      <c r="E27" s="145">
        <f>SUM(F27:L27)</f>
        <v>1013</v>
      </c>
      <c r="F27" s="89">
        <v>76</v>
      </c>
      <c r="G27" s="89">
        <v>24</v>
      </c>
      <c r="H27" s="89">
        <v>87</v>
      </c>
      <c r="I27" s="89">
        <v>98</v>
      </c>
      <c r="J27" s="89">
        <v>200</v>
      </c>
      <c r="K27" s="89">
        <v>514</v>
      </c>
      <c r="L27" s="89">
        <v>14</v>
      </c>
    </row>
    <row r="28" spans="1:12" ht="17.100000000000001" customHeight="1">
      <c r="A28" s="13"/>
      <c r="B28" s="13"/>
      <c r="C28" s="13" t="s">
        <v>100</v>
      </c>
      <c r="D28" s="68"/>
      <c r="E28" s="145">
        <f>SUM(F28:L28)</f>
        <v>0</v>
      </c>
      <c r="F28" s="92" t="s">
        <v>163</v>
      </c>
      <c r="G28" s="92" t="s">
        <v>163</v>
      </c>
      <c r="H28" s="92" t="s">
        <v>163</v>
      </c>
      <c r="I28" s="92" t="s">
        <v>163</v>
      </c>
      <c r="J28" s="92" t="s">
        <v>163</v>
      </c>
      <c r="K28" s="92" t="s">
        <v>163</v>
      </c>
      <c r="L28" s="92" t="s">
        <v>163</v>
      </c>
    </row>
    <row r="29" spans="1:12" ht="17.100000000000001" customHeight="1">
      <c r="A29" s="13"/>
      <c r="B29" s="13" t="s">
        <v>156</v>
      </c>
      <c r="C29" s="13"/>
      <c r="E29" s="147">
        <f>SUM(E30:E34)</f>
        <v>5330</v>
      </c>
      <c r="F29" s="89">
        <v>442</v>
      </c>
      <c r="G29" s="89">
        <v>249</v>
      </c>
      <c r="H29" s="89">
        <v>768</v>
      </c>
      <c r="I29" s="89">
        <v>622</v>
      </c>
      <c r="J29" s="89">
        <v>790</v>
      </c>
      <c r="K29" s="89">
        <v>2173</v>
      </c>
      <c r="L29" s="89">
        <v>286</v>
      </c>
    </row>
    <row r="30" spans="1:12" ht="17.100000000000001" customHeight="1">
      <c r="A30" s="13"/>
      <c r="B30" s="13"/>
      <c r="C30" s="13" t="s">
        <v>103</v>
      </c>
      <c r="E30" s="145">
        <f>SUM(F30:L30)</f>
        <v>791</v>
      </c>
      <c r="F30" s="89">
        <v>70</v>
      </c>
      <c r="G30" s="89">
        <v>26</v>
      </c>
      <c r="H30" s="89">
        <v>93</v>
      </c>
      <c r="I30" s="89">
        <v>105</v>
      </c>
      <c r="J30" s="89">
        <v>95</v>
      </c>
      <c r="K30" s="89">
        <v>328</v>
      </c>
      <c r="L30" s="89">
        <v>74</v>
      </c>
    </row>
    <row r="31" spans="1:12" ht="17.100000000000001" customHeight="1">
      <c r="A31" s="13"/>
      <c r="B31" s="13"/>
      <c r="C31" s="13" t="s">
        <v>102</v>
      </c>
      <c r="E31" s="145">
        <f>SUM(F31:L31)</f>
        <v>934</v>
      </c>
      <c r="F31" s="89">
        <v>82</v>
      </c>
      <c r="G31" s="89">
        <v>35</v>
      </c>
      <c r="H31" s="89">
        <v>147</v>
      </c>
      <c r="I31" s="89">
        <v>109</v>
      </c>
      <c r="J31" s="89">
        <v>166</v>
      </c>
      <c r="K31" s="89">
        <v>357</v>
      </c>
      <c r="L31" s="89">
        <v>38</v>
      </c>
    </row>
    <row r="32" spans="1:12" ht="17.100000000000001" customHeight="1">
      <c r="A32" s="13"/>
      <c r="B32" s="13"/>
      <c r="C32" s="13" t="s">
        <v>101</v>
      </c>
      <c r="E32" s="145">
        <f>SUM(F32:L32)</f>
        <v>1345</v>
      </c>
      <c r="F32" s="89">
        <v>103</v>
      </c>
      <c r="G32" s="89">
        <v>110</v>
      </c>
      <c r="H32" s="89">
        <v>225</v>
      </c>
      <c r="I32" s="89">
        <v>139</v>
      </c>
      <c r="J32" s="89">
        <v>192</v>
      </c>
      <c r="K32" s="89">
        <v>530</v>
      </c>
      <c r="L32" s="89">
        <v>46</v>
      </c>
    </row>
    <row r="33" spans="1:12" ht="17.100000000000001" customHeight="1">
      <c r="A33" s="13"/>
      <c r="B33" s="13"/>
      <c r="C33" s="13" t="s">
        <v>100</v>
      </c>
      <c r="E33" s="145">
        <f>SUM(F33:L33)</f>
        <v>1117</v>
      </c>
      <c r="F33" s="89">
        <v>99</v>
      </c>
      <c r="G33" s="89">
        <v>27</v>
      </c>
      <c r="H33" s="89">
        <v>152</v>
      </c>
      <c r="I33" s="89">
        <v>135</v>
      </c>
      <c r="J33" s="89">
        <v>172</v>
      </c>
      <c r="K33" s="89">
        <v>451</v>
      </c>
      <c r="L33" s="89">
        <v>81</v>
      </c>
    </row>
    <row r="34" spans="1:12" ht="17.100000000000001" customHeight="1">
      <c r="A34" s="13"/>
      <c r="B34" s="13"/>
      <c r="C34" s="13" t="s">
        <v>99</v>
      </c>
      <c r="E34" s="145">
        <f>SUM(F34:L34)</f>
        <v>1143</v>
      </c>
      <c r="F34" s="89">
        <v>88</v>
      </c>
      <c r="G34" s="89">
        <v>51</v>
      </c>
      <c r="H34" s="89">
        <v>151</v>
      </c>
      <c r="I34" s="89">
        <v>134</v>
      </c>
      <c r="J34" s="89">
        <v>165</v>
      </c>
      <c r="K34" s="89">
        <v>507</v>
      </c>
      <c r="L34" s="89">
        <v>47</v>
      </c>
    </row>
    <row r="35" spans="1:12" ht="17.100000000000001" customHeight="1">
      <c r="A35" s="13"/>
      <c r="B35" s="13" t="s">
        <v>155</v>
      </c>
      <c r="C35" s="13"/>
      <c r="E35" s="147">
        <f>SUM(E36:E39)</f>
        <v>3684</v>
      </c>
      <c r="F35" s="89">
        <v>269</v>
      </c>
      <c r="G35" s="89">
        <v>65</v>
      </c>
      <c r="H35" s="89">
        <v>305</v>
      </c>
      <c r="I35" s="89">
        <v>354</v>
      </c>
      <c r="J35" s="89">
        <v>639</v>
      </c>
      <c r="K35" s="89">
        <v>1837</v>
      </c>
      <c r="L35" s="89">
        <v>215</v>
      </c>
    </row>
    <row r="36" spans="1:12" ht="17.100000000000001" customHeight="1">
      <c r="A36" s="13"/>
      <c r="B36" s="13"/>
      <c r="C36" s="13" t="s">
        <v>103</v>
      </c>
      <c r="D36" s="68" t="s">
        <v>363</v>
      </c>
      <c r="E36" s="145" t="s">
        <v>370</v>
      </c>
      <c r="F36" s="92" t="s">
        <v>370</v>
      </c>
      <c r="G36" s="92" t="s">
        <v>370</v>
      </c>
      <c r="H36" s="92" t="s">
        <v>370</v>
      </c>
      <c r="I36" s="92" t="s">
        <v>370</v>
      </c>
      <c r="J36" s="92" t="s">
        <v>370</v>
      </c>
      <c r="K36" s="92" t="s">
        <v>370</v>
      </c>
      <c r="L36" s="92" t="s">
        <v>370</v>
      </c>
    </row>
    <row r="37" spans="1:12" ht="17.100000000000001" customHeight="1">
      <c r="A37" s="13"/>
      <c r="B37" s="13"/>
      <c r="C37" s="13" t="s">
        <v>102</v>
      </c>
      <c r="D37" s="68" t="s">
        <v>442</v>
      </c>
      <c r="E37" s="145">
        <f>SUM(F37:L37)</f>
        <v>1698</v>
      </c>
      <c r="F37" s="89">
        <v>139</v>
      </c>
      <c r="G37" s="89">
        <v>31</v>
      </c>
      <c r="H37" s="89">
        <v>137</v>
      </c>
      <c r="I37" s="89">
        <v>166</v>
      </c>
      <c r="J37" s="89">
        <v>314</v>
      </c>
      <c r="K37" s="89">
        <v>797</v>
      </c>
      <c r="L37" s="89">
        <v>114</v>
      </c>
    </row>
    <row r="38" spans="1:12" ht="17.100000000000001" customHeight="1">
      <c r="A38" s="13"/>
      <c r="B38" s="13"/>
      <c r="C38" s="13" t="s">
        <v>101</v>
      </c>
      <c r="E38" s="145">
        <f>SUM(F38:L38)</f>
        <v>914</v>
      </c>
      <c r="F38" s="89">
        <v>69</v>
      </c>
      <c r="G38" s="89">
        <v>16</v>
      </c>
      <c r="H38" s="89">
        <v>67</v>
      </c>
      <c r="I38" s="89">
        <v>82</v>
      </c>
      <c r="J38" s="89">
        <v>176</v>
      </c>
      <c r="K38" s="89">
        <v>453</v>
      </c>
      <c r="L38" s="89">
        <v>51</v>
      </c>
    </row>
    <row r="39" spans="1:12" ht="17.100000000000001" customHeight="1">
      <c r="A39" s="13"/>
      <c r="B39" s="13"/>
      <c r="C39" s="13" t="s">
        <v>100</v>
      </c>
      <c r="E39" s="145">
        <f>SUM(F39:L39)</f>
        <v>1072</v>
      </c>
      <c r="F39" s="89">
        <v>61</v>
      </c>
      <c r="G39" s="89">
        <v>18</v>
      </c>
      <c r="H39" s="89">
        <v>101</v>
      </c>
      <c r="I39" s="89">
        <v>106</v>
      </c>
      <c r="J39" s="89">
        <v>149</v>
      </c>
      <c r="K39" s="89">
        <v>587</v>
      </c>
      <c r="L39" s="89">
        <v>50</v>
      </c>
    </row>
    <row r="40" spans="1:12" ht="17.100000000000001" customHeight="1">
      <c r="A40" s="13"/>
      <c r="B40" s="13" t="s">
        <v>154</v>
      </c>
      <c r="C40" s="13"/>
      <c r="E40" s="147">
        <f>SUM(E41:E43)</f>
        <v>640</v>
      </c>
      <c r="F40" s="89">
        <v>62</v>
      </c>
      <c r="G40" s="89">
        <v>20</v>
      </c>
      <c r="H40" s="89">
        <v>69</v>
      </c>
      <c r="I40" s="89">
        <v>96</v>
      </c>
      <c r="J40" s="89">
        <v>97</v>
      </c>
      <c r="K40" s="89">
        <v>273</v>
      </c>
      <c r="L40" s="89">
        <v>23</v>
      </c>
    </row>
    <row r="41" spans="1:12" ht="17.100000000000001" customHeight="1">
      <c r="A41" s="13"/>
      <c r="B41" s="13"/>
      <c r="C41" s="13" t="s">
        <v>103</v>
      </c>
      <c r="E41" s="145">
        <f t="shared" ref="E41:E49" si="0">SUM(F41:L41)</f>
        <v>153</v>
      </c>
      <c r="F41" s="89">
        <v>4</v>
      </c>
      <c r="G41" s="89">
        <v>11</v>
      </c>
      <c r="H41" s="89">
        <v>14</v>
      </c>
      <c r="I41" s="89">
        <v>32</v>
      </c>
      <c r="J41" s="89">
        <v>17</v>
      </c>
      <c r="K41" s="89">
        <v>67</v>
      </c>
      <c r="L41" s="89">
        <v>8</v>
      </c>
    </row>
    <row r="42" spans="1:12" ht="17.100000000000001" customHeight="1">
      <c r="A42" s="13"/>
      <c r="B42" s="13"/>
      <c r="C42" s="13" t="s">
        <v>102</v>
      </c>
      <c r="E42" s="145">
        <f t="shared" si="0"/>
        <v>272</v>
      </c>
      <c r="F42" s="89">
        <v>9</v>
      </c>
      <c r="G42" s="89">
        <v>9</v>
      </c>
      <c r="H42" s="89">
        <v>47</v>
      </c>
      <c r="I42" s="89">
        <v>42</v>
      </c>
      <c r="J42" s="89">
        <v>50</v>
      </c>
      <c r="K42" s="89">
        <v>100</v>
      </c>
      <c r="L42" s="89">
        <v>15</v>
      </c>
    </row>
    <row r="43" spans="1:12" ht="17.100000000000001" customHeight="1">
      <c r="A43" s="13"/>
      <c r="B43" s="13"/>
      <c r="C43" s="13" t="s">
        <v>101</v>
      </c>
      <c r="E43" s="145">
        <f t="shared" si="0"/>
        <v>215</v>
      </c>
      <c r="F43" s="89">
        <v>49</v>
      </c>
      <c r="G43" s="92" t="s">
        <v>163</v>
      </c>
      <c r="H43" s="89">
        <v>8</v>
      </c>
      <c r="I43" s="89">
        <v>22</v>
      </c>
      <c r="J43" s="89">
        <v>30</v>
      </c>
      <c r="K43" s="89">
        <v>106</v>
      </c>
      <c r="L43" s="92" t="s">
        <v>163</v>
      </c>
    </row>
    <row r="44" spans="1:12" ht="16.5" customHeight="1">
      <c r="A44" s="13"/>
      <c r="B44" s="13" t="s">
        <v>153</v>
      </c>
      <c r="C44" s="13"/>
      <c r="E44" s="145">
        <f t="shared" si="0"/>
        <v>896</v>
      </c>
      <c r="F44" s="89">
        <v>63</v>
      </c>
      <c r="G44" s="89">
        <v>46</v>
      </c>
      <c r="H44" s="89">
        <v>97</v>
      </c>
      <c r="I44" s="89">
        <v>47</v>
      </c>
      <c r="J44" s="89">
        <v>121</v>
      </c>
      <c r="K44" s="89">
        <v>454</v>
      </c>
      <c r="L44" s="89">
        <v>68</v>
      </c>
    </row>
    <row r="45" spans="1:12" ht="16.5" customHeight="1">
      <c r="A45" s="13"/>
      <c r="B45" s="13" t="s">
        <v>152</v>
      </c>
      <c r="C45" s="13"/>
      <c r="E45" s="145">
        <f t="shared" si="0"/>
        <v>1354</v>
      </c>
      <c r="F45" s="89">
        <v>148</v>
      </c>
      <c r="G45" s="89">
        <v>39</v>
      </c>
      <c r="H45" s="89">
        <v>128</v>
      </c>
      <c r="I45" s="89">
        <v>136</v>
      </c>
      <c r="J45" s="89">
        <v>163</v>
      </c>
      <c r="K45" s="89">
        <v>641</v>
      </c>
      <c r="L45" s="89">
        <v>99</v>
      </c>
    </row>
    <row r="46" spans="1:12" ht="17.100000000000001" customHeight="1">
      <c r="A46" s="13"/>
      <c r="B46" s="13" t="s">
        <v>151</v>
      </c>
      <c r="C46" s="13"/>
      <c r="E46" s="145">
        <f t="shared" si="0"/>
        <v>1035</v>
      </c>
      <c r="F46" s="89">
        <v>107</v>
      </c>
      <c r="G46" s="89">
        <v>44</v>
      </c>
      <c r="H46" s="89">
        <v>137</v>
      </c>
      <c r="I46" s="89">
        <v>108</v>
      </c>
      <c r="J46" s="89">
        <v>114</v>
      </c>
      <c r="K46" s="89">
        <v>457</v>
      </c>
      <c r="L46" s="89">
        <v>68</v>
      </c>
    </row>
    <row r="47" spans="1:12" ht="17.100000000000001" customHeight="1">
      <c r="A47" s="13"/>
      <c r="B47" s="13" t="s">
        <v>150</v>
      </c>
      <c r="C47" s="13"/>
      <c r="E47" s="145">
        <f t="shared" si="0"/>
        <v>564</v>
      </c>
      <c r="F47" s="89">
        <v>72</v>
      </c>
      <c r="G47" s="89">
        <v>27</v>
      </c>
      <c r="H47" s="89">
        <v>83</v>
      </c>
      <c r="I47" s="89">
        <v>37</v>
      </c>
      <c r="J47" s="89">
        <v>71</v>
      </c>
      <c r="K47" s="89">
        <v>204</v>
      </c>
      <c r="L47" s="89">
        <v>70</v>
      </c>
    </row>
    <row r="48" spans="1:12" ht="17.100000000000001" customHeight="1">
      <c r="A48" s="13"/>
      <c r="B48" s="13" t="s">
        <v>149</v>
      </c>
      <c r="C48" s="13"/>
      <c r="E48" s="145">
        <f t="shared" si="0"/>
        <v>643</v>
      </c>
      <c r="F48" s="89">
        <v>85</v>
      </c>
      <c r="G48" s="89">
        <v>3</v>
      </c>
      <c r="H48" s="89">
        <v>53</v>
      </c>
      <c r="I48" s="89">
        <v>54</v>
      </c>
      <c r="J48" s="89">
        <v>109</v>
      </c>
      <c r="K48" s="89">
        <v>301</v>
      </c>
      <c r="L48" s="89">
        <v>38</v>
      </c>
    </row>
    <row r="49" spans="1:12" ht="17.100000000000001" customHeight="1">
      <c r="A49" s="13"/>
      <c r="B49" s="13" t="s">
        <v>148</v>
      </c>
      <c r="C49" s="13"/>
      <c r="E49" s="145">
        <f t="shared" si="0"/>
        <v>941</v>
      </c>
      <c r="F49" s="89">
        <v>111</v>
      </c>
      <c r="G49" s="89">
        <v>16</v>
      </c>
      <c r="H49" s="89">
        <v>77</v>
      </c>
      <c r="I49" s="89">
        <v>78</v>
      </c>
      <c r="J49" s="89">
        <v>124</v>
      </c>
      <c r="K49" s="89">
        <v>463</v>
      </c>
      <c r="L49" s="89">
        <v>72</v>
      </c>
    </row>
    <row r="50" spans="1:12" ht="17.100000000000001" customHeight="1">
      <c r="A50" s="13"/>
      <c r="B50" s="13" t="s">
        <v>147</v>
      </c>
      <c r="C50" s="13"/>
      <c r="E50" s="147">
        <f>SUM(E51:E54)</f>
        <v>1578</v>
      </c>
      <c r="F50" s="89">
        <v>152</v>
      </c>
      <c r="G50" s="89">
        <v>29</v>
      </c>
      <c r="H50" s="89">
        <v>97</v>
      </c>
      <c r="I50" s="89">
        <v>153</v>
      </c>
      <c r="J50" s="89">
        <v>252</v>
      </c>
      <c r="K50" s="89">
        <v>750</v>
      </c>
      <c r="L50" s="89">
        <v>145</v>
      </c>
    </row>
    <row r="51" spans="1:12" ht="17.100000000000001" customHeight="1">
      <c r="A51" s="13"/>
      <c r="B51" s="13"/>
      <c r="C51" s="13" t="s">
        <v>103</v>
      </c>
      <c r="E51" s="145">
        <f>SUM(F51:L51)</f>
        <v>665</v>
      </c>
      <c r="F51" s="89">
        <v>49</v>
      </c>
      <c r="G51" s="89">
        <v>10</v>
      </c>
      <c r="H51" s="89">
        <v>52</v>
      </c>
      <c r="I51" s="89">
        <v>80</v>
      </c>
      <c r="J51" s="89">
        <v>132</v>
      </c>
      <c r="K51" s="89">
        <v>254</v>
      </c>
      <c r="L51" s="89">
        <v>88</v>
      </c>
    </row>
    <row r="52" spans="1:12" ht="17.100000000000001" customHeight="1">
      <c r="A52" s="13"/>
      <c r="B52" s="13"/>
      <c r="C52" s="13" t="s">
        <v>102</v>
      </c>
      <c r="E52" s="145">
        <f>SUM(F52:L52)</f>
        <v>503</v>
      </c>
      <c r="F52" s="89">
        <v>45</v>
      </c>
      <c r="G52" s="89">
        <v>14</v>
      </c>
      <c r="H52" s="89">
        <v>16</v>
      </c>
      <c r="I52" s="89">
        <v>47</v>
      </c>
      <c r="J52" s="89">
        <v>61</v>
      </c>
      <c r="K52" s="89">
        <v>292</v>
      </c>
      <c r="L52" s="89">
        <v>28</v>
      </c>
    </row>
    <row r="53" spans="1:12" ht="17.100000000000001" customHeight="1">
      <c r="A53" s="13"/>
      <c r="B53" s="13"/>
      <c r="C53" s="13" t="s">
        <v>101</v>
      </c>
      <c r="E53" s="145">
        <f>SUM(F53:L53)</f>
        <v>410</v>
      </c>
      <c r="F53" s="89">
        <v>58</v>
      </c>
      <c r="G53" s="89">
        <v>5</v>
      </c>
      <c r="H53" s="89">
        <v>29</v>
      </c>
      <c r="I53" s="89">
        <v>26</v>
      </c>
      <c r="J53" s="89">
        <v>59</v>
      </c>
      <c r="K53" s="89">
        <v>204</v>
      </c>
      <c r="L53" s="89">
        <v>29</v>
      </c>
    </row>
    <row r="54" spans="1:12" ht="17.100000000000001" customHeight="1">
      <c r="A54" s="13"/>
      <c r="B54" s="13"/>
      <c r="C54" s="13" t="s">
        <v>100</v>
      </c>
      <c r="E54" s="145">
        <f>SUM(F54:L54)</f>
        <v>0</v>
      </c>
      <c r="F54" s="92" t="s">
        <v>163</v>
      </c>
      <c r="G54" s="92" t="s">
        <v>163</v>
      </c>
      <c r="H54" s="92" t="s">
        <v>163</v>
      </c>
      <c r="I54" s="92" t="s">
        <v>163</v>
      </c>
      <c r="J54" s="92" t="s">
        <v>163</v>
      </c>
      <c r="K54" s="92" t="s">
        <v>163</v>
      </c>
      <c r="L54" s="92" t="s">
        <v>163</v>
      </c>
    </row>
    <row r="55" spans="1:12" ht="17.100000000000001" customHeight="1">
      <c r="A55" s="13"/>
      <c r="B55" s="13" t="s">
        <v>146</v>
      </c>
      <c r="C55" s="13"/>
      <c r="E55" s="147">
        <f>SUM(E56:E58)</f>
        <v>2871</v>
      </c>
      <c r="F55" s="89">
        <v>236</v>
      </c>
      <c r="G55" s="89">
        <v>123</v>
      </c>
      <c r="H55" s="89">
        <v>350</v>
      </c>
      <c r="I55" s="89">
        <v>267</v>
      </c>
      <c r="J55" s="89">
        <v>359</v>
      </c>
      <c r="K55" s="89">
        <v>1364</v>
      </c>
      <c r="L55" s="89">
        <v>172</v>
      </c>
    </row>
    <row r="56" spans="1:12" ht="17.100000000000001" customHeight="1">
      <c r="A56" s="13"/>
      <c r="B56" s="13"/>
      <c r="C56" s="13" t="s">
        <v>103</v>
      </c>
      <c r="E56" s="145">
        <f>SUM(F56:L56)</f>
        <v>1396</v>
      </c>
      <c r="F56" s="89">
        <v>130</v>
      </c>
      <c r="G56" s="89">
        <v>52</v>
      </c>
      <c r="H56" s="89">
        <v>148</v>
      </c>
      <c r="I56" s="89">
        <v>109</v>
      </c>
      <c r="J56" s="89">
        <v>201</v>
      </c>
      <c r="K56" s="89">
        <v>640</v>
      </c>
      <c r="L56" s="89">
        <v>116</v>
      </c>
    </row>
    <row r="57" spans="1:12" ht="17.100000000000001" customHeight="1">
      <c r="A57" s="13"/>
      <c r="B57" s="13"/>
      <c r="C57" s="13" t="s">
        <v>102</v>
      </c>
      <c r="E57" s="145">
        <f>SUM(F57:L57)</f>
        <v>1475</v>
      </c>
      <c r="F57" s="89">
        <v>106</v>
      </c>
      <c r="G57" s="89">
        <v>71</v>
      </c>
      <c r="H57" s="89">
        <v>202</v>
      </c>
      <c r="I57" s="89">
        <v>158</v>
      </c>
      <c r="J57" s="89">
        <v>158</v>
      </c>
      <c r="K57" s="89">
        <v>724</v>
      </c>
      <c r="L57" s="89">
        <v>56</v>
      </c>
    </row>
    <row r="58" spans="1:12" ht="17.100000000000001" customHeight="1">
      <c r="A58" s="13"/>
      <c r="B58" s="13"/>
      <c r="C58" s="13" t="s">
        <v>101</v>
      </c>
      <c r="E58" s="145">
        <f>SUM(F58:L58)</f>
        <v>0</v>
      </c>
      <c r="F58" s="92" t="s">
        <v>163</v>
      </c>
      <c r="G58" s="92" t="s">
        <v>163</v>
      </c>
      <c r="H58" s="92" t="s">
        <v>163</v>
      </c>
      <c r="I58" s="92" t="s">
        <v>163</v>
      </c>
      <c r="J58" s="92" t="s">
        <v>163</v>
      </c>
      <c r="K58" s="92" t="s">
        <v>163</v>
      </c>
      <c r="L58" s="92" t="s">
        <v>163</v>
      </c>
    </row>
    <row r="59" spans="1:12" ht="17.100000000000001" customHeight="1">
      <c r="A59" s="13"/>
      <c r="B59" s="13" t="s">
        <v>145</v>
      </c>
      <c r="C59" s="13"/>
      <c r="E59" s="147">
        <f>SUM(E60:E64)</f>
        <v>2497</v>
      </c>
      <c r="F59" s="89">
        <v>260</v>
      </c>
      <c r="G59" s="89">
        <v>60</v>
      </c>
      <c r="H59" s="89">
        <v>158</v>
      </c>
      <c r="I59" s="89">
        <v>216</v>
      </c>
      <c r="J59" s="89">
        <v>382</v>
      </c>
      <c r="K59" s="89">
        <v>1226</v>
      </c>
      <c r="L59" s="89">
        <v>195</v>
      </c>
    </row>
    <row r="60" spans="1:12" ht="17.100000000000001" customHeight="1">
      <c r="A60" s="13"/>
      <c r="B60" s="13"/>
      <c r="C60" s="13" t="s">
        <v>103</v>
      </c>
      <c r="D60" s="68"/>
      <c r="E60" s="145">
        <f>SUM(F60:L60)</f>
        <v>244</v>
      </c>
      <c r="F60" s="89">
        <v>35</v>
      </c>
      <c r="G60" s="89">
        <v>2</v>
      </c>
      <c r="H60" s="89">
        <v>31</v>
      </c>
      <c r="I60" s="89">
        <v>26</v>
      </c>
      <c r="J60" s="89">
        <v>24</v>
      </c>
      <c r="K60" s="89">
        <v>106</v>
      </c>
      <c r="L60" s="92">
        <v>20</v>
      </c>
    </row>
    <row r="61" spans="1:12" ht="17.100000000000001" customHeight="1">
      <c r="A61" s="13"/>
      <c r="B61" s="13"/>
      <c r="C61" s="13" t="s">
        <v>102</v>
      </c>
      <c r="E61" s="145">
        <f>SUM(F61:L61)</f>
        <v>467</v>
      </c>
      <c r="F61" s="89">
        <v>64</v>
      </c>
      <c r="G61" s="89">
        <v>20</v>
      </c>
      <c r="H61" s="89">
        <v>13</v>
      </c>
      <c r="I61" s="89">
        <v>38</v>
      </c>
      <c r="J61" s="89">
        <v>58</v>
      </c>
      <c r="K61" s="89">
        <v>243</v>
      </c>
      <c r="L61" s="89">
        <v>31</v>
      </c>
    </row>
    <row r="62" spans="1:12" ht="17.100000000000001" customHeight="1">
      <c r="A62" s="13"/>
      <c r="B62" s="13"/>
      <c r="C62" s="13" t="s">
        <v>101</v>
      </c>
      <c r="E62" s="145">
        <f>SUM(F62:L62)</f>
        <v>591</v>
      </c>
      <c r="F62" s="89">
        <v>66</v>
      </c>
      <c r="G62" s="89">
        <v>11</v>
      </c>
      <c r="H62" s="89">
        <v>35</v>
      </c>
      <c r="I62" s="89">
        <v>46</v>
      </c>
      <c r="J62" s="89">
        <v>78</v>
      </c>
      <c r="K62" s="89">
        <v>301</v>
      </c>
      <c r="L62" s="89">
        <v>54</v>
      </c>
    </row>
    <row r="63" spans="1:12" ht="17.100000000000001" customHeight="1">
      <c r="A63" s="13"/>
      <c r="B63" s="13"/>
      <c r="C63" s="13" t="s">
        <v>100</v>
      </c>
      <c r="E63" s="145">
        <f>SUM(F63:L63)</f>
        <v>405</v>
      </c>
      <c r="F63" s="89">
        <v>27</v>
      </c>
      <c r="G63" s="89">
        <v>13</v>
      </c>
      <c r="H63" s="89">
        <v>32</v>
      </c>
      <c r="I63" s="89">
        <v>25</v>
      </c>
      <c r="J63" s="89">
        <v>51</v>
      </c>
      <c r="K63" s="89">
        <v>210</v>
      </c>
      <c r="L63" s="92">
        <v>47</v>
      </c>
    </row>
    <row r="64" spans="1:12" ht="17.100000000000001" customHeight="1">
      <c r="A64" s="13"/>
      <c r="B64" s="13"/>
      <c r="C64" s="13" t="s">
        <v>99</v>
      </c>
      <c r="E64" s="145">
        <f>SUM(F64:L64)</f>
        <v>790</v>
      </c>
      <c r="F64" s="89">
        <v>68</v>
      </c>
      <c r="G64" s="89">
        <v>14</v>
      </c>
      <c r="H64" s="89">
        <v>47</v>
      </c>
      <c r="I64" s="89">
        <v>81</v>
      </c>
      <c r="J64" s="89">
        <v>171</v>
      </c>
      <c r="K64" s="89">
        <v>366</v>
      </c>
      <c r="L64" s="89">
        <v>43</v>
      </c>
    </row>
    <row r="65" spans="1:13" ht="17.100000000000001" customHeight="1">
      <c r="A65" s="13"/>
      <c r="B65" s="13" t="s">
        <v>144</v>
      </c>
      <c r="C65" s="13"/>
      <c r="E65" s="147">
        <f>SUM(E66:E68)</f>
        <v>1590</v>
      </c>
      <c r="F65" s="89">
        <v>114</v>
      </c>
      <c r="G65" s="89">
        <v>87</v>
      </c>
      <c r="H65" s="89">
        <v>267</v>
      </c>
      <c r="I65" s="89">
        <v>189</v>
      </c>
      <c r="J65" s="89">
        <v>420</v>
      </c>
      <c r="K65" s="89">
        <v>311</v>
      </c>
      <c r="L65" s="89">
        <v>202</v>
      </c>
    </row>
    <row r="66" spans="1:13" ht="17.100000000000001" customHeight="1">
      <c r="A66" s="13"/>
      <c r="B66" s="13"/>
      <c r="C66" s="13" t="s">
        <v>103</v>
      </c>
      <c r="E66" s="145">
        <f>SUM(F66:L66)</f>
        <v>797</v>
      </c>
      <c r="F66" s="89">
        <v>47</v>
      </c>
      <c r="G66" s="89">
        <v>51</v>
      </c>
      <c r="H66" s="89">
        <v>188</v>
      </c>
      <c r="I66" s="89">
        <v>80</v>
      </c>
      <c r="J66" s="89">
        <v>181</v>
      </c>
      <c r="K66" s="89">
        <v>126</v>
      </c>
      <c r="L66" s="89">
        <v>124</v>
      </c>
    </row>
    <row r="67" spans="1:13" ht="17.100000000000001" customHeight="1">
      <c r="A67" s="13"/>
      <c r="B67" s="13"/>
      <c r="C67" s="13" t="s">
        <v>102</v>
      </c>
      <c r="E67" s="145">
        <f>SUM(F67:L67)</f>
        <v>650</v>
      </c>
      <c r="F67" s="89">
        <v>50</v>
      </c>
      <c r="G67" s="89">
        <v>22</v>
      </c>
      <c r="H67" s="89">
        <v>67</v>
      </c>
      <c r="I67" s="89">
        <v>91</v>
      </c>
      <c r="J67" s="89">
        <v>221</v>
      </c>
      <c r="K67" s="89">
        <v>129</v>
      </c>
      <c r="L67" s="89">
        <v>70</v>
      </c>
    </row>
    <row r="68" spans="1:13" ht="17.100000000000001" customHeight="1">
      <c r="A68" s="13"/>
      <c r="B68" s="13"/>
      <c r="C68" s="13" t="s">
        <v>101</v>
      </c>
      <c r="E68" s="145">
        <f>SUM(F68:L68)</f>
        <v>143</v>
      </c>
      <c r="F68" s="89">
        <v>17</v>
      </c>
      <c r="G68" s="89">
        <v>14</v>
      </c>
      <c r="H68" s="89">
        <v>12</v>
      </c>
      <c r="I68" s="89">
        <v>18</v>
      </c>
      <c r="J68" s="89">
        <v>18</v>
      </c>
      <c r="K68" s="89">
        <v>56</v>
      </c>
      <c r="L68" s="89">
        <v>8</v>
      </c>
    </row>
    <row r="69" spans="1:13" ht="17.100000000000001" customHeight="1">
      <c r="A69" s="2" t="s">
        <v>399</v>
      </c>
    </row>
    <row r="70" spans="1:13" ht="17.100000000000001" customHeight="1">
      <c r="A70" s="2" t="s">
        <v>440</v>
      </c>
    </row>
    <row r="71" spans="1:13" ht="17.100000000000001" customHeight="1">
      <c r="A71" s="2" t="s">
        <v>400</v>
      </c>
    </row>
    <row r="72" spans="1:13" ht="17.100000000000001" customHeight="1">
      <c r="A72" s="2" t="s">
        <v>372</v>
      </c>
    </row>
    <row r="73" spans="1:13" ht="17.100000000000001" customHeight="1"/>
    <row r="74" spans="1:13" ht="24" customHeight="1" thickBot="1">
      <c r="A74" s="1" t="s">
        <v>465</v>
      </c>
      <c r="B74" s="129"/>
      <c r="C74" s="129"/>
      <c r="D74" s="129"/>
    </row>
    <row r="75" spans="1:13" ht="15" customHeight="1" thickTop="1">
      <c r="A75" s="327" t="s">
        <v>362</v>
      </c>
      <c r="B75" s="327"/>
      <c r="C75" s="327"/>
      <c r="D75" s="327"/>
      <c r="E75" s="256" t="s">
        <v>403</v>
      </c>
      <c r="F75" s="257"/>
      <c r="G75" s="257"/>
      <c r="H75" s="257"/>
      <c r="I75" s="257"/>
      <c r="J75" s="257"/>
      <c r="K75" s="257"/>
      <c r="L75" s="257"/>
      <c r="M75" s="13"/>
    </row>
    <row r="76" spans="1:13" ht="15" customHeight="1">
      <c r="A76" s="332"/>
      <c r="B76" s="332"/>
      <c r="C76" s="332"/>
      <c r="D76" s="332"/>
      <c r="E76" s="253" t="s">
        <v>403</v>
      </c>
      <c r="F76" s="267" t="s">
        <v>412</v>
      </c>
      <c r="G76" s="253" t="s">
        <v>404</v>
      </c>
      <c r="H76" s="124" t="s">
        <v>405</v>
      </c>
      <c r="I76" s="124" t="s">
        <v>406</v>
      </c>
      <c r="J76" s="124" t="s">
        <v>407</v>
      </c>
      <c r="K76" s="253" t="s">
        <v>408</v>
      </c>
      <c r="L76" s="255" t="s">
        <v>348</v>
      </c>
    </row>
    <row r="77" spans="1:13" ht="15" customHeight="1">
      <c r="A77" s="329"/>
      <c r="B77" s="329"/>
      <c r="C77" s="329"/>
      <c r="D77" s="329"/>
      <c r="E77" s="254"/>
      <c r="F77" s="271"/>
      <c r="G77" s="254"/>
      <c r="H77" s="123" t="s">
        <v>409</v>
      </c>
      <c r="I77" s="123" t="s">
        <v>410</v>
      </c>
      <c r="J77" s="123" t="s">
        <v>411</v>
      </c>
      <c r="K77" s="254"/>
      <c r="L77" s="252"/>
    </row>
    <row r="78" spans="1:13" ht="17.100000000000001" customHeight="1">
      <c r="A78" s="13"/>
      <c r="B78" s="13" t="s">
        <v>143</v>
      </c>
      <c r="C78" s="13"/>
      <c r="E78" s="145">
        <f>SUM(E79:E83)</f>
        <v>4418</v>
      </c>
      <c r="F78" s="89">
        <v>285</v>
      </c>
      <c r="G78" s="89">
        <v>304</v>
      </c>
      <c r="H78" s="89">
        <v>896</v>
      </c>
      <c r="I78" s="89">
        <v>595</v>
      </c>
      <c r="J78" s="89">
        <v>687</v>
      </c>
      <c r="K78" s="89">
        <v>1230</v>
      </c>
      <c r="L78" s="89">
        <v>421</v>
      </c>
    </row>
    <row r="79" spans="1:13" ht="17.100000000000001" customHeight="1">
      <c r="A79" s="13"/>
      <c r="B79" s="13"/>
      <c r="C79" s="13" t="s">
        <v>103</v>
      </c>
      <c r="E79" s="145">
        <f>SUM(F79:L79)</f>
        <v>641</v>
      </c>
      <c r="F79" s="89">
        <v>22</v>
      </c>
      <c r="G79" s="89">
        <v>85</v>
      </c>
      <c r="H79" s="89">
        <v>211</v>
      </c>
      <c r="I79" s="89">
        <v>94</v>
      </c>
      <c r="J79" s="89">
        <v>93</v>
      </c>
      <c r="K79" s="89">
        <v>70</v>
      </c>
      <c r="L79" s="89">
        <v>66</v>
      </c>
    </row>
    <row r="80" spans="1:13" ht="17.100000000000001" customHeight="1">
      <c r="A80" s="13"/>
      <c r="B80" s="13"/>
      <c r="C80" s="13" t="s">
        <v>102</v>
      </c>
      <c r="E80" s="145">
        <f>SUM(F80:L80)</f>
        <v>628</v>
      </c>
      <c r="F80" s="89">
        <v>35</v>
      </c>
      <c r="G80" s="89">
        <v>70</v>
      </c>
      <c r="H80" s="89">
        <v>208</v>
      </c>
      <c r="I80" s="89">
        <v>66</v>
      </c>
      <c r="J80" s="89">
        <v>44</v>
      </c>
      <c r="K80" s="89">
        <v>136</v>
      </c>
      <c r="L80" s="89">
        <v>69</v>
      </c>
    </row>
    <row r="81" spans="1:12" ht="17.100000000000001" customHeight="1">
      <c r="A81" s="13"/>
      <c r="B81" s="13"/>
      <c r="C81" s="13" t="s">
        <v>101</v>
      </c>
      <c r="E81" s="145">
        <f>SUM(F81:L81)</f>
        <v>982</v>
      </c>
      <c r="F81" s="89">
        <v>55</v>
      </c>
      <c r="G81" s="89">
        <v>51</v>
      </c>
      <c r="H81" s="89">
        <v>200</v>
      </c>
      <c r="I81" s="89">
        <v>142</v>
      </c>
      <c r="J81" s="89">
        <v>204</v>
      </c>
      <c r="K81" s="89">
        <v>248</v>
      </c>
      <c r="L81" s="89">
        <v>82</v>
      </c>
    </row>
    <row r="82" spans="1:12" ht="17.100000000000001" customHeight="1">
      <c r="A82" s="13"/>
      <c r="B82" s="13"/>
      <c r="C82" s="13" t="s">
        <v>100</v>
      </c>
      <c r="E82" s="145">
        <f>SUM(F82:L82)</f>
        <v>920</v>
      </c>
      <c r="F82" s="89">
        <v>68</v>
      </c>
      <c r="G82" s="89">
        <v>49</v>
      </c>
      <c r="H82" s="89">
        <v>136</v>
      </c>
      <c r="I82" s="89">
        <v>146</v>
      </c>
      <c r="J82" s="89">
        <v>121</v>
      </c>
      <c r="K82" s="89">
        <v>300</v>
      </c>
      <c r="L82" s="89">
        <v>100</v>
      </c>
    </row>
    <row r="83" spans="1:12" ht="16.5" customHeight="1">
      <c r="A83" s="13"/>
      <c r="B83" s="13"/>
      <c r="C83" s="13" t="s">
        <v>99</v>
      </c>
      <c r="E83" s="145">
        <f>SUM(F83:L83)</f>
        <v>1247</v>
      </c>
      <c r="F83" s="89">
        <v>105</v>
      </c>
      <c r="G83" s="89">
        <v>49</v>
      </c>
      <c r="H83" s="89">
        <v>141</v>
      </c>
      <c r="I83" s="89">
        <v>147</v>
      </c>
      <c r="J83" s="89">
        <v>225</v>
      </c>
      <c r="K83" s="89">
        <v>476</v>
      </c>
      <c r="L83" s="89">
        <v>104</v>
      </c>
    </row>
    <row r="84" spans="1:12" ht="17.100000000000001" customHeight="1">
      <c r="A84" s="13"/>
      <c r="B84" s="13" t="s">
        <v>142</v>
      </c>
      <c r="C84" s="13"/>
      <c r="E84" s="147">
        <f>SUM(E85:E86)</f>
        <v>2919</v>
      </c>
      <c r="F84" s="89">
        <v>174</v>
      </c>
      <c r="G84" s="89">
        <v>157</v>
      </c>
      <c r="H84" s="89">
        <v>450</v>
      </c>
      <c r="I84" s="89">
        <v>435</v>
      </c>
      <c r="J84" s="89">
        <v>459</v>
      </c>
      <c r="K84" s="89">
        <v>945</v>
      </c>
      <c r="L84" s="89">
        <v>299</v>
      </c>
    </row>
    <row r="85" spans="1:12" ht="17.100000000000001" customHeight="1">
      <c r="A85" s="13"/>
      <c r="B85" s="13"/>
      <c r="C85" s="13" t="s">
        <v>103</v>
      </c>
      <c r="E85" s="145">
        <f>SUM(F85:L85)</f>
        <v>1231</v>
      </c>
      <c r="F85" s="89">
        <v>68</v>
      </c>
      <c r="G85" s="89">
        <v>88</v>
      </c>
      <c r="H85" s="89">
        <v>240</v>
      </c>
      <c r="I85" s="89">
        <v>184</v>
      </c>
      <c r="J85" s="89">
        <v>156</v>
      </c>
      <c r="K85" s="89">
        <v>345</v>
      </c>
      <c r="L85" s="89">
        <v>150</v>
      </c>
    </row>
    <row r="86" spans="1:12" ht="17.100000000000001" customHeight="1">
      <c r="A86" s="13"/>
      <c r="B86" s="13"/>
      <c r="C86" s="13" t="s">
        <v>102</v>
      </c>
      <c r="E86" s="145">
        <f>SUM(F86:L86)</f>
        <v>1688</v>
      </c>
      <c r="F86" s="89">
        <v>106</v>
      </c>
      <c r="G86" s="89">
        <v>69</v>
      </c>
      <c r="H86" s="89">
        <v>210</v>
      </c>
      <c r="I86" s="89">
        <v>251</v>
      </c>
      <c r="J86" s="89">
        <v>303</v>
      </c>
      <c r="K86" s="89">
        <v>600</v>
      </c>
      <c r="L86" s="89">
        <v>149</v>
      </c>
    </row>
    <row r="87" spans="1:12" ht="16.5" customHeight="1">
      <c r="A87" s="13"/>
      <c r="B87" s="13" t="s">
        <v>141</v>
      </c>
      <c r="C87" s="13"/>
      <c r="E87" s="147">
        <f>SUM(E88:E92)</f>
        <v>4801</v>
      </c>
      <c r="F87" s="89">
        <v>341</v>
      </c>
      <c r="G87" s="89">
        <v>334</v>
      </c>
      <c r="H87" s="89">
        <v>908</v>
      </c>
      <c r="I87" s="89">
        <v>552</v>
      </c>
      <c r="J87" s="89">
        <v>745</v>
      </c>
      <c r="K87" s="89">
        <v>1459</v>
      </c>
      <c r="L87" s="89">
        <v>462</v>
      </c>
    </row>
    <row r="88" spans="1:12" ht="17.100000000000001" customHeight="1">
      <c r="A88" s="13"/>
      <c r="B88" s="13"/>
      <c r="C88" s="13" t="s">
        <v>103</v>
      </c>
      <c r="E88" s="145">
        <f>SUM(F88:L88)</f>
        <v>1864</v>
      </c>
      <c r="F88" s="89">
        <v>137</v>
      </c>
      <c r="G88" s="89">
        <v>137</v>
      </c>
      <c r="H88" s="89">
        <v>384</v>
      </c>
      <c r="I88" s="89">
        <v>199</v>
      </c>
      <c r="J88" s="89">
        <v>254</v>
      </c>
      <c r="K88" s="89">
        <v>536</v>
      </c>
      <c r="L88" s="89">
        <v>217</v>
      </c>
    </row>
    <row r="89" spans="1:12" ht="17.100000000000001" customHeight="1">
      <c r="A89" s="13"/>
      <c r="B89" s="13"/>
      <c r="C89" s="13" t="s">
        <v>102</v>
      </c>
      <c r="E89" s="145">
        <f>SUM(F89:L89)</f>
        <v>1710</v>
      </c>
      <c r="F89" s="89">
        <v>128</v>
      </c>
      <c r="G89" s="89">
        <v>101</v>
      </c>
      <c r="H89" s="89">
        <v>333</v>
      </c>
      <c r="I89" s="89">
        <v>242</v>
      </c>
      <c r="J89" s="89">
        <v>265</v>
      </c>
      <c r="K89" s="89">
        <v>551</v>
      </c>
      <c r="L89" s="89">
        <v>90</v>
      </c>
    </row>
    <row r="90" spans="1:12" ht="17.100000000000001" customHeight="1">
      <c r="A90" s="13"/>
      <c r="B90" s="13"/>
      <c r="C90" s="13" t="s">
        <v>101</v>
      </c>
      <c r="E90" s="145">
        <f>SUM(F90:L90)</f>
        <v>1081</v>
      </c>
      <c r="F90" s="89">
        <v>73</v>
      </c>
      <c r="G90" s="89">
        <v>67</v>
      </c>
      <c r="H90" s="89">
        <v>137</v>
      </c>
      <c r="I90" s="89">
        <v>104</v>
      </c>
      <c r="J90" s="89">
        <v>220</v>
      </c>
      <c r="K90" s="89">
        <v>343</v>
      </c>
      <c r="L90" s="89">
        <v>137</v>
      </c>
    </row>
    <row r="91" spans="1:12" ht="17.100000000000001" customHeight="1">
      <c r="A91" s="13"/>
      <c r="B91" s="13"/>
      <c r="C91" s="13" t="s">
        <v>100</v>
      </c>
      <c r="E91" s="145">
        <f>SUM(F91:L91)</f>
        <v>136</v>
      </c>
      <c r="F91" s="89">
        <v>1</v>
      </c>
      <c r="G91" s="89">
        <v>29</v>
      </c>
      <c r="H91" s="89">
        <v>54</v>
      </c>
      <c r="I91" s="89">
        <v>5</v>
      </c>
      <c r="J91" s="89">
        <v>6</v>
      </c>
      <c r="K91" s="89">
        <v>23</v>
      </c>
      <c r="L91" s="89">
        <v>18</v>
      </c>
    </row>
    <row r="92" spans="1:12" ht="17.100000000000001" customHeight="1">
      <c r="A92" s="13"/>
      <c r="B92" s="13"/>
      <c r="C92" s="13" t="s">
        <v>99</v>
      </c>
      <c r="E92" s="145">
        <f>SUM(F92:L92)</f>
        <v>10</v>
      </c>
      <c r="F92" s="89">
        <v>2</v>
      </c>
      <c r="G92" s="92" t="s">
        <v>163</v>
      </c>
      <c r="H92" s="92" t="s">
        <v>163</v>
      </c>
      <c r="I92" s="89">
        <v>2</v>
      </c>
      <c r="J92" s="92" t="s">
        <v>163</v>
      </c>
      <c r="K92" s="89">
        <v>6</v>
      </c>
      <c r="L92" s="92" t="s">
        <v>163</v>
      </c>
    </row>
    <row r="93" spans="1:12" ht="17.100000000000001" customHeight="1">
      <c r="A93" s="13"/>
      <c r="B93" s="13" t="s">
        <v>140</v>
      </c>
      <c r="C93" s="13"/>
      <c r="E93" s="147">
        <f>SUM(E94:E95)</f>
        <v>2991</v>
      </c>
      <c r="F93" s="89">
        <v>220</v>
      </c>
      <c r="G93" s="89">
        <v>86</v>
      </c>
      <c r="H93" s="89">
        <v>388</v>
      </c>
      <c r="I93" s="89">
        <v>387</v>
      </c>
      <c r="J93" s="89">
        <v>541</v>
      </c>
      <c r="K93" s="89">
        <v>1235</v>
      </c>
      <c r="L93" s="89">
        <v>134</v>
      </c>
    </row>
    <row r="94" spans="1:12" ht="17.100000000000001" customHeight="1">
      <c r="A94" s="13"/>
      <c r="B94" s="13"/>
      <c r="C94" s="13" t="s">
        <v>103</v>
      </c>
      <c r="E94" s="145">
        <f>SUM(F94:L94)</f>
        <v>1350</v>
      </c>
      <c r="F94" s="89">
        <v>112</v>
      </c>
      <c r="G94" s="89">
        <v>57</v>
      </c>
      <c r="H94" s="89">
        <v>216</v>
      </c>
      <c r="I94" s="89">
        <v>189</v>
      </c>
      <c r="J94" s="89">
        <v>245</v>
      </c>
      <c r="K94" s="89">
        <v>479</v>
      </c>
      <c r="L94" s="89">
        <v>52</v>
      </c>
    </row>
    <row r="95" spans="1:12" ht="17.100000000000001" customHeight="1">
      <c r="A95" s="13"/>
      <c r="B95" s="13"/>
      <c r="C95" s="13" t="s">
        <v>102</v>
      </c>
      <c r="E95" s="145">
        <f>SUM(F95:L95)</f>
        <v>1641</v>
      </c>
      <c r="F95" s="89">
        <v>108</v>
      </c>
      <c r="G95" s="89">
        <v>29</v>
      </c>
      <c r="H95" s="89">
        <v>172</v>
      </c>
      <c r="I95" s="89">
        <v>198</v>
      </c>
      <c r="J95" s="89">
        <v>296</v>
      </c>
      <c r="K95" s="89">
        <v>756</v>
      </c>
      <c r="L95" s="89">
        <v>82</v>
      </c>
    </row>
    <row r="96" spans="1:12" ht="17.100000000000001" customHeight="1">
      <c r="A96" s="13"/>
      <c r="B96" s="13" t="s">
        <v>139</v>
      </c>
      <c r="C96" s="13"/>
      <c r="E96" s="147">
        <f>SUM(E97:E98)</f>
        <v>0</v>
      </c>
      <c r="F96" s="92" t="s">
        <v>163</v>
      </c>
      <c r="G96" s="92" t="s">
        <v>163</v>
      </c>
      <c r="H96" s="92" t="s">
        <v>163</v>
      </c>
      <c r="I96" s="92" t="s">
        <v>163</v>
      </c>
      <c r="J96" s="92" t="s">
        <v>163</v>
      </c>
      <c r="K96" s="92" t="s">
        <v>163</v>
      </c>
      <c r="L96" s="92" t="s">
        <v>163</v>
      </c>
    </row>
    <row r="97" spans="1:12" ht="17.100000000000001" customHeight="1">
      <c r="A97" s="13"/>
      <c r="B97" s="13"/>
      <c r="C97" s="13" t="s">
        <v>103</v>
      </c>
      <c r="E97" s="145">
        <f>SUM(F97:L97)</f>
        <v>0</v>
      </c>
      <c r="F97" s="92" t="s">
        <v>163</v>
      </c>
      <c r="G97" s="92" t="s">
        <v>163</v>
      </c>
      <c r="H97" s="92" t="s">
        <v>163</v>
      </c>
      <c r="I97" s="92" t="s">
        <v>163</v>
      </c>
      <c r="J97" s="92" t="s">
        <v>163</v>
      </c>
      <c r="K97" s="92" t="s">
        <v>163</v>
      </c>
      <c r="L97" s="92" t="s">
        <v>163</v>
      </c>
    </row>
    <row r="98" spans="1:12" ht="17.100000000000001" customHeight="1">
      <c r="A98" s="13"/>
      <c r="B98" s="13"/>
      <c r="C98" s="13" t="s">
        <v>102</v>
      </c>
      <c r="E98" s="145">
        <f>SUM(F98:L98)</f>
        <v>0</v>
      </c>
      <c r="F98" s="92" t="s">
        <v>163</v>
      </c>
      <c r="G98" s="92" t="s">
        <v>163</v>
      </c>
      <c r="H98" s="92" t="s">
        <v>163</v>
      </c>
      <c r="I98" s="92" t="s">
        <v>163</v>
      </c>
      <c r="J98" s="92" t="s">
        <v>163</v>
      </c>
      <c r="K98" s="92" t="s">
        <v>163</v>
      </c>
      <c r="L98" s="92" t="s">
        <v>163</v>
      </c>
    </row>
    <row r="99" spans="1:12" ht="16.5" customHeight="1">
      <c r="A99" s="13"/>
      <c r="B99" s="13" t="s">
        <v>138</v>
      </c>
      <c r="C99" s="13"/>
      <c r="E99" s="147">
        <f>SUM(E100:E104)</f>
        <v>4097</v>
      </c>
      <c r="F99" s="89">
        <v>251</v>
      </c>
      <c r="G99" s="89">
        <v>240</v>
      </c>
      <c r="H99" s="89">
        <v>707</v>
      </c>
      <c r="I99" s="89">
        <v>616</v>
      </c>
      <c r="J99" s="89">
        <v>668</v>
      </c>
      <c r="K99" s="89">
        <v>1160</v>
      </c>
      <c r="L99" s="89">
        <v>455</v>
      </c>
    </row>
    <row r="100" spans="1:12" ht="17.100000000000001" customHeight="1">
      <c r="A100" s="13"/>
      <c r="B100" s="13"/>
      <c r="C100" s="13" t="s">
        <v>103</v>
      </c>
      <c r="E100" s="145">
        <f t="shared" ref="E100:E108" si="1">SUM(F100:L100)</f>
        <v>287</v>
      </c>
      <c r="F100" s="89">
        <v>12</v>
      </c>
      <c r="G100" s="89">
        <v>12</v>
      </c>
      <c r="H100" s="89">
        <v>52</v>
      </c>
      <c r="I100" s="89">
        <v>41</v>
      </c>
      <c r="J100" s="89">
        <v>32</v>
      </c>
      <c r="K100" s="89">
        <v>95</v>
      </c>
      <c r="L100" s="89">
        <v>43</v>
      </c>
    </row>
    <row r="101" spans="1:12" ht="17.100000000000001" customHeight="1">
      <c r="A101" s="13"/>
      <c r="B101" s="13"/>
      <c r="C101" s="13" t="s">
        <v>102</v>
      </c>
      <c r="E101" s="145">
        <f t="shared" si="1"/>
        <v>867</v>
      </c>
      <c r="F101" s="89">
        <v>56</v>
      </c>
      <c r="G101" s="89">
        <v>57</v>
      </c>
      <c r="H101" s="89">
        <v>156</v>
      </c>
      <c r="I101" s="89">
        <v>113</v>
      </c>
      <c r="J101" s="89">
        <v>175</v>
      </c>
      <c r="K101" s="89">
        <v>184</v>
      </c>
      <c r="L101" s="89">
        <v>126</v>
      </c>
    </row>
    <row r="102" spans="1:12" ht="17.100000000000001" customHeight="1">
      <c r="A102" s="13"/>
      <c r="B102" s="13"/>
      <c r="C102" s="13" t="s">
        <v>101</v>
      </c>
      <c r="E102" s="145">
        <f t="shared" si="1"/>
        <v>1360</v>
      </c>
      <c r="F102" s="89">
        <v>74</v>
      </c>
      <c r="G102" s="89">
        <v>89</v>
      </c>
      <c r="H102" s="89">
        <v>222</v>
      </c>
      <c r="I102" s="89">
        <v>232</v>
      </c>
      <c r="J102" s="89">
        <v>211</v>
      </c>
      <c r="K102" s="89">
        <v>415</v>
      </c>
      <c r="L102" s="89">
        <v>117</v>
      </c>
    </row>
    <row r="103" spans="1:12" ht="17.100000000000001" customHeight="1">
      <c r="A103" s="13"/>
      <c r="B103" s="13"/>
      <c r="C103" s="13" t="s">
        <v>100</v>
      </c>
      <c r="E103" s="145">
        <f t="shared" si="1"/>
        <v>1311</v>
      </c>
      <c r="F103" s="89">
        <v>93</v>
      </c>
      <c r="G103" s="89">
        <v>57</v>
      </c>
      <c r="H103" s="89">
        <v>256</v>
      </c>
      <c r="I103" s="89">
        <v>192</v>
      </c>
      <c r="J103" s="89">
        <v>202</v>
      </c>
      <c r="K103" s="89">
        <v>369</v>
      </c>
      <c r="L103" s="89">
        <v>142</v>
      </c>
    </row>
    <row r="104" spans="1:12" ht="17.100000000000001" customHeight="1">
      <c r="A104" s="13"/>
      <c r="B104" s="13"/>
      <c r="C104" s="13" t="s">
        <v>99</v>
      </c>
      <c r="E104" s="145">
        <f t="shared" si="1"/>
        <v>272</v>
      </c>
      <c r="F104" s="89">
        <v>16</v>
      </c>
      <c r="G104" s="89">
        <v>25</v>
      </c>
      <c r="H104" s="89">
        <v>21</v>
      </c>
      <c r="I104" s="89">
        <v>38</v>
      </c>
      <c r="J104" s="89">
        <v>48</v>
      </c>
      <c r="K104" s="89">
        <v>97</v>
      </c>
      <c r="L104" s="89">
        <v>27</v>
      </c>
    </row>
    <row r="105" spans="1:12" ht="17.100000000000001" customHeight="1">
      <c r="A105" s="13"/>
      <c r="B105" s="13" t="s">
        <v>137</v>
      </c>
      <c r="C105" s="13"/>
      <c r="E105" s="145">
        <f t="shared" si="1"/>
        <v>0</v>
      </c>
      <c r="F105" s="92" t="s">
        <v>163</v>
      </c>
      <c r="G105" s="92" t="s">
        <v>163</v>
      </c>
      <c r="H105" s="92" t="s">
        <v>163</v>
      </c>
      <c r="I105" s="92" t="s">
        <v>163</v>
      </c>
      <c r="J105" s="92" t="s">
        <v>163</v>
      </c>
      <c r="K105" s="92" t="s">
        <v>163</v>
      </c>
      <c r="L105" s="92" t="s">
        <v>163</v>
      </c>
    </row>
    <row r="106" spans="1:12" ht="17.100000000000001" customHeight="1">
      <c r="A106" s="13"/>
      <c r="B106" s="13" t="s">
        <v>136</v>
      </c>
      <c r="C106" s="13"/>
      <c r="E106" s="145">
        <f t="shared" si="1"/>
        <v>637</v>
      </c>
      <c r="F106" s="89">
        <v>47</v>
      </c>
      <c r="G106" s="89">
        <v>46</v>
      </c>
      <c r="H106" s="89">
        <v>115</v>
      </c>
      <c r="I106" s="89">
        <v>79</v>
      </c>
      <c r="J106" s="89">
        <v>90</v>
      </c>
      <c r="K106" s="89">
        <v>192</v>
      </c>
      <c r="L106" s="89">
        <v>68</v>
      </c>
    </row>
    <row r="107" spans="1:12" ht="17.100000000000001" customHeight="1">
      <c r="A107" s="13"/>
      <c r="B107" s="13" t="s">
        <v>135</v>
      </c>
      <c r="C107" s="13"/>
      <c r="E107" s="145">
        <f t="shared" si="1"/>
        <v>589</v>
      </c>
      <c r="F107" s="89">
        <v>33</v>
      </c>
      <c r="G107" s="89">
        <v>50</v>
      </c>
      <c r="H107" s="89">
        <v>131</v>
      </c>
      <c r="I107" s="89">
        <v>87</v>
      </c>
      <c r="J107" s="89">
        <v>61</v>
      </c>
      <c r="K107" s="89">
        <v>156</v>
      </c>
      <c r="L107" s="89">
        <v>71</v>
      </c>
    </row>
    <row r="108" spans="1:12" ht="17.100000000000001" customHeight="1">
      <c r="A108" s="13"/>
      <c r="B108" s="13" t="s">
        <v>134</v>
      </c>
      <c r="C108" s="13"/>
      <c r="E108" s="145">
        <f t="shared" si="1"/>
        <v>494</v>
      </c>
      <c r="F108" s="89">
        <v>35</v>
      </c>
      <c r="G108" s="89">
        <v>28</v>
      </c>
      <c r="H108" s="89">
        <v>83</v>
      </c>
      <c r="I108" s="89">
        <v>62</v>
      </c>
      <c r="J108" s="89">
        <v>81</v>
      </c>
      <c r="K108" s="89">
        <v>163</v>
      </c>
      <c r="L108" s="92">
        <v>42</v>
      </c>
    </row>
    <row r="109" spans="1:12" ht="17.100000000000001" customHeight="1">
      <c r="A109" s="13"/>
      <c r="B109" s="13" t="s">
        <v>133</v>
      </c>
      <c r="C109" s="13"/>
      <c r="D109" s="68" t="s">
        <v>415</v>
      </c>
      <c r="E109" s="145" t="s">
        <v>370</v>
      </c>
      <c r="F109" s="92" t="s">
        <v>370</v>
      </c>
      <c r="G109" s="92" t="s">
        <v>370</v>
      </c>
      <c r="H109" s="92" t="s">
        <v>370</v>
      </c>
      <c r="I109" s="92" t="s">
        <v>370</v>
      </c>
      <c r="J109" s="92" t="s">
        <v>370</v>
      </c>
      <c r="K109" s="92" t="s">
        <v>370</v>
      </c>
      <c r="L109" s="92" t="s">
        <v>370</v>
      </c>
    </row>
    <row r="110" spans="1:12" ht="17.100000000000001" customHeight="1">
      <c r="A110" s="13"/>
      <c r="B110" s="13" t="s">
        <v>132</v>
      </c>
      <c r="C110" s="13"/>
      <c r="D110" s="68" t="s">
        <v>415</v>
      </c>
      <c r="E110" s="145">
        <f>SUM(F110:L110)</f>
        <v>50</v>
      </c>
      <c r="F110" s="89">
        <v>6</v>
      </c>
      <c r="G110" s="92" t="s">
        <v>163</v>
      </c>
      <c r="H110" s="89">
        <v>4</v>
      </c>
      <c r="I110" s="89">
        <v>5</v>
      </c>
      <c r="J110" s="89">
        <v>5</v>
      </c>
      <c r="K110" s="89">
        <v>22</v>
      </c>
      <c r="L110" s="92">
        <v>8</v>
      </c>
    </row>
    <row r="111" spans="1:12" ht="17.100000000000001" customHeight="1">
      <c r="A111" s="13"/>
      <c r="B111" s="13" t="s">
        <v>131</v>
      </c>
      <c r="C111" s="13"/>
      <c r="E111" s="147">
        <f>SUM(E112:E116)</f>
        <v>4699</v>
      </c>
      <c r="F111" s="89">
        <v>370</v>
      </c>
      <c r="G111" s="89">
        <v>219</v>
      </c>
      <c r="H111" s="89">
        <v>698</v>
      </c>
      <c r="I111" s="89">
        <v>583</v>
      </c>
      <c r="J111" s="89">
        <v>777</v>
      </c>
      <c r="K111" s="89">
        <v>1714</v>
      </c>
      <c r="L111" s="89">
        <v>338</v>
      </c>
    </row>
    <row r="112" spans="1:12" ht="17.100000000000001" customHeight="1">
      <c r="A112" s="13"/>
      <c r="B112" s="13"/>
      <c r="C112" s="13" t="s">
        <v>103</v>
      </c>
      <c r="E112" s="145">
        <f>SUM(F112:L112)</f>
        <v>750</v>
      </c>
      <c r="F112" s="89">
        <v>35</v>
      </c>
      <c r="G112" s="89">
        <v>68</v>
      </c>
      <c r="H112" s="89">
        <v>191</v>
      </c>
      <c r="I112" s="89">
        <v>98</v>
      </c>
      <c r="J112" s="89">
        <v>89</v>
      </c>
      <c r="K112" s="89">
        <v>171</v>
      </c>
      <c r="L112" s="89">
        <v>98</v>
      </c>
    </row>
    <row r="113" spans="1:12" ht="17.100000000000001" customHeight="1">
      <c r="A113" s="13"/>
      <c r="B113" s="13"/>
      <c r="C113" s="13" t="s">
        <v>102</v>
      </c>
      <c r="E113" s="145">
        <f>SUM(F113:L113)</f>
        <v>834</v>
      </c>
      <c r="F113" s="89">
        <v>72</v>
      </c>
      <c r="G113" s="89">
        <v>41</v>
      </c>
      <c r="H113" s="89">
        <v>118</v>
      </c>
      <c r="I113" s="89">
        <v>78</v>
      </c>
      <c r="J113" s="89">
        <v>120</v>
      </c>
      <c r="K113" s="89">
        <v>359</v>
      </c>
      <c r="L113" s="89">
        <v>46</v>
      </c>
    </row>
    <row r="114" spans="1:12" ht="17.100000000000001" customHeight="1">
      <c r="A114" s="13"/>
      <c r="B114" s="13"/>
      <c r="C114" s="13" t="s">
        <v>101</v>
      </c>
      <c r="E114" s="145">
        <f>SUM(F114:L114)</f>
        <v>880</v>
      </c>
      <c r="F114" s="89">
        <v>78</v>
      </c>
      <c r="G114" s="89">
        <v>24</v>
      </c>
      <c r="H114" s="89">
        <v>64</v>
      </c>
      <c r="I114" s="89">
        <v>110</v>
      </c>
      <c r="J114" s="89">
        <v>146</v>
      </c>
      <c r="K114" s="89">
        <v>398</v>
      </c>
      <c r="L114" s="89">
        <v>60</v>
      </c>
    </row>
    <row r="115" spans="1:12" ht="17.100000000000001" customHeight="1">
      <c r="A115" s="13"/>
      <c r="B115" s="13"/>
      <c r="C115" s="13" t="s">
        <v>100</v>
      </c>
      <c r="E115" s="145">
        <f>SUM(F115:L115)</f>
        <v>1367</v>
      </c>
      <c r="F115" s="89">
        <v>107</v>
      </c>
      <c r="G115" s="89">
        <v>48</v>
      </c>
      <c r="H115" s="89">
        <v>190</v>
      </c>
      <c r="I115" s="89">
        <v>149</v>
      </c>
      <c r="J115" s="89">
        <v>241</v>
      </c>
      <c r="K115" s="89">
        <v>527</v>
      </c>
      <c r="L115" s="89">
        <v>105</v>
      </c>
    </row>
    <row r="116" spans="1:12" ht="17.100000000000001" customHeight="1">
      <c r="A116" s="13"/>
      <c r="B116" s="13"/>
      <c r="C116" s="13" t="s">
        <v>99</v>
      </c>
      <c r="E116" s="145">
        <f>SUM(F116:L116)</f>
        <v>868</v>
      </c>
      <c r="F116" s="89">
        <v>78</v>
      </c>
      <c r="G116" s="89">
        <v>38</v>
      </c>
      <c r="H116" s="89">
        <v>135</v>
      </c>
      <c r="I116" s="89">
        <v>148</v>
      </c>
      <c r="J116" s="89">
        <v>181</v>
      </c>
      <c r="K116" s="89">
        <v>259</v>
      </c>
      <c r="L116" s="89">
        <v>29</v>
      </c>
    </row>
    <row r="117" spans="1:12" ht="17.100000000000001" customHeight="1">
      <c r="A117" s="13"/>
      <c r="B117" s="13" t="s">
        <v>130</v>
      </c>
      <c r="C117" s="13"/>
      <c r="E117" s="147">
        <f>SUM(E118:E119)</f>
        <v>2032</v>
      </c>
      <c r="F117" s="89">
        <v>191</v>
      </c>
      <c r="G117" s="89">
        <v>45</v>
      </c>
      <c r="H117" s="89">
        <v>222</v>
      </c>
      <c r="I117" s="89">
        <v>267</v>
      </c>
      <c r="J117" s="89">
        <v>382</v>
      </c>
      <c r="K117" s="89">
        <v>789</v>
      </c>
      <c r="L117" s="89">
        <v>136</v>
      </c>
    </row>
    <row r="118" spans="1:12" ht="17.100000000000001" customHeight="1">
      <c r="A118" s="13"/>
      <c r="B118" s="13"/>
      <c r="C118" s="13" t="s">
        <v>103</v>
      </c>
      <c r="E118" s="145">
        <f>SUM(F118:L118)</f>
        <v>1314</v>
      </c>
      <c r="F118" s="89">
        <v>140</v>
      </c>
      <c r="G118" s="89">
        <v>30</v>
      </c>
      <c r="H118" s="89">
        <v>132</v>
      </c>
      <c r="I118" s="89">
        <v>186</v>
      </c>
      <c r="J118" s="89">
        <v>276</v>
      </c>
      <c r="K118" s="89">
        <v>453</v>
      </c>
      <c r="L118" s="89">
        <v>97</v>
      </c>
    </row>
    <row r="119" spans="1:12" ht="17.100000000000001" customHeight="1">
      <c r="A119" s="13"/>
      <c r="B119" s="13"/>
      <c r="C119" s="13" t="s">
        <v>102</v>
      </c>
      <c r="E119" s="145">
        <f>SUM(F119:L119)</f>
        <v>718</v>
      </c>
      <c r="F119" s="89">
        <v>51</v>
      </c>
      <c r="G119" s="89">
        <v>15</v>
      </c>
      <c r="H119" s="89">
        <v>90</v>
      </c>
      <c r="I119" s="89">
        <v>81</v>
      </c>
      <c r="J119" s="89">
        <v>106</v>
      </c>
      <c r="K119" s="89">
        <v>336</v>
      </c>
      <c r="L119" s="89">
        <v>39</v>
      </c>
    </row>
    <row r="120" spans="1:12" ht="17.100000000000001" customHeight="1">
      <c r="A120" s="13"/>
      <c r="B120" s="13" t="s">
        <v>129</v>
      </c>
      <c r="C120" s="13"/>
      <c r="E120" s="147">
        <f>SUM(E121:E122)</f>
        <v>621</v>
      </c>
      <c r="F120" s="89">
        <v>50</v>
      </c>
      <c r="G120" s="89">
        <v>45</v>
      </c>
      <c r="H120" s="89">
        <v>103</v>
      </c>
      <c r="I120" s="89">
        <v>78</v>
      </c>
      <c r="J120" s="89">
        <v>88</v>
      </c>
      <c r="K120" s="89">
        <v>231</v>
      </c>
      <c r="L120" s="89">
        <v>26</v>
      </c>
    </row>
    <row r="121" spans="1:12" ht="17.100000000000001" customHeight="1">
      <c r="A121" s="13"/>
      <c r="B121" s="13"/>
      <c r="C121" s="13" t="s">
        <v>103</v>
      </c>
      <c r="E121" s="145">
        <f>SUM(F121:L121)</f>
        <v>380</v>
      </c>
      <c r="F121" s="89">
        <v>27</v>
      </c>
      <c r="G121" s="89">
        <v>30</v>
      </c>
      <c r="H121" s="89">
        <v>64</v>
      </c>
      <c r="I121" s="89">
        <v>48</v>
      </c>
      <c r="J121" s="89">
        <v>50</v>
      </c>
      <c r="K121" s="89">
        <v>145</v>
      </c>
      <c r="L121" s="89">
        <v>16</v>
      </c>
    </row>
    <row r="122" spans="1:12" ht="17.100000000000001" customHeight="1">
      <c r="A122" s="13"/>
      <c r="B122" s="13"/>
      <c r="C122" s="13" t="s">
        <v>102</v>
      </c>
      <c r="E122" s="145">
        <f>SUM(F122:L122)</f>
        <v>241</v>
      </c>
      <c r="F122" s="89">
        <v>23</v>
      </c>
      <c r="G122" s="89">
        <v>15</v>
      </c>
      <c r="H122" s="89">
        <v>39</v>
      </c>
      <c r="I122" s="89">
        <v>30</v>
      </c>
      <c r="J122" s="89">
        <v>38</v>
      </c>
      <c r="K122" s="89">
        <v>86</v>
      </c>
      <c r="L122" s="89">
        <v>10</v>
      </c>
    </row>
    <row r="123" spans="1:12" ht="17.100000000000001" customHeight="1">
      <c r="A123" s="13"/>
      <c r="B123" s="13" t="s">
        <v>128</v>
      </c>
      <c r="C123" s="13"/>
      <c r="E123" s="145">
        <f>SUM(F123:L123)</f>
        <v>998</v>
      </c>
      <c r="F123" s="89">
        <v>68</v>
      </c>
      <c r="G123" s="89">
        <v>56</v>
      </c>
      <c r="H123" s="89">
        <v>153</v>
      </c>
      <c r="I123" s="89">
        <v>103</v>
      </c>
      <c r="J123" s="89">
        <v>193</v>
      </c>
      <c r="K123" s="89">
        <v>325</v>
      </c>
      <c r="L123" s="89">
        <v>100</v>
      </c>
    </row>
    <row r="124" spans="1:12" ht="17.100000000000001" customHeight="1">
      <c r="A124" s="13"/>
      <c r="B124" s="13" t="s">
        <v>127</v>
      </c>
      <c r="C124" s="13"/>
      <c r="E124" s="145">
        <f>SUM(F124:L124)</f>
        <v>0</v>
      </c>
      <c r="F124" s="92" t="s">
        <v>163</v>
      </c>
      <c r="G124" s="92" t="s">
        <v>163</v>
      </c>
      <c r="H124" s="92" t="s">
        <v>163</v>
      </c>
      <c r="I124" s="92" t="s">
        <v>163</v>
      </c>
      <c r="J124" s="92" t="s">
        <v>163</v>
      </c>
      <c r="K124" s="92" t="s">
        <v>163</v>
      </c>
      <c r="L124" s="92" t="s">
        <v>163</v>
      </c>
    </row>
    <row r="125" spans="1:12" ht="17.100000000000001" customHeight="1">
      <c r="A125" s="13"/>
      <c r="B125" s="13" t="s">
        <v>126</v>
      </c>
      <c r="C125" s="13"/>
      <c r="E125" s="145">
        <f>SUM(F125:L125)</f>
        <v>322</v>
      </c>
      <c r="F125" s="89">
        <v>20</v>
      </c>
      <c r="G125" s="89">
        <v>13</v>
      </c>
      <c r="H125" s="89">
        <v>54</v>
      </c>
      <c r="I125" s="89">
        <v>46</v>
      </c>
      <c r="J125" s="89">
        <v>61</v>
      </c>
      <c r="K125" s="89">
        <v>106</v>
      </c>
      <c r="L125" s="89">
        <v>22</v>
      </c>
    </row>
    <row r="126" spans="1:12" ht="17.100000000000001" customHeight="1">
      <c r="A126" s="13"/>
      <c r="B126" s="13" t="s">
        <v>125</v>
      </c>
      <c r="C126" s="13"/>
      <c r="E126" s="147">
        <f>SUM(E127:E128)</f>
        <v>1001</v>
      </c>
      <c r="F126" s="89">
        <v>70</v>
      </c>
      <c r="G126" s="89">
        <v>57</v>
      </c>
      <c r="H126" s="89">
        <v>151</v>
      </c>
      <c r="I126" s="89">
        <v>110</v>
      </c>
      <c r="J126" s="89">
        <v>152</v>
      </c>
      <c r="K126" s="89">
        <v>361</v>
      </c>
      <c r="L126" s="89">
        <v>100</v>
      </c>
    </row>
    <row r="127" spans="1:12" ht="17.100000000000001" customHeight="1">
      <c r="A127" s="13"/>
      <c r="B127" s="13"/>
      <c r="C127" s="13" t="s">
        <v>103</v>
      </c>
      <c r="E127" s="145">
        <f>SUM(F127:L127)</f>
        <v>493</v>
      </c>
      <c r="F127" s="89">
        <v>36</v>
      </c>
      <c r="G127" s="89">
        <v>34</v>
      </c>
      <c r="H127" s="89">
        <v>84</v>
      </c>
      <c r="I127" s="89">
        <v>43</v>
      </c>
      <c r="J127" s="89">
        <v>73</v>
      </c>
      <c r="K127" s="89">
        <v>187</v>
      </c>
      <c r="L127" s="89">
        <v>36</v>
      </c>
    </row>
    <row r="128" spans="1:12" ht="17.100000000000001" customHeight="1">
      <c r="A128" s="13"/>
      <c r="B128" s="13"/>
      <c r="C128" s="13" t="s">
        <v>102</v>
      </c>
      <c r="E128" s="145">
        <f>SUM(F128:L128)</f>
        <v>508</v>
      </c>
      <c r="F128" s="89">
        <v>34</v>
      </c>
      <c r="G128" s="89">
        <v>23</v>
      </c>
      <c r="H128" s="89">
        <v>67</v>
      </c>
      <c r="I128" s="89">
        <v>67</v>
      </c>
      <c r="J128" s="89">
        <v>79</v>
      </c>
      <c r="K128" s="89">
        <v>174</v>
      </c>
      <c r="L128" s="89">
        <v>64</v>
      </c>
    </row>
    <row r="129" spans="1:12" ht="17.100000000000001" customHeight="1">
      <c r="A129" s="13"/>
      <c r="B129" s="13" t="s">
        <v>124</v>
      </c>
      <c r="C129" s="13"/>
      <c r="E129" s="147">
        <f>SUM(E130:E134)</f>
        <v>4118</v>
      </c>
      <c r="F129" s="89">
        <v>346</v>
      </c>
      <c r="G129" s="89">
        <v>172</v>
      </c>
      <c r="H129" s="89">
        <v>568</v>
      </c>
      <c r="I129" s="89">
        <v>491</v>
      </c>
      <c r="J129" s="89">
        <v>598</v>
      </c>
      <c r="K129" s="89">
        <v>1731</v>
      </c>
      <c r="L129" s="89">
        <v>212</v>
      </c>
    </row>
    <row r="130" spans="1:12" ht="17.100000000000001" customHeight="1">
      <c r="A130" s="13"/>
      <c r="B130" s="13"/>
      <c r="C130" s="13" t="s">
        <v>103</v>
      </c>
      <c r="E130" s="145">
        <f>SUM(F130:L130)</f>
        <v>1076</v>
      </c>
      <c r="F130" s="89">
        <v>102</v>
      </c>
      <c r="G130" s="89">
        <v>83</v>
      </c>
      <c r="H130" s="89">
        <v>205</v>
      </c>
      <c r="I130" s="89">
        <v>134</v>
      </c>
      <c r="J130" s="89">
        <v>146</v>
      </c>
      <c r="K130" s="89">
        <v>323</v>
      </c>
      <c r="L130" s="89">
        <v>83</v>
      </c>
    </row>
    <row r="131" spans="1:12" ht="17.100000000000001" customHeight="1">
      <c r="A131" s="13"/>
      <c r="B131" s="13"/>
      <c r="C131" s="13" t="s">
        <v>102</v>
      </c>
      <c r="E131" s="145">
        <f>SUM(F131:L131)</f>
        <v>420</v>
      </c>
      <c r="F131" s="89">
        <v>47</v>
      </c>
      <c r="G131" s="89">
        <v>12</v>
      </c>
      <c r="H131" s="89">
        <v>42</v>
      </c>
      <c r="I131" s="89">
        <v>49</v>
      </c>
      <c r="J131" s="89">
        <v>58</v>
      </c>
      <c r="K131" s="89">
        <v>194</v>
      </c>
      <c r="L131" s="89">
        <v>18</v>
      </c>
    </row>
    <row r="132" spans="1:12" ht="17.100000000000001" customHeight="1">
      <c r="A132" s="13"/>
      <c r="B132" s="13"/>
      <c r="C132" s="13" t="s">
        <v>101</v>
      </c>
      <c r="E132" s="145">
        <f>SUM(F132:L132)</f>
        <v>1071</v>
      </c>
      <c r="F132" s="89">
        <v>102</v>
      </c>
      <c r="G132" s="89">
        <v>18</v>
      </c>
      <c r="H132" s="89">
        <v>130</v>
      </c>
      <c r="I132" s="89">
        <v>149</v>
      </c>
      <c r="J132" s="89">
        <v>218</v>
      </c>
      <c r="K132" s="89">
        <v>424</v>
      </c>
      <c r="L132" s="89">
        <v>30</v>
      </c>
    </row>
    <row r="133" spans="1:12" ht="17.100000000000001" customHeight="1">
      <c r="A133" s="13"/>
      <c r="B133" s="13"/>
      <c r="C133" s="13" t="s">
        <v>100</v>
      </c>
      <c r="E133" s="145">
        <f>SUM(F133:L133)</f>
        <v>1235</v>
      </c>
      <c r="F133" s="89">
        <v>84</v>
      </c>
      <c r="G133" s="89">
        <v>45</v>
      </c>
      <c r="H133" s="89">
        <v>177</v>
      </c>
      <c r="I133" s="89">
        <v>120</v>
      </c>
      <c r="J133" s="89">
        <v>147</v>
      </c>
      <c r="K133" s="89">
        <v>601</v>
      </c>
      <c r="L133" s="89">
        <v>61</v>
      </c>
    </row>
    <row r="134" spans="1:12" ht="17.100000000000001" customHeight="1">
      <c r="A134" s="13"/>
      <c r="B134" s="13"/>
      <c r="C134" s="13" t="s">
        <v>99</v>
      </c>
      <c r="E134" s="145">
        <f>SUM(F134:L134)</f>
        <v>316</v>
      </c>
      <c r="F134" s="89">
        <v>11</v>
      </c>
      <c r="G134" s="89">
        <v>14</v>
      </c>
      <c r="H134" s="89">
        <v>14</v>
      </c>
      <c r="I134" s="89">
        <v>39</v>
      </c>
      <c r="J134" s="89">
        <v>29</v>
      </c>
      <c r="K134" s="89">
        <v>189</v>
      </c>
      <c r="L134" s="89">
        <v>20</v>
      </c>
    </row>
    <row r="135" spans="1:12" ht="17.100000000000001" customHeight="1">
      <c r="A135" s="13"/>
      <c r="B135" s="13" t="s">
        <v>123</v>
      </c>
      <c r="C135" s="13"/>
      <c r="E135" s="147">
        <f>SUM(E136:E139)</f>
        <v>1832</v>
      </c>
      <c r="F135" s="89">
        <v>105</v>
      </c>
      <c r="G135" s="89">
        <v>34</v>
      </c>
      <c r="H135" s="89">
        <v>156</v>
      </c>
      <c r="I135" s="89">
        <v>205</v>
      </c>
      <c r="J135" s="89">
        <v>219</v>
      </c>
      <c r="K135" s="89">
        <v>1021</v>
      </c>
      <c r="L135" s="89">
        <v>92</v>
      </c>
    </row>
    <row r="136" spans="1:12" ht="17.100000000000001" customHeight="1">
      <c r="A136" s="13"/>
      <c r="B136" s="13"/>
      <c r="C136" s="13" t="s">
        <v>103</v>
      </c>
      <c r="E136" s="145">
        <f>SUM(F136:L136)</f>
        <v>1232</v>
      </c>
      <c r="F136" s="89">
        <v>70</v>
      </c>
      <c r="G136" s="89">
        <v>17</v>
      </c>
      <c r="H136" s="89">
        <v>101</v>
      </c>
      <c r="I136" s="89">
        <v>158</v>
      </c>
      <c r="J136" s="89">
        <v>141</v>
      </c>
      <c r="K136" s="89">
        <v>679</v>
      </c>
      <c r="L136" s="89">
        <v>66</v>
      </c>
    </row>
    <row r="137" spans="1:12" ht="17.100000000000001" customHeight="1">
      <c r="A137" s="13"/>
      <c r="B137" s="13"/>
      <c r="C137" s="13" t="s">
        <v>102</v>
      </c>
      <c r="E137" s="145">
        <f>SUM(F137:L137)</f>
        <v>465</v>
      </c>
      <c r="F137" s="89">
        <v>24</v>
      </c>
      <c r="G137" s="89">
        <v>14</v>
      </c>
      <c r="H137" s="89">
        <v>44</v>
      </c>
      <c r="I137" s="89">
        <v>46</v>
      </c>
      <c r="J137" s="89">
        <v>63</v>
      </c>
      <c r="K137" s="89">
        <v>251</v>
      </c>
      <c r="L137" s="89">
        <v>23</v>
      </c>
    </row>
    <row r="138" spans="1:12" ht="17.100000000000001" customHeight="1">
      <c r="A138" s="13"/>
      <c r="B138" s="13"/>
      <c r="C138" s="13" t="s">
        <v>101</v>
      </c>
      <c r="E138" s="145">
        <f>SUM(F138:L138)</f>
        <v>135</v>
      </c>
      <c r="F138" s="89">
        <v>11</v>
      </c>
      <c r="G138" s="89">
        <v>3</v>
      </c>
      <c r="H138" s="89">
        <v>11</v>
      </c>
      <c r="I138" s="89">
        <v>1</v>
      </c>
      <c r="J138" s="89">
        <v>15</v>
      </c>
      <c r="K138" s="89">
        <v>91</v>
      </c>
      <c r="L138" s="89">
        <v>3</v>
      </c>
    </row>
    <row r="139" spans="1:12" ht="17.100000000000001" customHeight="1">
      <c r="A139" s="13"/>
      <c r="B139" s="13"/>
      <c r="C139" s="13" t="s">
        <v>100</v>
      </c>
      <c r="E139" s="145">
        <f>SUM(F139:L139)</f>
        <v>0</v>
      </c>
      <c r="F139" s="92" t="s">
        <v>163</v>
      </c>
      <c r="G139" s="92" t="s">
        <v>163</v>
      </c>
      <c r="H139" s="92" t="s">
        <v>163</v>
      </c>
      <c r="I139" s="92" t="s">
        <v>163</v>
      </c>
      <c r="J139" s="92" t="s">
        <v>163</v>
      </c>
      <c r="K139" s="92" t="s">
        <v>163</v>
      </c>
      <c r="L139" s="92" t="s">
        <v>163</v>
      </c>
    </row>
    <row r="140" spans="1:12" ht="17.100000000000001" customHeight="1">
      <c r="A140" s="13"/>
      <c r="B140" s="13" t="s">
        <v>122</v>
      </c>
      <c r="C140" s="13"/>
      <c r="E140" s="147">
        <f>SUM(E141:E142)</f>
        <v>1100</v>
      </c>
      <c r="F140" s="89">
        <v>85</v>
      </c>
      <c r="G140" s="89">
        <v>61</v>
      </c>
      <c r="H140" s="89">
        <v>131</v>
      </c>
      <c r="I140" s="89">
        <v>122</v>
      </c>
      <c r="J140" s="89">
        <v>163</v>
      </c>
      <c r="K140" s="89">
        <v>487</v>
      </c>
      <c r="L140" s="89">
        <v>51</v>
      </c>
    </row>
    <row r="141" spans="1:12" ht="17.100000000000001" customHeight="1">
      <c r="A141" s="13"/>
      <c r="B141" s="13"/>
      <c r="C141" s="13" t="s">
        <v>103</v>
      </c>
      <c r="E141" s="145">
        <f>SUM(F141:L141)</f>
        <v>1007</v>
      </c>
      <c r="F141" s="89">
        <v>79</v>
      </c>
      <c r="G141" s="89">
        <v>58</v>
      </c>
      <c r="H141" s="89">
        <v>125</v>
      </c>
      <c r="I141" s="89">
        <v>120</v>
      </c>
      <c r="J141" s="89">
        <v>158</v>
      </c>
      <c r="K141" s="89">
        <v>425</v>
      </c>
      <c r="L141" s="89">
        <v>42</v>
      </c>
    </row>
    <row r="142" spans="1:12" ht="17.100000000000001" customHeight="1">
      <c r="A142" s="13"/>
      <c r="B142" s="13"/>
      <c r="C142" s="13" t="s">
        <v>102</v>
      </c>
      <c r="E142" s="145">
        <f>SUM(F142:L142)</f>
        <v>93</v>
      </c>
      <c r="F142" s="89">
        <v>6</v>
      </c>
      <c r="G142" s="89">
        <v>3</v>
      </c>
      <c r="H142" s="89">
        <v>6</v>
      </c>
      <c r="I142" s="89">
        <v>2</v>
      </c>
      <c r="J142" s="89">
        <v>5</v>
      </c>
      <c r="K142" s="89">
        <v>62</v>
      </c>
      <c r="L142" s="89">
        <v>9</v>
      </c>
    </row>
    <row r="143" spans="1:12" ht="17.100000000000001" customHeight="1">
      <c r="A143" s="13"/>
      <c r="B143" s="13"/>
      <c r="C143" s="13"/>
      <c r="E143" s="89"/>
      <c r="F143" s="89"/>
      <c r="G143" s="89"/>
      <c r="H143" s="89"/>
      <c r="I143" s="89"/>
      <c r="J143" s="89"/>
      <c r="K143" s="89"/>
      <c r="L143" s="89"/>
    </row>
    <row r="144" spans="1:12" ht="24" customHeight="1" thickBot="1">
      <c r="A144" s="1" t="s">
        <v>465</v>
      </c>
      <c r="B144" s="129"/>
      <c r="C144" s="129"/>
      <c r="D144" s="129"/>
    </row>
    <row r="145" spans="1:13" ht="15" customHeight="1" thickTop="1">
      <c r="A145" s="327" t="s">
        <v>362</v>
      </c>
      <c r="B145" s="327"/>
      <c r="C145" s="327"/>
      <c r="D145" s="327"/>
      <c r="E145" s="256" t="s">
        <v>403</v>
      </c>
      <c r="F145" s="257"/>
      <c r="G145" s="257"/>
      <c r="H145" s="257"/>
      <c r="I145" s="257"/>
      <c r="J145" s="257"/>
      <c r="K145" s="257"/>
      <c r="L145" s="257"/>
      <c r="M145" s="13"/>
    </row>
    <row r="146" spans="1:13" ht="15" customHeight="1">
      <c r="A146" s="332"/>
      <c r="B146" s="332"/>
      <c r="C146" s="332"/>
      <c r="D146" s="332"/>
      <c r="E146" s="253" t="s">
        <v>403</v>
      </c>
      <c r="F146" s="267" t="s">
        <v>412</v>
      </c>
      <c r="G146" s="253" t="s">
        <v>404</v>
      </c>
      <c r="H146" s="124" t="s">
        <v>405</v>
      </c>
      <c r="I146" s="124" t="s">
        <v>406</v>
      </c>
      <c r="J146" s="124" t="s">
        <v>407</v>
      </c>
      <c r="K146" s="253" t="s">
        <v>408</v>
      </c>
      <c r="L146" s="255" t="s">
        <v>348</v>
      </c>
    </row>
    <row r="147" spans="1:13" ht="15" customHeight="1">
      <c r="A147" s="329"/>
      <c r="B147" s="329"/>
      <c r="C147" s="329"/>
      <c r="D147" s="329"/>
      <c r="E147" s="254"/>
      <c r="F147" s="271"/>
      <c r="G147" s="254"/>
      <c r="H147" s="123" t="s">
        <v>409</v>
      </c>
      <c r="I147" s="123" t="s">
        <v>410</v>
      </c>
      <c r="J147" s="123" t="s">
        <v>411</v>
      </c>
      <c r="K147" s="254"/>
      <c r="L147" s="252"/>
    </row>
    <row r="148" spans="1:13" ht="17.100000000000001" customHeight="1">
      <c r="A148" s="13"/>
      <c r="B148" s="13" t="s">
        <v>121</v>
      </c>
      <c r="C148" s="13"/>
      <c r="E148" s="147">
        <f>SUM(E149:E152)</f>
        <v>1583</v>
      </c>
      <c r="F148" s="89">
        <v>122</v>
      </c>
      <c r="G148" s="89">
        <v>78</v>
      </c>
      <c r="H148" s="89">
        <v>219</v>
      </c>
      <c r="I148" s="89">
        <v>187</v>
      </c>
      <c r="J148" s="89">
        <v>178</v>
      </c>
      <c r="K148" s="89">
        <v>680</v>
      </c>
      <c r="L148" s="89">
        <v>119</v>
      </c>
    </row>
    <row r="149" spans="1:13" ht="17.100000000000001" customHeight="1">
      <c r="A149" s="13"/>
      <c r="B149" s="13"/>
      <c r="C149" s="13" t="s">
        <v>103</v>
      </c>
      <c r="E149" s="145">
        <f t="shared" ref="E149:E157" si="2">SUM(F149:L149)</f>
        <v>782</v>
      </c>
      <c r="F149" s="89">
        <v>66</v>
      </c>
      <c r="G149" s="89">
        <v>45</v>
      </c>
      <c r="H149" s="89">
        <v>118</v>
      </c>
      <c r="I149" s="89">
        <v>72</v>
      </c>
      <c r="J149" s="89">
        <v>81</v>
      </c>
      <c r="K149" s="89">
        <v>345</v>
      </c>
      <c r="L149" s="89">
        <v>55</v>
      </c>
    </row>
    <row r="150" spans="1:13" ht="17.100000000000001" customHeight="1">
      <c r="A150" s="13"/>
      <c r="B150" s="13"/>
      <c r="C150" s="13" t="s">
        <v>102</v>
      </c>
      <c r="E150" s="145">
        <f t="shared" si="2"/>
        <v>754</v>
      </c>
      <c r="F150" s="89">
        <v>49</v>
      </c>
      <c r="G150" s="89">
        <v>33</v>
      </c>
      <c r="H150" s="89">
        <v>101</v>
      </c>
      <c r="I150" s="89">
        <v>114</v>
      </c>
      <c r="J150" s="89">
        <v>92</v>
      </c>
      <c r="K150" s="89">
        <v>301</v>
      </c>
      <c r="L150" s="89">
        <v>64</v>
      </c>
    </row>
    <row r="151" spans="1:13" ht="17.100000000000001" customHeight="1">
      <c r="A151" s="13"/>
      <c r="B151" s="13"/>
      <c r="C151" s="13" t="s">
        <v>101</v>
      </c>
      <c r="E151" s="145">
        <f t="shared" si="2"/>
        <v>32</v>
      </c>
      <c r="F151" s="89">
        <v>7</v>
      </c>
      <c r="G151" s="92" t="s">
        <v>163</v>
      </c>
      <c r="H151" s="92" t="s">
        <v>163</v>
      </c>
      <c r="I151" s="89">
        <v>1</v>
      </c>
      <c r="J151" s="89">
        <v>2</v>
      </c>
      <c r="K151" s="89">
        <v>22</v>
      </c>
      <c r="L151" s="92" t="s">
        <v>163</v>
      </c>
    </row>
    <row r="152" spans="1:13" ht="17.100000000000001" customHeight="1">
      <c r="A152" s="13"/>
      <c r="B152" s="13"/>
      <c r="C152" s="13" t="s">
        <v>100</v>
      </c>
      <c r="E152" s="145">
        <f t="shared" si="2"/>
        <v>15</v>
      </c>
      <c r="F152" s="92" t="s">
        <v>163</v>
      </c>
      <c r="G152" s="92" t="s">
        <v>163</v>
      </c>
      <c r="H152" s="92" t="s">
        <v>163</v>
      </c>
      <c r="I152" s="92" t="s">
        <v>163</v>
      </c>
      <c r="J152" s="89">
        <v>3</v>
      </c>
      <c r="K152" s="89">
        <v>12</v>
      </c>
      <c r="L152" s="92" t="s">
        <v>163</v>
      </c>
    </row>
    <row r="153" spans="1:13" ht="17.100000000000001" customHeight="1">
      <c r="A153" s="13"/>
      <c r="B153" s="13" t="s">
        <v>120</v>
      </c>
      <c r="C153" s="13"/>
      <c r="E153" s="145">
        <f t="shared" si="2"/>
        <v>1054</v>
      </c>
      <c r="F153" s="89">
        <v>96</v>
      </c>
      <c r="G153" s="89">
        <v>95</v>
      </c>
      <c r="H153" s="89">
        <v>226</v>
      </c>
      <c r="I153" s="89">
        <v>147</v>
      </c>
      <c r="J153" s="89">
        <v>153</v>
      </c>
      <c r="K153" s="89">
        <v>265</v>
      </c>
      <c r="L153" s="89">
        <v>72</v>
      </c>
    </row>
    <row r="154" spans="1:13" ht="17.100000000000001" customHeight="1">
      <c r="A154" s="13"/>
      <c r="B154" s="13" t="s">
        <v>119</v>
      </c>
      <c r="C154" s="13"/>
      <c r="E154" s="145">
        <f t="shared" si="2"/>
        <v>986</v>
      </c>
      <c r="F154" s="89">
        <v>77</v>
      </c>
      <c r="G154" s="89">
        <v>75</v>
      </c>
      <c r="H154" s="89">
        <v>218</v>
      </c>
      <c r="I154" s="89">
        <v>83</v>
      </c>
      <c r="J154" s="89">
        <v>196</v>
      </c>
      <c r="K154" s="89">
        <v>232</v>
      </c>
      <c r="L154" s="89">
        <v>105</v>
      </c>
    </row>
    <row r="155" spans="1:13" ht="17.100000000000001" customHeight="1">
      <c r="A155" s="13"/>
      <c r="B155" s="13" t="s">
        <v>118</v>
      </c>
      <c r="C155" s="13"/>
      <c r="E155" s="145">
        <f t="shared" si="2"/>
        <v>2461</v>
      </c>
      <c r="F155" s="89">
        <v>170</v>
      </c>
      <c r="G155" s="89">
        <v>140</v>
      </c>
      <c r="H155" s="89">
        <v>384</v>
      </c>
      <c r="I155" s="89">
        <v>324</v>
      </c>
      <c r="J155" s="89">
        <v>343</v>
      </c>
      <c r="K155" s="89">
        <v>986</v>
      </c>
      <c r="L155" s="89">
        <v>114</v>
      </c>
    </row>
    <row r="156" spans="1:13" ht="17.100000000000001" customHeight="1">
      <c r="A156" s="13"/>
      <c r="B156" s="13" t="s">
        <v>117</v>
      </c>
      <c r="C156" s="13"/>
      <c r="E156" s="145">
        <f t="shared" si="2"/>
        <v>1100</v>
      </c>
      <c r="F156" s="89">
        <v>30</v>
      </c>
      <c r="G156" s="89">
        <v>96</v>
      </c>
      <c r="H156" s="89">
        <v>192</v>
      </c>
      <c r="I156" s="89">
        <v>193</v>
      </c>
      <c r="J156" s="89">
        <v>477</v>
      </c>
      <c r="K156" s="89">
        <v>100</v>
      </c>
      <c r="L156" s="89">
        <v>12</v>
      </c>
    </row>
    <row r="157" spans="1:13" ht="17.100000000000001" customHeight="1">
      <c r="A157" s="13"/>
      <c r="B157" s="13" t="s">
        <v>116</v>
      </c>
      <c r="C157" s="13"/>
      <c r="E157" s="145">
        <f t="shared" si="2"/>
        <v>114</v>
      </c>
      <c r="F157" s="89">
        <v>8</v>
      </c>
      <c r="G157" s="92" t="s">
        <v>163</v>
      </c>
      <c r="H157" s="89">
        <v>11</v>
      </c>
      <c r="I157" s="89">
        <v>21</v>
      </c>
      <c r="J157" s="89">
        <v>12</v>
      </c>
      <c r="K157" s="89">
        <v>62</v>
      </c>
      <c r="L157" s="92" t="s">
        <v>163</v>
      </c>
    </row>
    <row r="158" spans="1:13" ht="17.100000000000001" customHeight="1">
      <c r="A158" s="13"/>
      <c r="B158" s="13" t="s">
        <v>115</v>
      </c>
      <c r="C158" s="13"/>
      <c r="E158" s="147">
        <f>SUM(E159:E163)</f>
        <v>9307</v>
      </c>
      <c r="F158" s="89">
        <v>587</v>
      </c>
      <c r="G158" s="89">
        <v>281</v>
      </c>
      <c r="H158" s="89">
        <v>1117</v>
      </c>
      <c r="I158" s="89">
        <v>916</v>
      </c>
      <c r="J158" s="89">
        <v>1583</v>
      </c>
      <c r="K158" s="89">
        <v>4003</v>
      </c>
      <c r="L158" s="89">
        <v>820</v>
      </c>
    </row>
    <row r="159" spans="1:13" ht="17.100000000000001" customHeight="1">
      <c r="A159" s="13"/>
      <c r="B159" s="13"/>
      <c r="C159" s="13" t="s">
        <v>103</v>
      </c>
      <c r="E159" s="145">
        <f>SUM(F159:L159)</f>
        <v>2013</v>
      </c>
      <c r="F159" s="89">
        <v>128</v>
      </c>
      <c r="G159" s="89">
        <v>80</v>
      </c>
      <c r="H159" s="89">
        <v>233</v>
      </c>
      <c r="I159" s="89">
        <v>236</v>
      </c>
      <c r="J159" s="89">
        <v>371</v>
      </c>
      <c r="K159" s="89">
        <v>840</v>
      </c>
      <c r="L159" s="89">
        <v>125</v>
      </c>
    </row>
    <row r="160" spans="1:13" ht="17.100000000000001" customHeight="1">
      <c r="A160" s="13"/>
      <c r="B160" s="13"/>
      <c r="C160" s="13" t="s">
        <v>102</v>
      </c>
      <c r="E160" s="145">
        <f>SUM(F160:L160)</f>
        <v>2642</v>
      </c>
      <c r="F160" s="89">
        <v>154</v>
      </c>
      <c r="G160" s="89">
        <v>74</v>
      </c>
      <c r="H160" s="89">
        <v>394</v>
      </c>
      <c r="I160" s="89">
        <v>292</v>
      </c>
      <c r="J160" s="89">
        <v>396</v>
      </c>
      <c r="K160" s="89">
        <v>1038</v>
      </c>
      <c r="L160" s="89">
        <v>294</v>
      </c>
    </row>
    <row r="161" spans="1:12" ht="17.100000000000001" customHeight="1">
      <c r="A161" s="13"/>
      <c r="B161" s="13"/>
      <c r="C161" s="13" t="s">
        <v>101</v>
      </c>
      <c r="E161" s="145">
        <f>SUM(F161:L161)</f>
        <v>1720</v>
      </c>
      <c r="F161" s="89">
        <v>104</v>
      </c>
      <c r="G161" s="89">
        <v>23</v>
      </c>
      <c r="H161" s="89">
        <v>171</v>
      </c>
      <c r="I161" s="89">
        <v>142</v>
      </c>
      <c r="J161" s="89">
        <v>342</v>
      </c>
      <c r="K161" s="89">
        <v>768</v>
      </c>
      <c r="L161" s="89">
        <v>170</v>
      </c>
    </row>
    <row r="162" spans="1:12" ht="17.100000000000001" customHeight="1">
      <c r="A162" s="13"/>
      <c r="B162" s="13"/>
      <c r="C162" s="13" t="s">
        <v>100</v>
      </c>
      <c r="E162" s="145">
        <f>SUM(F162:L162)</f>
        <v>737</v>
      </c>
      <c r="F162" s="89">
        <v>32</v>
      </c>
      <c r="G162" s="89">
        <v>13</v>
      </c>
      <c r="H162" s="89">
        <v>75</v>
      </c>
      <c r="I162" s="89">
        <v>56</v>
      </c>
      <c r="J162" s="89">
        <v>103</v>
      </c>
      <c r="K162" s="89">
        <v>429</v>
      </c>
      <c r="L162" s="89">
        <v>29</v>
      </c>
    </row>
    <row r="163" spans="1:12" ht="17.100000000000001" customHeight="1">
      <c r="A163" s="13"/>
      <c r="B163" s="13"/>
      <c r="C163" s="13" t="s">
        <v>99</v>
      </c>
      <c r="E163" s="145">
        <f>SUM(F163:L163)</f>
        <v>2195</v>
      </c>
      <c r="F163" s="89">
        <v>169</v>
      </c>
      <c r="G163" s="89">
        <v>91</v>
      </c>
      <c r="H163" s="89">
        <v>244</v>
      </c>
      <c r="I163" s="89">
        <v>190</v>
      </c>
      <c r="J163" s="89">
        <v>371</v>
      </c>
      <c r="K163" s="89">
        <v>928</v>
      </c>
      <c r="L163" s="89">
        <v>202</v>
      </c>
    </row>
    <row r="164" spans="1:12" ht="17.100000000000001" customHeight="1">
      <c r="A164" s="13"/>
      <c r="B164" s="13" t="s">
        <v>114</v>
      </c>
      <c r="C164" s="13"/>
      <c r="E164" s="147">
        <f>SUM(E165:E168)</f>
        <v>3440</v>
      </c>
      <c r="F164" s="89">
        <v>245</v>
      </c>
      <c r="G164" s="89">
        <v>91</v>
      </c>
      <c r="H164" s="89">
        <v>329</v>
      </c>
      <c r="I164" s="89">
        <v>376</v>
      </c>
      <c r="J164" s="89">
        <v>714</v>
      </c>
      <c r="K164" s="89">
        <v>1520</v>
      </c>
      <c r="L164" s="89">
        <v>165</v>
      </c>
    </row>
    <row r="165" spans="1:12" ht="17.100000000000001" customHeight="1">
      <c r="A165" s="13"/>
      <c r="B165" s="13"/>
      <c r="C165" s="13" t="s">
        <v>103</v>
      </c>
      <c r="E165" s="145">
        <f>SUM(F165:L165)</f>
        <v>941</v>
      </c>
      <c r="F165" s="89">
        <v>36</v>
      </c>
      <c r="G165" s="89">
        <v>18</v>
      </c>
      <c r="H165" s="89">
        <v>81</v>
      </c>
      <c r="I165" s="89">
        <v>72</v>
      </c>
      <c r="J165" s="89">
        <v>161</v>
      </c>
      <c r="K165" s="89">
        <v>554</v>
      </c>
      <c r="L165" s="89">
        <v>19</v>
      </c>
    </row>
    <row r="166" spans="1:12" ht="17.100000000000001" customHeight="1">
      <c r="A166" s="13"/>
      <c r="B166" s="13"/>
      <c r="C166" s="13" t="s">
        <v>102</v>
      </c>
      <c r="E166" s="145">
        <f>SUM(F166:L166)</f>
        <v>1769</v>
      </c>
      <c r="F166" s="89">
        <v>123</v>
      </c>
      <c r="G166" s="89">
        <v>54</v>
      </c>
      <c r="H166" s="89">
        <v>167</v>
      </c>
      <c r="I166" s="89">
        <v>219</v>
      </c>
      <c r="J166" s="89">
        <v>327</v>
      </c>
      <c r="K166" s="89">
        <v>796</v>
      </c>
      <c r="L166" s="89">
        <v>83</v>
      </c>
    </row>
    <row r="167" spans="1:12" ht="17.100000000000001" customHeight="1">
      <c r="A167" s="13"/>
      <c r="B167" s="13"/>
      <c r="C167" s="13" t="s">
        <v>101</v>
      </c>
      <c r="E167" s="145">
        <f>SUM(F167:L167)</f>
        <v>730</v>
      </c>
      <c r="F167" s="89">
        <v>86</v>
      </c>
      <c r="G167" s="89">
        <v>19</v>
      </c>
      <c r="H167" s="89">
        <v>81</v>
      </c>
      <c r="I167" s="89">
        <v>85</v>
      </c>
      <c r="J167" s="89">
        <v>226</v>
      </c>
      <c r="K167" s="89">
        <v>170</v>
      </c>
      <c r="L167" s="89">
        <v>63</v>
      </c>
    </row>
    <row r="168" spans="1:12" ht="17.100000000000001" customHeight="1">
      <c r="A168" s="13"/>
      <c r="B168" s="13"/>
      <c r="C168" s="13" t="s">
        <v>100</v>
      </c>
      <c r="E168" s="145">
        <f>SUM(F168:L168)</f>
        <v>0</v>
      </c>
      <c r="F168" s="92" t="s">
        <v>163</v>
      </c>
      <c r="G168" s="92" t="s">
        <v>163</v>
      </c>
      <c r="H168" s="92" t="s">
        <v>163</v>
      </c>
      <c r="I168" s="92" t="s">
        <v>163</v>
      </c>
      <c r="J168" s="92" t="s">
        <v>163</v>
      </c>
      <c r="K168" s="92" t="s">
        <v>163</v>
      </c>
      <c r="L168" s="92" t="s">
        <v>163</v>
      </c>
    </row>
    <row r="169" spans="1:12" ht="17.100000000000001" customHeight="1">
      <c r="A169" s="13"/>
      <c r="B169" s="13" t="s">
        <v>113</v>
      </c>
      <c r="C169" s="13"/>
      <c r="E169" s="147">
        <f>SUM(E170:E173)</f>
        <v>1654</v>
      </c>
      <c r="F169" s="89">
        <v>105</v>
      </c>
      <c r="G169" s="89">
        <v>101</v>
      </c>
      <c r="H169" s="89">
        <v>272</v>
      </c>
      <c r="I169" s="89">
        <v>171</v>
      </c>
      <c r="J169" s="89">
        <v>214</v>
      </c>
      <c r="K169" s="89">
        <v>650</v>
      </c>
      <c r="L169" s="89">
        <v>141</v>
      </c>
    </row>
    <row r="170" spans="1:12" ht="17.100000000000001" customHeight="1">
      <c r="A170" s="13"/>
      <c r="B170" s="13"/>
      <c r="C170" s="13" t="s">
        <v>103</v>
      </c>
      <c r="E170" s="145">
        <f>SUM(F170:L170)</f>
        <v>87</v>
      </c>
      <c r="F170" s="89">
        <v>7</v>
      </c>
      <c r="G170" s="89">
        <v>1</v>
      </c>
      <c r="H170" s="89">
        <v>2</v>
      </c>
      <c r="I170" s="89">
        <v>6</v>
      </c>
      <c r="J170" s="89">
        <v>6</v>
      </c>
      <c r="K170" s="89">
        <v>53</v>
      </c>
      <c r="L170" s="92">
        <v>12</v>
      </c>
    </row>
    <row r="171" spans="1:12" ht="17.100000000000001" customHeight="1">
      <c r="A171" s="13"/>
      <c r="B171" s="13"/>
      <c r="C171" s="13" t="s">
        <v>102</v>
      </c>
      <c r="E171" s="145">
        <f>SUM(F171:L171)</f>
        <v>608</v>
      </c>
      <c r="F171" s="89">
        <v>34</v>
      </c>
      <c r="G171" s="89">
        <v>30</v>
      </c>
      <c r="H171" s="89">
        <v>106</v>
      </c>
      <c r="I171" s="89">
        <v>64</v>
      </c>
      <c r="J171" s="89">
        <v>70</v>
      </c>
      <c r="K171" s="89">
        <v>229</v>
      </c>
      <c r="L171" s="89">
        <v>75</v>
      </c>
    </row>
    <row r="172" spans="1:12" ht="17.100000000000001" customHeight="1">
      <c r="A172" s="13"/>
      <c r="B172" s="13"/>
      <c r="C172" s="13" t="s">
        <v>101</v>
      </c>
      <c r="E172" s="145">
        <f>SUM(F172:L172)</f>
        <v>754</v>
      </c>
      <c r="F172" s="89">
        <v>45</v>
      </c>
      <c r="G172" s="89">
        <v>59</v>
      </c>
      <c r="H172" s="89">
        <v>139</v>
      </c>
      <c r="I172" s="89">
        <v>93</v>
      </c>
      <c r="J172" s="89">
        <v>115</v>
      </c>
      <c r="K172" s="89">
        <v>264</v>
      </c>
      <c r="L172" s="89">
        <v>39</v>
      </c>
    </row>
    <row r="173" spans="1:12" ht="16.5" customHeight="1">
      <c r="A173" s="13"/>
      <c r="B173" s="13"/>
      <c r="C173" s="13" t="s">
        <v>100</v>
      </c>
      <c r="E173" s="145">
        <f>SUM(F173:L173)</f>
        <v>205</v>
      </c>
      <c r="F173" s="89">
        <v>19</v>
      </c>
      <c r="G173" s="89">
        <v>11</v>
      </c>
      <c r="H173" s="89">
        <v>25</v>
      </c>
      <c r="I173" s="89">
        <v>8</v>
      </c>
      <c r="J173" s="89">
        <v>23</v>
      </c>
      <c r="K173" s="89">
        <v>104</v>
      </c>
      <c r="L173" s="89">
        <v>15</v>
      </c>
    </row>
    <row r="174" spans="1:12" ht="17.100000000000001" customHeight="1">
      <c r="A174" s="13"/>
      <c r="B174" s="13" t="s">
        <v>112</v>
      </c>
      <c r="C174" s="13"/>
      <c r="E174" s="147">
        <f>SUM(E175:E177)</f>
        <v>892</v>
      </c>
      <c r="F174" s="89">
        <v>31</v>
      </c>
      <c r="G174" s="89">
        <v>83</v>
      </c>
      <c r="H174" s="89">
        <v>192</v>
      </c>
      <c r="I174" s="89">
        <v>140</v>
      </c>
      <c r="J174" s="89">
        <v>131</v>
      </c>
      <c r="K174" s="89">
        <v>260</v>
      </c>
      <c r="L174" s="89">
        <v>55</v>
      </c>
    </row>
    <row r="175" spans="1:12" ht="17.100000000000001" customHeight="1">
      <c r="A175" s="13"/>
      <c r="B175" s="13"/>
      <c r="C175" s="13" t="s">
        <v>103</v>
      </c>
      <c r="E175" s="145">
        <f>SUM(F175:L175)</f>
        <v>540</v>
      </c>
      <c r="F175" s="89">
        <v>27</v>
      </c>
      <c r="G175" s="89">
        <v>13</v>
      </c>
      <c r="H175" s="89">
        <v>52</v>
      </c>
      <c r="I175" s="89">
        <v>79</v>
      </c>
      <c r="J175" s="89">
        <v>97</v>
      </c>
      <c r="K175" s="89">
        <v>220</v>
      </c>
      <c r="L175" s="89">
        <v>52</v>
      </c>
    </row>
    <row r="176" spans="1:12" ht="17.100000000000001" customHeight="1">
      <c r="A176" s="13"/>
      <c r="B176" s="13"/>
      <c r="C176" s="13" t="s">
        <v>102</v>
      </c>
      <c r="E176" s="145">
        <f>SUM(F176:L176)</f>
        <v>352</v>
      </c>
      <c r="F176" s="89">
        <v>4</v>
      </c>
      <c r="G176" s="89">
        <v>70</v>
      </c>
      <c r="H176" s="89">
        <v>140</v>
      </c>
      <c r="I176" s="89">
        <v>61</v>
      </c>
      <c r="J176" s="89">
        <v>34</v>
      </c>
      <c r="K176" s="89">
        <v>40</v>
      </c>
      <c r="L176" s="89">
        <v>3</v>
      </c>
    </row>
    <row r="177" spans="1:12" ht="17.100000000000001" customHeight="1">
      <c r="A177" s="13"/>
      <c r="B177" s="13"/>
      <c r="C177" s="13" t="s">
        <v>101</v>
      </c>
      <c r="E177" s="145">
        <f>SUM(F177:L177)</f>
        <v>0</v>
      </c>
      <c r="F177" s="92" t="s">
        <v>163</v>
      </c>
      <c r="G177" s="92" t="s">
        <v>163</v>
      </c>
      <c r="H177" s="92" t="s">
        <v>163</v>
      </c>
      <c r="I177" s="92" t="s">
        <v>163</v>
      </c>
      <c r="J177" s="92" t="s">
        <v>163</v>
      </c>
      <c r="K177" s="92" t="s">
        <v>163</v>
      </c>
      <c r="L177" s="92" t="s">
        <v>163</v>
      </c>
    </row>
    <row r="178" spans="1:12" ht="17.100000000000001" customHeight="1">
      <c r="A178" s="13"/>
      <c r="B178" s="13" t="s">
        <v>111</v>
      </c>
      <c r="C178" s="13"/>
      <c r="E178" s="147">
        <f>SUM(E179:E183)</f>
        <v>8325</v>
      </c>
      <c r="F178" s="89">
        <v>443</v>
      </c>
      <c r="G178" s="89">
        <v>471</v>
      </c>
      <c r="H178" s="89">
        <v>1410</v>
      </c>
      <c r="I178" s="89">
        <v>1057</v>
      </c>
      <c r="J178" s="89">
        <v>1135</v>
      </c>
      <c r="K178" s="89">
        <v>3113</v>
      </c>
      <c r="L178" s="89">
        <v>696</v>
      </c>
    </row>
    <row r="179" spans="1:12" ht="17.100000000000001" customHeight="1">
      <c r="A179" s="13"/>
      <c r="B179" s="13"/>
      <c r="C179" s="13" t="s">
        <v>103</v>
      </c>
      <c r="E179" s="145">
        <f t="shared" ref="E179:E189" si="3">SUM(F179:L179)</f>
        <v>2887</v>
      </c>
      <c r="F179" s="89">
        <v>138</v>
      </c>
      <c r="G179" s="89">
        <v>201</v>
      </c>
      <c r="H179" s="89">
        <v>616</v>
      </c>
      <c r="I179" s="89">
        <v>398</v>
      </c>
      <c r="J179" s="89">
        <v>440</v>
      </c>
      <c r="K179" s="89">
        <v>876</v>
      </c>
      <c r="L179" s="89">
        <v>218</v>
      </c>
    </row>
    <row r="180" spans="1:12" ht="17.100000000000001" customHeight="1">
      <c r="A180" s="13"/>
      <c r="B180" s="13"/>
      <c r="C180" s="13" t="s">
        <v>102</v>
      </c>
      <c r="E180" s="145">
        <f t="shared" si="3"/>
        <v>1432</v>
      </c>
      <c r="F180" s="89">
        <v>77</v>
      </c>
      <c r="G180" s="89">
        <v>102</v>
      </c>
      <c r="H180" s="89">
        <v>332</v>
      </c>
      <c r="I180" s="89">
        <v>193</v>
      </c>
      <c r="J180" s="89">
        <v>188</v>
      </c>
      <c r="K180" s="89">
        <v>407</v>
      </c>
      <c r="L180" s="89">
        <v>133</v>
      </c>
    </row>
    <row r="181" spans="1:12" ht="17.100000000000001" customHeight="1">
      <c r="A181" s="13"/>
      <c r="B181" s="13"/>
      <c r="C181" s="13" t="s">
        <v>101</v>
      </c>
      <c r="E181" s="145">
        <f t="shared" si="3"/>
        <v>1711</v>
      </c>
      <c r="F181" s="89">
        <v>86</v>
      </c>
      <c r="G181" s="89">
        <v>53</v>
      </c>
      <c r="H181" s="89">
        <v>208</v>
      </c>
      <c r="I181" s="89">
        <v>232</v>
      </c>
      <c r="J181" s="89">
        <v>261</v>
      </c>
      <c r="K181" s="89">
        <v>725</v>
      </c>
      <c r="L181" s="89">
        <v>146</v>
      </c>
    </row>
    <row r="182" spans="1:12" ht="17.100000000000001" customHeight="1">
      <c r="A182" s="13"/>
      <c r="B182" s="13"/>
      <c r="C182" s="13" t="s">
        <v>100</v>
      </c>
      <c r="E182" s="145">
        <f t="shared" si="3"/>
        <v>1141</v>
      </c>
      <c r="F182" s="89">
        <v>70</v>
      </c>
      <c r="G182" s="89">
        <v>87</v>
      </c>
      <c r="H182" s="89">
        <v>170</v>
      </c>
      <c r="I182" s="89">
        <v>115</v>
      </c>
      <c r="J182" s="89">
        <v>102</v>
      </c>
      <c r="K182" s="89">
        <v>509</v>
      </c>
      <c r="L182" s="89">
        <v>88</v>
      </c>
    </row>
    <row r="183" spans="1:12" ht="17.100000000000001" customHeight="1">
      <c r="A183" s="13"/>
      <c r="B183" s="13"/>
      <c r="C183" s="13" t="s">
        <v>99</v>
      </c>
      <c r="E183" s="145">
        <f t="shared" si="3"/>
        <v>1154</v>
      </c>
      <c r="F183" s="89">
        <v>72</v>
      </c>
      <c r="G183" s="89">
        <v>28</v>
      </c>
      <c r="H183" s="89">
        <v>84</v>
      </c>
      <c r="I183" s="89">
        <v>119</v>
      </c>
      <c r="J183" s="89">
        <v>144</v>
      </c>
      <c r="K183" s="89">
        <v>596</v>
      </c>
      <c r="L183" s="89">
        <v>111</v>
      </c>
    </row>
    <row r="184" spans="1:12" ht="17.100000000000001" customHeight="1">
      <c r="A184" s="13"/>
      <c r="B184" s="13" t="s">
        <v>110</v>
      </c>
      <c r="C184" s="13"/>
      <c r="E184" s="145">
        <f t="shared" si="3"/>
        <v>811</v>
      </c>
      <c r="F184" s="89">
        <v>106</v>
      </c>
      <c r="G184" s="89">
        <v>18</v>
      </c>
      <c r="H184" s="89">
        <v>78</v>
      </c>
      <c r="I184" s="89">
        <v>135</v>
      </c>
      <c r="J184" s="89">
        <v>293</v>
      </c>
      <c r="K184" s="89">
        <v>83</v>
      </c>
      <c r="L184" s="89">
        <v>98</v>
      </c>
    </row>
    <row r="185" spans="1:12" ht="17.100000000000001" customHeight="1">
      <c r="A185" s="13"/>
      <c r="B185" s="13" t="s">
        <v>109</v>
      </c>
      <c r="C185" s="13"/>
      <c r="E185" s="145">
        <f t="shared" si="3"/>
        <v>698</v>
      </c>
      <c r="F185" s="89">
        <v>74</v>
      </c>
      <c r="G185" s="89">
        <v>27</v>
      </c>
      <c r="H185" s="89">
        <v>80</v>
      </c>
      <c r="I185" s="89">
        <v>80</v>
      </c>
      <c r="J185" s="89">
        <v>120</v>
      </c>
      <c r="K185" s="89">
        <v>278</v>
      </c>
      <c r="L185" s="89">
        <v>39</v>
      </c>
    </row>
    <row r="186" spans="1:12" ht="17.100000000000001" customHeight="1">
      <c r="A186" s="13"/>
      <c r="B186" s="13" t="s">
        <v>108</v>
      </c>
      <c r="C186" s="13"/>
      <c r="E186" s="145">
        <f t="shared" si="3"/>
        <v>207</v>
      </c>
      <c r="F186" s="89">
        <v>37</v>
      </c>
      <c r="G186" s="89">
        <v>2</v>
      </c>
      <c r="H186" s="89">
        <v>22</v>
      </c>
      <c r="I186" s="89">
        <v>11</v>
      </c>
      <c r="J186" s="89">
        <v>51</v>
      </c>
      <c r="K186" s="89">
        <v>82</v>
      </c>
      <c r="L186" s="89">
        <v>2</v>
      </c>
    </row>
    <row r="187" spans="1:12" ht="17.100000000000001" customHeight="1">
      <c r="A187" s="13"/>
      <c r="B187" s="13" t="s">
        <v>107</v>
      </c>
      <c r="C187" s="13"/>
      <c r="E187" s="145">
        <f t="shared" si="3"/>
        <v>2185</v>
      </c>
      <c r="F187" s="89">
        <v>91</v>
      </c>
      <c r="G187" s="89">
        <v>88</v>
      </c>
      <c r="H187" s="89">
        <v>307</v>
      </c>
      <c r="I187" s="89">
        <v>279</v>
      </c>
      <c r="J187" s="89">
        <v>324</v>
      </c>
      <c r="K187" s="89">
        <v>1041</v>
      </c>
      <c r="L187" s="89">
        <v>55</v>
      </c>
    </row>
    <row r="188" spans="1:12" ht="17.100000000000001" customHeight="1">
      <c r="A188" s="13"/>
      <c r="B188" s="13" t="s">
        <v>106</v>
      </c>
      <c r="C188" s="13"/>
      <c r="E188" s="145">
        <f>SUM(F188:L188)</f>
        <v>913</v>
      </c>
      <c r="F188" s="89">
        <v>39</v>
      </c>
      <c r="G188" s="89">
        <v>48</v>
      </c>
      <c r="H188" s="89">
        <v>102</v>
      </c>
      <c r="I188" s="89">
        <v>109</v>
      </c>
      <c r="J188" s="89">
        <v>130</v>
      </c>
      <c r="K188" s="89">
        <v>483</v>
      </c>
      <c r="L188" s="89">
        <v>2</v>
      </c>
    </row>
    <row r="189" spans="1:12" ht="17.100000000000001" customHeight="1">
      <c r="A189" s="13"/>
      <c r="B189" s="13" t="s">
        <v>105</v>
      </c>
      <c r="C189" s="13"/>
      <c r="E189" s="145">
        <f t="shared" si="3"/>
        <v>1419</v>
      </c>
      <c r="F189" s="89">
        <v>123</v>
      </c>
      <c r="G189" s="89">
        <v>128</v>
      </c>
      <c r="H189" s="89">
        <v>165</v>
      </c>
      <c r="I189" s="89">
        <v>145</v>
      </c>
      <c r="J189" s="89">
        <v>235</v>
      </c>
      <c r="K189" s="89">
        <v>623</v>
      </c>
      <c r="L189" s="92" t="s">
        <v>163</v>
      </c>
    </row>
    <row r="190" spans="1:12" ht="17.100000000000001" customHeight="1">
      <c r="A190" s="13"/>
      <c r="B190" s="13" t="s">
        <v>104</v>
      </c>
      <c r="C190" s="13"/>
      <c r="E190" s="147">
        <f>SUM(E191:E195)</f>
        <v>5811</v>
      </c>
      <c r="F190" s="89">
        <v>382</v>
      </c>
      <c r="G190" s="89">
        <v>363</v>
      </c>
      <c r="H190" s="89">
        <v>730</v>
      </c>
      <c r="I190" s="89">
        <v>581</v>
      </c>
      <c r="J190" s="89">
        <v>748</v>
      </c>
      <c r="K190" s="89">
        <v>2432</v>
      </c>
      <c r="L190" s="89">
        <v>575</v>
      </c>
    </row>
    <row r="191" spans="1:12" ht="17.100000000000001" customHeight="1">
      <c r="A191" s="13"/>
      <c r="B191" s="13"/>
      <c r="C191" s="13" t="s">
        <v>103</v>
      </c>
      <c r="E191" s="145">
        <f t="shared" ref="E191:E196" si="4">SUM(F191:L191)</f>
        <v>2231</v>
      </c>
      <c r="F191" s="89">
        <v>109</v>
      </c>
      <c r="G191" s="89">
        <v>177</v>
      </c>
      <c r="H191" s="89">
        <v>322</v>
      </c>
      <c r="I191" s="89">
        <v>212</v>
      </c>
      <c r="J191" s="89">
        <v>240</v>
      </c>
      <c r="K191" s="89">
        <v>956</v>
      </c>
      <c r="L191" s="89">
        <v>215</v>
      </c>
    </row>
    <row r="192" spans="1:12" ht="17.100000000000001" customHeight="1">
      <c r="A192" s="13"/>
      <c r="B192" s="13"/>
      <c r="C192" s="13" t="s">
        <v>102</v>
      </c>
      <c r="E192" s="145">
        <f t="shared" si="4"/>
        <v>2190</v>
      </c>
      <c r="F192" s="89">
        <v>168</v>
      </c>
      <c r="G192" s="89">
        <v>137</v>
      </c>
      <c r="H192" s="89">
        <v>219</v>
      </c>
      <c r="I192" s="89">
        <v>254</v>
      </c>
      <c r="J192" s="89">
        <v>308</v>
      </c>
      <c r="K192" s="89">
        <v>893</v>
      </c>
      <c r="L192" s="89">
        <v>211</v>
      </c>
    </row>
    <row r="193" spans="1:12" ht="17.100000000000001" customHeight="1">
      <c r="A193" s="13"/>
      <c r="B193" s="13"/>
      <c r="C193" s="13" t="s">
        <v>101</v>
      </c>
      <c r="E193" s="145">
        <f t="shared" si="4"/>
        <v>1390</v>
      </c>
      <c r="F193" s="89">
        <v>105</v>
      </c>
      <c r="G193" s="89">
        <v>49</v>
      </c>
      <c r="H193" s="89">
        <v>189</v>
      </c>
      <c r="I193" s="89">
        <v>115</v>
      </c>
      <c r="J193" s="89">
        <v>200</v>
      </c>
      <c r="K193" s="89">
        <v>583</v>
      </c>
      <c r="L193" s="89">
        <v>149</v>
      </c>
    </row>
    <row r="194" spans="1:12" ht="17.100000000000001" customHeight="1">
      <c r="A194" s="13"/>
      <c r="B194" s="13"/>
      <c r="C194" s="13" t="s">
        <v>100</v>
      </c>
      <c r="E194" s="145">
        <f t="shared" si="4"/>
        <v>0</v>
      </c>
      <c r="F194" s="92" t="s">
        <v>163</v>
      </c>
      <c r="G194" s="92" t="s">
        <v>163</v>
      </c>
      <c r="H194" s="92" t="s">
        <v>163</v>
      </c>
      <c r="I194" s="92" t="s">
        <v>163</v>
      </c>
      <c r="J194" s="92" t="s">
        <v>163</v>
      </c>
      <c r="K194" s="92" t="s">
        <v>163</v>
      </c>
      <c r="L194" s="92" t="s">
        <v>163</v>
      </c>
    </row>
    <row r="195" spans="1:12" ht="17.100000000000001" customHeight="1">
      <c r="A195" s="13"/>
      <c r="B195" s="13"/>
      <c r="C195" s="13" t="s">
        <v>99</v>
      </c>
      <c r="E195" s="145">
        <f t="shared" si="4"/>
        <v>0</v>
      </c>
      <c r="F195" s="92" t="s">
        <v>163</v>
      </c>
      <c r="G195" s="92" t="s">
        <v>163</v>
      </c>
      <c r="H195" s="92" t="s">
        <v>163</v>
      </c>
      <c r="I195" s="92" t="s">
        <v>163</v>
      </c>
      <c r="J195" s="92" t="s">
        <v>163</v>
      </c>
      <c r="K195" s="92" t="s">
        <v>163</v>
      </c>
      <c r="L195" s="92" t="s">
        <v>163</v>
      </c>
    </row>
    <row r="196" spans="1:12" ht="17.100000000000001" customHeight="1">
      <c r="A196" s="13"/>
      <c r="B196" s="13" t="s">
        <v>98</v>
      </c>
      <c r="C196" s="13"/>
      <c r="D196" s="68"/>
      <c r="E196" s="145">
        <f t="shared" si="4"/>
        <v>4</v>
      </c>
      <c r="F196" s="92" t="s">
        <v>163</v>
      </c>
      <c r="G196" s="92">
        <v>4</v>
      </c>
      <c r="H196" s="92" t="s">
        <v>163</v>
      </c>
      <c r="I196" s="92" t="s">
        <v>163</v>
      </c>
      <c r="J196" s="92" t="s">
        <v>163</v>
      </c>
      <c r="K196" s="92" t="s">
        <v>163</v>
      </c>
      <c r="L196" s="92" t="s">
        <v>163</v>
      </c>
    </row>
    <row r="197" spans="1:12" ht="17.100000000000001" customHeight="1">
      <c r="A197" s="13" t="s">
        <v>97</v>
      </c>
      <c r="B197" s="13"/>
      <c r="C197" s="13"/>
      <c r="E197" s="89"/>
      <c r="F197" s="102"/>
      <c r="G197" s="102"/>
      <c r="H197" s="102"/>
      <c r="I197" s="102"/>
      <c r="J197" s="102"/>
      <c r="K197" s="102"/>
      <c r="L197" s="102"/>
    </row>
    <row r="198" spans="1:12" ht="17.100000000000001" customHeight="1">
      <c r="A198" s="13">
        <v>1</v>
      </c>
      <c r="B198" s="269" t="s">
        <v>96</v>
      </c>
      <c r="C198" s="269"/>
      <c r="D198" s="128"/>
      <c r="E198" s="101">
        <f>SUM(F198:L198)</f>
        <v>4418</v>
      </c>
      <c r="F198" s="102">
        <f t="shared" ref="F198:L198" si="5">SUM(F78)</f>
        <v>285</v>
      </c>
      <c r="G198" s="102">
        <f t="shared" si="5"/>
        <v>304</v>
      </c>
      <c r="H198" s="102">
        <f>SUM(H78)</f>
        <v>896</v>
      </c>
      <c r="I198" s="102">
        <f t="shared" si="5"/>
        <v>595</v>
      </c>
      <c r="J198" s="102">
        <f t="shared" si="5"/>
        <v>687</v>
      </c>
      <c r="K198" s="102">
        <f t="shared" si="5"/>
        <v>1230</v>
      </c>
      <c r="L198" s="102">
        <f t="shared" si="5"/>
        <v>421</v>
      </c>
    </row>
    <row r="199" spans="1:12" ht="17.100000000000001" customHeight="1">
      <c r="A199" s="13">
        <v>2</v>
      </c>
      <c r="B199" s="269" t="s">
        <v>367</v>
      </c>
      <c r="C199" s="269"/>
      <c r="D199" s="38" t="s">
        <v>443</v>
      </c>
      <c r="E199" s="101">
        <f>SUM(F199:L199)</f>
        <v>4004</v>
      </c>
      <c r="F199" s="102">
        <f>SUM(F40,F65,F106,F107,F110,F108,F109,F196)</f>
        <v>297</v>
      </c>
      <c r="G199" s="102">
        <f>SUM(G40,G65,G106,G107,G110,G108,G109,G196)</f>
        <v>235</v>
      </c>
      <c r="H199" s="102">
        <f t="shared" ref="H199:L199" si="6">SUM(H40,H65,H106,H107,H110,H108,H109,H196)</f>
        <v>669</v>
      </c>
      <c r="I199" s="102">
        <f t="shared" si="6"/>
        <v>518</v>
      </c>
      <c r="J199" s="102">
        <f t="shared" si="6"/>
        <v>754</v>
      </c>
      <c r="K199" s="102">
        <f t="shared" si="6"/>
        <v>1117</v>
      </c>
      <c r="L199" s="102">
        <f t="shared" si="6"/>
        <v>414</v>
      </c>
    </row>
    <row r="200" spans="1:12" ht="17.100000000000001" customHeight="1">
      <c r="A200" s="13">
        <v>3</v>
      </c>
      <c r="B200" s="269" t="s">
        <v>95</v>
      </c>
      <c r="C200" s="269"/>
      <c r="D200" s="111"/>
      <c r="E200" s="101">
        <f t="shared" ref="E200:E215" si="7">SUM(F200:L200)</f>
        <v>4097</v>
      </c>
      <c r="F200" s="102">
        <f t="shared" ref="F200:L200" si="8">SUM(F99)</f>
        <v>251</v>
      </c>
      <c r="G200" s="102">
        <f t="shared" si="8"/>
        <v>240</v>
      </c>
      <c r="H200" s="102">
        <f t="shared" si="8"/>
        <v>707</v>
      </c>
      <c r="I200" s="102">
        <f t="shared" si="8"/>
        <v>616</v>
      </c>
      <c r="J200" s="102">
        <f t="shared" si="8"/>
        <v>668</v>
      </c>
      <c r="K200" s="102">
        <f t="shared" si="8"/>
        <v>1160</v>
      </c>
      <c r="L200" s="102">
        <f t="shared" si="8"/>
        <v>455</v>
      </c>
    </row>
    <row r="201" spans="1:12" ht="17.100000000000001" customHeight="1">
      <c r="A201" s="13">
        <v>4</v>
      </c>
      <c r="B201" s="269" t="s">
        <v>94</v>
      </c>
      <c r="C201" s="269"/>
      <c r="D201" s="111"/>
      <c r="E201" s="101">
        <f t="shared" si="7"/>
        <v>4699</v>
      </c>
      <c r="F201" s="102">
        <f t="shared" ref="F201:L201" si="9">SUM(F111)</f>
        <v>370</v>
      </c>
      <c r="G201" s="102">
        <f t="shared" si="9"/>
        <v>219</v>
      </c>
      <c r="H201" s="102">
        <f>SUM(H111)</f>
        <v>698</v>
      </c>
      <c r="I201" s="102">
        <f t="shared" si="9"/>
        <v>583</v>
      </c>
      <c r="J201" s="102">
        <f t="shared" si="9"/>
        <v>777</v>
      </c>
      <c r="K201" s="102">
        <f t="shared" si="9"/>
        <v>1714</v>
      </c>
      <c r="L201" s="102">
        <f t="shared" si="9"/>
        <v>338</v>
      </c>
    </row>
    <row r="202" spans="1:12" ht="17.100000000000001" customHeight="1">
      <c r="A202" s="13">
        <v>5</v>
      </c>
      <c r="B202" s="269" t="s">
        <v>93</v>
      </c>
      <c r="C202" s="269"/>
      <c r="D202" s="111"/>
      <c r="E202" s="101">
        <f t="shared" si="7"/>
        <v>5023</v>
      </c>
      <c r="F202" s="102">
        <f t="shared" ref="F202:L202" si="10">SUM(F117,F93,F96)</f>
        <v>411</v>
      </c>
      <c r="G202" s="102">
        <f t="shared" si="10"/>
        <v>131</v>
      </c>
      <c r="H202" s="102">
        <f t="shared" si="10"/>
        <v>610</v>
      </c>
      <c r="I202" s="102">
        <f t="shared" si="10"/>
        <v>654</v>
      </c>
      <c r="J202" s="102">
        <f t="shared" si="10"/>
        <v>923</v>
      </c>
      <c r="K202" s="102">
        <f t="shared" si="10"/>
        <v>2024</v>
      </c>
      <c r="L202" s="102">
        <f t="shared" si="10"/>
        <v>270</v>
      </c>
    </row>
    <row r="203" spans="1:12" ht="17.100000000000001" customHeight="1">
      <c r="A203" s="13">
        <v>6</v>
      </c>
      <c r="B203" s="269" t="s">
        <v>92</v>
      </c>
      <c r="C203" s="269"/>
      <c r="D203" s="111"/>
      <c r="E203" s="101">
        <f t="shared" si="7"/>
        <v>7720</v>
      </c>
      <c r="F203" s="102">
        <f t="shared" ref="F203:L203" si="11">SUM(F87,F105,F84)</f>
        <v>515</v>
      </c>
      <c r="G203" s="102">
        <f t="shared" si="11"/>
        <v>491</v>
      </c>
      <c r="H203" s="102">
        <f t="shared" si="11"/>
        <v>1358</v>
      </c>
      <c r="I203" s="102">
        <f t="shared" si="11"/>
        <v>987</v>
      </c>
      <c r="J203" s="102">
        <f t="shared" si="11"/>
        <v>1204</v>
      </c>
      <c r="K203" s="102">
        <f t="shared" si="11"/>
        <v>2404</v>
      </c>
      <c r="L203" s="102">
        <f t="shared" si="11"/>
        <v>761</v>
      </c>
    </row>
    <row r="204" spans="1:12" ht="17.100000000000001" customHeight="1">
      <c r="A204" s="13">
        <v>7</v>
      </c>
      <c r="B204" s="269" t="s">
        <v>91</v>
      </c>
      <c r="C204" s="269"/>
      <c r="D204" s="111"/>
      <c r="E204" s="101">
        <f t="shared" si="7"/>
        <v>5330</v>
      </c>
      <c r="F204" s="102">
        <f t="shared" ref="F204:L204" si="12">SUM(F29)</f>
        <v>442</v>
      </c>
      <c r="G204" s="102">
        <f t="shared" si="12"/>
        <v>249</v>
      </c>
      <c r="H204" s="102">
        <f t="shared" si="12"/>
        <v>768</v>
      </c>
      <c r="I204" s="102">
        <f t="shared" si="12"/>
        <v>622</v>
      </c>
      <c r="J204" s="102">
        <f t="shared" si="12"/>
        <v>790</v>
      </c>
      <c r="K204" s="102">
        <f t="shared" si="12"/>
        <v>2173</v>
      </c>
      <c r="L204" s="102">
        <f t="shared" si="12"/>
        <v>286</v>
      </c>
    </row>
    <row r="205" spans="1:12" ht="17.100000000000001" customHeight="1">
      <c r="A205" s="13">
        <v>8</v>
      </c>
      <c r="B205" s="269" t="s">
        <v>90</v>
      </c>
      <c r="C205" s="269"/>
      <c r="D205" s="111"/>
      <c r="E205" s="101">
        <f t="shared" si="7"/>
        <v>2148</v>
      </c>
      <c r="F205" s="102">
        <f t="shared" ref="F205:L205" si="13">SUM(F48,F47,F49)</f>
        <v>268</v>
      </c>
      <c r="G205" s="102">
        <f t="shared" si="13"/>
        <v>46</v>
      </c>
      <c r="H205" s="102">
        <f t="shared" si="13"/>
        <v>213</v>
      </c>
      <c r="I205" s="102">
        <f t="shared" si="13"/>
        <v>169</v>
      </c>
      <c r="J205" s="102">
        <f t="shared" si="13"/>
        <v>304</v>
      </c>
      <c r="K205" s="102">
        <f t="shared" si="13"/>
        <v>968</v>
      </c>
      <c r="L205" s="102">
        <f t="shared" si="13"/>
        <v>180</v>
      </c>
    </row>
    <row r="206" spans="1:12" ht="17.100000000000001" customHeight="1">
      <c r="A206" s="13">
        <v>9</v>
      </c>
      <c r="B206" s="269" t="s">
        <v>89</v>
      </c>
      <c r="C206" s="269"/>
      <c r="D206" s="111"/>
      <c r="E206" s="101">
        <f t="shared" si="7"/>
        <v>3285</v>
      </c>
      <c r="F206" s="102">
        <f t="shared" ref="F206:L206" si="14">SUM(F44,F46,F45)</f>
        <v>318</v>
      </c>
      <c r="G206" s="102">
        <f t="shared" si="14"/>
        <v>129</v>
      </c>
      <c r="H206" s="102">
        <f t="shared" si="14"/>
        <v>362</v>
      </c>
      <c r="I206" s="102">
        <f t="shared" si="14"/>
        <v>291</v>
      </c>
      <c r="J206" s="102">
        <f t="shared" si="14"/>
        <v>398</v>
      </c>
      <c r="K206" s="102">
        <f t="shared" si="14"/>
        <v>1552</v>
      </c>
      <c r="L206" s="102">
        <f t="shared" si="14"/>
        <v>235</v>
      </c>
    </row>
    <row r="207" spans="1:12" ht="17.100000000000001" customHeight="1">
      <c r="A207" s="13">
        <v>10</v>
      </c>
      <c r="B207" s="269" t="s">
        <v>88</v>
      </c>
      <c r="C207" s="269"/>
      <c r="D207" s="111"/>
      <c r="E207" s="101">
        <f t="shared" si="7"/>
        <v>3996</v>
      </c>
      <c r="F207" s="102">
        <f t="shared" ref="F207:L207" si="15">SUM(F124,F123,F125,F126,F120,F153)</f>
        <v>304</v>
      </c>
      <c r="G207" s="102">
        <f t="shared" si="15"/>
        <v>266</v>
      </c>
      <c r="H207" s="102">
        <f t="shared" si="15"/>
        <v>687</v>
      </c>
      <c r="I207" s="102">
        <f t="shared" si="15"/>
        <v>484</v>
      </c>
      <c r="J207" s="102">
        <f t="shared" si="15"/>
        <v>647</v>
      </c>
      <c r="K207" s="102">
        <f t="shared" si="15"/>
        <v>1288</v>
      </c>
      <c r="L207" s="102">
        <f t="shared" si="15"/>
        <v>320</v>
      </c>
    </row>
    <row r="208" spans="1:12" ht="17.100000000000001" customHeight="1">
      <c r="A208" s="13">
        <v>11</v>
      </c>
      <c r="B208" s="269" t="s">
        <v>87</v>
      </c>
      <c r="C208" s="269"/>
      <c r="D208" s="111"/>
      <c r="E208" s="101">
        <f t="shared" si="7"/>
        <v>6130</v>
      </c>
      <c r="F208" s="102">
        <f t="shared" ref="F208:L208" si="16">SUM(F154,F148,F156,F155)</f>
        <v>399</v>
      </c>
      <c r="G208" s="102">
        <f t="shared" si="16"/>
        <v>389</v>
      </c>
      <c r="H208" s="102">
        <f t="shared" si="16"/>
        <v>1013</v>
      </c>
      <c r="I208" s="102">
        <f t="shared" si="16"/>
        <v>787</v>
      </c>
      <c r="J208" s="102">
        <f t="shared" si="16"/>
        <v>1194</v>
      </c>
      <c r="K208" s="102">
        <f t="shared" si="16"/>
        <v>1998</v>
      </c>
      <c r="L208" s="102">
        <f t="shared" si="16"/>
        <v>350</v>
      </c>
    </row>
    <row r="209" spans="1:12" ht="17.100000000000001" customHeight="1">
      <c r="A209" s="13">
        <v>12</v>
      </c>
      <c r="B209" s="269" t="s">
        <v>86</v>
      </c>
      <c r="C209" s="269"/>
      <c r="D209" s="111"/>
      <c r="E209" s="101">
        <f t="shared" si="7"/>
        <v>7050</v>
      </c>
      <c r="F209" s="102">
        <f t="shared" ref="F209:L209" si="17">SUM(F129,F140,F135)</f>
        <v>536</v>
      </c>
      <c r="G209" s="102">
        <f t="shared" si="17"/>
        <v>267</v>
      </c>
      <c r="H209" s="102">
        <f t="shared" si="17"/>
        <v>855</v>
      </c>
      <c r="I209" s="102">
        <f t="shared" si="17"/>
        <v>818</v>
      </c>
      <c r="J209" s="102">
        <f t="shared" si="17"/>
        <v>980</v>
      </c>
      <c r="K209" s="102">
        <f t="shared" si="17"/>
        <v>3239</v>
      </c>
      <c r="L209" s="102">
        <f t="shared" si="17"/>
        <v>355</v>
      </c>
    </row>
    <row r="210" spans="1:12" ht="17.100000000000001" customHeight="1">
      <c r="A210" s="13">
        <v>13</v>
      </c>
      <c r="B210" s="269" t="s">
        <v>85</v>
      </c>
      <c r="C210" s="269"/>
      <c r="D210" s="111"/>
      <c r="E210" s="101">
        <f t="shared" si="7"/>
        <v>7032</v>
      </c>
      <c r="F210" s="102">
        <f t="shared" ref="F210:L210" si="18">SUM(F35,F24)</f>
        <v>506</v>
      </c>
      <c r="G210" s="102">
        <f t="shared" si="18"/>
        <v>165</v>
      </c>
      <c r="H210" s="102">
        <f t="shared" si="18"/>
        <v>704</v>
      </c>
      <c r="I210" s="102">
        <f t="shared" si="18"/>
        <v>794</v>
      </c>
      <c r="J210" s="102">
        <f t="shared" si="18"/>
        <v>1241</v>
      </c>
      <c r="K210" s="102">
        <f t="shared" si="18"/>
        <v>3372</v>
      </c>
      <c r="L210" s="102">
        <f t="shared" si="18"/>
        <v>250</v>
      </c>
    </row>
    <row r="211" spans="1:12" ht="17.100000000000001" customHeight="1">
      <c r="A211" s="13">
        <v>14</v>
      </c>
      <c r="B211" s="269" t="s">
        <v>84</v>
      </c>
      <c r="C211" s="269"/>
      <c r="D211" s="38"/>
      <c r="E211" s="101">
        <f t="shared" si="7"/>
        <v>6946</v>
      </c>
      <c r="F211" s="102">
        <f t="shared" ref="F211:L211" si="19">SUM(F55,F50,F59)</f>
        <v>648</v>
      </c>
      <c r="G211" s="102">
        <f>SUM(G55,G50,G59)</f>
        <v>212</v>
      </c>
      <c r="H211" s="102">
        <f t="shared" si="19"/>
        <v>605</v>
      </c>
      <c r="I211" s="102">
        <f t="shared" si="19"/>
        <v>636</v>
      </c>
      <c r="J211" s="102">
        <f t="shared" si="19"/>
        <v>993</v>
      </c>
      <c r="K211" s="102">
        <f t="shared" si="19"/>
        <v>3340</v>
      </c>
      <c r="L211" s="102">
        <f t="shared" si="19"/>
        <v>512</v>
      </c>
    </row>
    <row r="212" spans="1:12" ht="17.100000000000001" customHeight="1">
      <c r="A212" s="13">
        <v>15</v>
      </c>
      <c r="B212" s="269" t="s">
        <v>83</v>
      </c>
      <c r="C212" s="269"/>
      <c r="D212" s="111"/>
      <c r="E212" s="101">
        <f t="shared" si="7"/>
        <v>12861</v>
      </c>
      <c r="F212" s="102">
        <f t="shared" ref="F212:L212" si="20">SUM(F157,F158,F164)</f>
        <v>840</v>
      </c>
      <c r="G212" s="102">
        <f t="shared" si="20"/>
        <v>372</v>
      </c>
      <c r="H212" s="102">
        <f t="shared" si="20"/>
        <v>1457</v>
      </c>
      <c r="I212" s="102">
        <f t="shared" si="20"/>
        <v>1313</v>
      </c>
      <c r="J212" s="102">
        <f t="shared" si="20"/>
        <v>2309</v>
      </c>
      <c r="K212" s="102">
        <f t="shared" si="20"/>
        <v>5585</v>
      </c>
      <c r="L212" s="102">
        <f t="shared" si="20"/>
        <v>985</v>
      </c>
    </row>
    <row r="213" spans="1:12" ht="17.100000000000001" customHeight="1">
      <c r="A213" s="13">
        <v>16</v>
      </c>
      <c r="B213" s="269" t="s">
        <v>82</v>
      </c>
      <c r="C213" s="269"/>
      <c r="D213" s="111"/>
      <c r="E213" s="101">
        <f t="shared" si="7"/>
        <v>11682</v>
      </c>
      <c r="F213" s="102">
        <f t="shared" ref="F213:L213" si="21">SUM(F169,F178,F184,F174)</f>
        <v>685</v>
      </c>
      <c r="G213" s="102">
        <f t="shared" si="21"/>
        <v>673</v>
      </c>
      <c r="H213" s="102">
        <f t="shared" si="21"/>
        <v>1952</v>
      </c>
      <c r="I213" s="102">
        <f t="shared" si="21"/>
        <v>1503</v>
      </c>
      <c r="J213" s="102">
        <f t="shared" si="21"/>
        <v>1773</v>
      </c>
      <c r="K213" s="102">
        <f t="shared" si="21"/>
        <v>4106</v>
      </c>
      <c r="L213" s="102">
        <f t="shared" si="21"/>
        <v>990</v>
      </c>
    </row>
    <row r="214" spans="1:12" ht="17.100000000000001" customHeight="1">
      <c r="A214" s="13">
        <v>17</v>
      </c>
      <c r="B214" s="269" t="s">
        <v>81</v>
      </c>
      <c r="C214" s="269"/>
      <c r="D214" s="111"/>
      <c r="E214" s="101">
        <f t="shared" si="7"/>
        <v>11233</v>
      </c>
      <c r="F214" s="102">
        <f t="shared" ref="F214:L214" si="22">SUM(F185,F190,F189,F188,F187,F186)</f>
        <v>746</v>
      </c>
      <c r="G214" s="102">
        <f t="shared" si="22"/>
        <v>656</v>
      </c>
      <c r="H214" s="102">
        <f t="shared" si="22"/>
        <v>1406</v>
      </c>
      <c r="I214" s="102">
        <f t="shared" si="22"/>
        <v>1205</v>
      </c>
      <c r="J214" s="102">
        <f t="shared" si="22"/>
        <v>1608</v>
      </c>
      <c r="K214" s="102">
        <f t="shared" si="22"/>
        <v>4939</v>
      </c>
      <c r="L214" s="102">
        <f t="shared" si="22"/>
        <v>673</v>
      </c>
    </row>
    <row r="215" spans="1:12" ht="17.100000000000001" customHeight="1">
      <c r="A215" s="13">
        <v>18</v>
      </c>
      <c r="B215" s="269" t="s">
        <v>80</v>
      </c>
      <c r="C215" s="269"/>
      <c r="D215" s="111"/>
      <c r="E215" s="101">
        <f t="shared" si="7"/>
        <v>3645</v>
      </c>
      <c r="F215" s="102">
        <f t="shared" ref="F215:L215" si="23">SUM(F18,F14,F10,F6)</f>
        <v>370</v>
      </c>
      <c r="G215" s="102">
        <f t="shared" si="23"/>
        <v>111</v>
      </c>
      <c r="H215" s="102">
        <f t="shared" si="23"/>
        <v>326</v>
      </c>
      <c r="I215" s="102">
        <f t="shared" si="23"/>
        <v>410</v>
      </c>
      <c r="J215" s="102">
        <f t="shared" si="23"/>
        <v>466</v>
      </c>
      <c r="K215" s="102">
        <f t="shared" si="23"/>
        <v>1932</v>
      </c>
      <c r="L215" s="102">
        <f t="shared" si="23"/>
        <v>30</v>
      </c>
    </row>
    <row r="216" spans="1:12" ht="13.5" customHeight="1">
      <c r="E216" s="102"/>
      <c r="F216" s="102"/>
      <c r="G216" s="102"/>
      <c r="H216" s="102"/>
      <c r="I216" s="102"/>
      <c r="J216" s="102"/>
      <c r="K216" s="102"/>
      <c r="L216" s="102"/>
    </row>
    <row r="217" spans="1:12" ht="13.5" customHeight="1">
      <c r="E217" s="102"/>
      <c r="F217" s="102"/>
      <c r="G217" s="102"/>
      <c r="H217" s="102"/>
      <c r="I217" s="102"/>
      <c r="J217" s="102"/>
      <c r="K217" s="102"/>
      <c r="L217" s="102"/>
    </row>
    <row r="218" spans="1:12" ht="13.5" customHeight="1"/>
    <row r="219" spans="1:12" ht="13.5" customHeight="1"/>
    <row r="220" spans="1:12" ht="13.5" customHeight="1"/>
    <row r="221" spans="1:12" ht="9" customHeight="1"/>
    <row r="222" spans="1:12" ht="13.5" customHeight="1"/>
    <row r="223" spans="1:12" ht="13.5" customHeight="1"/>
    <row r="224" spans="1:12" ht="13.5" customHeight="1"/>
    <row r="225" ht="13.5" customHeight="1"/>
    <row r="226" ht="13.5" customHeight="1"/>
    <row r="227" ht="13.5" customHeight="1"/>
    <row r="228" ht="9" customHeight="1"/>
    <row r="229" ht="13.5" customHeight="1"/>
    <row r="230" ht="9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9" customHeight="1"/>
    <row r="238" ht="13.5" customHeight="1"/>
    <row r="239" ht="13.5" customHeight="1"/>
    <row r="240" ht="13.5" customHeight="1"/>
    <row r="241" ht="13.5" customHeight="1"/>
    <row r="242" ht="13.5" customHeight="1"/>
    <row r="243" ht="9" customHeight="1"/>
    <row r="244" ht="13.5" customHeight="1"/>
    <row r="245" ht="13.5" customHeight="1"/>
    <row r="246" ht="13.5" customHeight="1"/>
    <row r="247" ht="13.5" customHeight="1"/>
    <row r="248" ht="13.5" customHeight="1"/>
    <row r="249" ht="9" customHeight="1"/>
    <row r="250" ht="13.5" customHeight="1"/>
    <row r="251" ht="13.5" customHeight="1"/>
    <row r="252" ht="13.5" customHeight="1"/>
    <row r="253" ht="13.5" customHeight="1"/>
    <row r="254" ht="13.5" customHeight="1"/>
  </sheetData>
  <mergeCells count="39">
    <mergeCell ref="A145:D147"/>
    <mergeCell ref="E145:L145"/>
    <mergeCell ref="E146:E147"/>
    <mergeCell ref="F146:F147"/>
    <mergeCell ref="G146:G147"/>
    <mergeCell ref="K146:K147"/>
    <mergeCell ref="L146:L147"/>
    <mergeCell ref="E75:L75"/>
    <mergeCell ref="E76:E77"/>
    <mergeCell ref="F76:F77"/>
    <mergeCell ref="G76:G77"/>
    <mergeCell ref="K76:K77"/>
    <mergeCell ref="L76:L77"/>
    <mergeCell ref="B215:C215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E2:L2"/>
    <mergeCell ref="K3:K4"/>
    <mergeCell ref="L3:L4"/>
    <mergeCell ref="B213:C213"/>
    <mergeCell ref="B214:C214"/>
    <mergeCell ref="B203:C203"/>
    <mergeCell ref="B198:C198"/>
    <mergeCell ref="B199:C199"/>
    <mergeCell ref="B200:C200"/>
    <mergeCell ref="B201:C201"/>
    <mergeCell ref="B202:C202"/>
    <mergeCell ref="A2:D4"/>
    <mergeCell ref="E3:E4"/>
    <mergeCell ref="F3:F4"/>
    <mergeCell ref="G3:G4"/>
    <mergeCell ref="A75:D77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8" orientation="portrait" r:id="rId1"/>
  <rowBreaks count="3" manualBreakCount="3">
    <brk id="73" max="27" man="1"/>
    <brk id="143" max="27" man="1"/>
    <brk id="215" max="16383" man="1"/>
  </rowBreaks>
  <ignoredErrors>
    <ignoredError sqref="E10 E24 E29 E35 E40 E50 E55 E59 E65 E84 E87 E93 E96 E99 E111 E117 E120 E126 E129 E135 E140 E158 E164 E169 E174 E178 E190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54"/>
  <sheetViews>
    <sheetView view="pageBreakPreview" zoomScaleNormal="100" zoomScaleSheetLayoutView="100" workbookViewId="0"/>
  </sheetViews>
  <sheetFormatPr defaultRowHeight="18" customHeight="1"/>
  <cols>
    <col min="1" max="2" width="3.625" style="2" customWidth="1"/>
    <col min="3" max="3" width="12.625" style="2" customWidth="1"/>
    <col min="4" max="4" width="2.625" style="13" customWidth="1"/>
    <col min="5" max="12" width="12.625" style="2" customWidth="1"/>
    <col min="13" max="16384" width="9" style="2"/>
  </cols>
  <sheetData>
    <row r="1" spans="1:12" ht="24" customHeight="1" thickBot="1">
      <c r="A1" s="1" t="s">
        <v>461</v>
      </c>
      <c r="B1" s="129"/>
      <c r="C1" s="129"/>
      <c r="D1" s="129"/>
      <c r="E1" s="1"/>
    </row>
    <row r="2" spans="1:12" ht="15" customHeight="1" thickTop="1">
      <c r="A2" s="327" t="s">
        <v>362</v>
      </c>
      <c r="B2" s="327"/>
      <c r="C2" s="327"/>
      <c r="D2" s="327"/>
      <c r="E2" s="342" t="s">
        <v>0</v>
      </c>
      <c r="F2" s="343"/>
      <c r="G2" s="343"/>
      <c r="H2" s="343"/>
      <c r="I2" s="343"/>
      <c r="J2" s="343"/>
      <c r="K2" s="343"/>
      <c r="L2" s="343"/>
    </row>
    <row r="3" spans="1:12" ht="15" customHeight="1">
      <c r="A3" s="332"/>
      <c r="B3" s="332"/>
      <c r="C3" s="332"/>
      <c r="D3" s="332"/>
      <c r="E3" s="253" t="s">
        <v>319</v>
      </c>
      <c r="F3" s="267" t="s">
        <v>412</v>
      </c>
      <c r="G3" s="253" t="s">
        <v>404</v>
      </c>
      <c r="H3" s="124" t="s">
        <v>405</v>
      </c>
      <c r="I3" s="124" t="s">
        <v>406</v>
      </c>
      <c r="J3" s="124" t="s">
        <v>407</v>
      </c>
      <c r="K3" s="253" t="s">
        <v>408</v>
      </c>
      <c r="L3" s="255" t="s">
        <v>348</v>
      </c>
    </row>
    <row r="4" spans="1:12" ht="15" customHeight="1">
      <c r="A4" s="329"/>
      <c r="B4" s="329"/>
      <c r="C4" s="329"/>
      <c r="D4" s="329"/>
      <c r="E4" s="254"/>
      <c r="F4" s="271"/>
      <c r="G4" s="254"/>
      <c r="H4" s="123" t="s">
        <v>409</v>
      </c>
      <c r="I4" s="123" t="s">
        <v>410</v>
      </c>
      <c r="J4" s="123" t="s">
        <v>411</v>
      </c>
      <c r="K4" s="254"/>
      <c r="L4" s="252"/>
    </row>
    <row r="5" spans="1:12" ht="16.5" customHeight="1">
      <c r="A5" s="56" t="s">
        <v>2</v>
      </c>
      <c r="B5" s="56"/>
      <c r="C5" s="56"/>
      <c r="D5" s="108"/>
      <c r="E5" s="141">
        <f>SUM((E6,E10,E14,E18,E24,E29,E35,E40,E44,E45,E46,E47,E48,E49,E50,E55,E59,E65,E78,E84,E87,E93,E96,E99,E105,E106,E107,E108,E109),(E110,E111,E117,E120,E123,E124,E125,E126,E129,E135,E140,E148,E153,E154,E155,E156,E157,E158,E164,E169,E174,E178,E184,E185,E186,E187,E188,E189,E190,E196))</f>
        <v>50136</v>
      </c>
      <c r="F5" s="142">
        <f>SUM((F6,F10,F14,F18,F24,F29,F35,F40,F44,F45,F46,F47,F48,F49,F50,F55,F59,F65,F78,F84,F87,F93,F96,F99,F105,F106,F107,F108,F109),(F110,F111,F117,F120,F123,F124,F125,F126,F129,F135,F140,F148,F153,F154,F155,F156,F157,F158,F164,F169,F174,F178,F184,F185,F186,F187,F188,F189,F190,F196))</f>
        <v>4372</v>
      </c>
      <c r="G5" s="142">
        <f>SUM((G6,G10,G14,G18,G24,G29,G35,G40,G44,G45,G46,G47,G48,G49,G50,G55,G59,G65,G78,G84,G87,G93,G96,G99,G105,G106,G107,G108,G109),(G110,G111,G117,G120,G123,G124,G125,G126,G129,G135,G140,G148,G153,G154,G155,G156,G157,G158,G164,G169,G174,G178,G184,G185,G186,G187,G188,G189,G190,G196))</f>
        <v>2433</v>
      </c>
      <c r="H5" s="142">
        <f>SUM((H6,H10,H14,H18,H24,H29,H35,H40,H44,H45,H46,H47,H48,H49,H50,H55,H59,H65,H78,H84,H87,H93,H96,H99,H105,H106,H107,H108,H109),(H110,H111,H117,H120,H123,H124,H125,H126,H129,H135,H140,H148,H153,H154,H155,H156,H157,H158,H164,H169,H174,H178,H184,H185,H186,H187,H188,H189,H190,H196))</f>
        <v>6978</v>
      </c>
      <c r="I5" s="142">
        <f>SUM((I6,I10,I14,I18,I24,I29,I35,I40,I44,I45,I46,I47,I48,I49,I50,I55,I59,I65,I78,I84,I87,I93,I96,I99,I105,I106,I107,I108,I109),(I110,I111,I117,I120,I123,I124,I125,I126,I129,I135,I140,I148,I153,I154,I155,I156,I157,I158,I164,I169,I174,I178,I184,I185,I186,I187,I188,I189,I190,I196))</f>
        <v>5820</v>
      </c>
      <c r="J5" s="142">
        <f>SUM((J6,J10,J14,J18,J24,J29,J35,J40,J44,J45,J46,J47,J48,J49,J50,J55,J59,J65,J78,J84,J87,J93,J96,J99,J105,J106,J107,J108,J109),(J110,J111,J117,J120,J123,J124,J125,J126,J129,J135,J140,J148,J153,J154,J155,J156,J157,J158,J164,J169,J174,J178,J184,J185,J186,J187,J188,J189,J190,J196))</f>
        <v>7967</v>
      </c>
      <c r="K5" s="142">
        <f>SUM((K6,K10,K14,K18,K24,K29,K35,K40,K44,K45,K46,K47,K48,K49,K50,K55,K59,K65,K78,K84,K87,K93,K96,K99,K105,K106,K107,K108,K109),(K110,K111,K117,K120,K123,K124,K125,K126,K129,K135,K140,K148,K153,K154,K155,K156,K157,K158,K164,K169,K174,K178,K184,K185,K186,K187,K188,K189,K190,K196))</f>
        <v>18565</v>
      </c>
      <c r="L5" s="142">
        <f>SUM((L6,L10,L14,L18,L24,L29,L35,L40,L44,L45,L46,L47,L48,L49,L50,L55,L59,L65,L78,L84,L87,L93,L96,L99,L105,L106,L107,L108,L109),(L110,L111,L117,L120,L123,L124,L125,L126,L129,L135,L140,L148,L153,L154,L155,L156,L157,L158,L164,L169,L174,L178,L184,L185,L186,L187,L188,L189,L190,L196))</f>
        <v>4001</v>
      </c>
    </row>
    <row r="6" spans="1:12" ht="17.100000000000001" customHeight="1">
      <c r="A6" s="13"/>
      <c r="B6" s="13" t="s">
        <v>161</v>
      </c>
      <c r="C6" s="13"/>
      <c r="D6" s="37"/>
      <c r="E6" s="101">
        <f>SUM(E7:E9)</f>
        <v>300</v>
      </c>
      <c r="F6" s="89">
        <f t="shared" ref="F6:L6" si="0">SUM(F7:F9)</f>
        <v>32</v>
      </c>
      <c r="G6" s="89">
        <f t="shared" si="0"/>
        <v>11</v>
      </c>
      <c r="H6" s="89">
        <f t="shared" si="0"/>
        <v>26</v>
      </c>
      <c r="I6" s="89">
        <f t="shared" si="0"/>
        <v>43</v>
      </c>
      <c r="J6" s="89">
        <f t="shared" si="0"/>
        <v>43</v>
      </c>
      <c r="K6" s="89">
        <f t="shared" si="0"/>
        <v>144</v>
      </c>
      <c r="L6" s="89">
        <f t="shared" si="0"/>
        <v>1</v>
      </c>
    </row>
    <row r="7" spans="1:12" ht="17.100000000000001" customHeight="1">
      <c r="A7" s="13"/>
      <c r="B7" s="13"/>
      <c r="C7" s="13" t="s">
        <v>103</v>
      </c>
      <c r="D7" s="37"/>
      <c r="E7" s="101">
        <f>SUM(F7:L7)</f>
        <v>268</v>
      </c>
      <c r="F7" s="89">
        <v>24</v>
      </c>
      <c r="G7" s="89">
        <v>10</v>
      </c>
      <c r="H7" s="89">
        <v>26</v>
      </c>
      <c r="I7" s="89">
        <v>43</v>
      </c>
      <c r="J7" s="89">
        <v>43</v>
      </c>
      <c r="K7" s="89">
        <v>121</v>
      </c>
      <c r="L7" s="92">
        <v>1</v>
      </c>
    </row>
    <row r="8" spans="1:12" ht="17.100000000000001" customHeight="1">
      <c r="A8" s="13"/>
      <c r="B8" s="13"/>
      <c r="C8" s="13" t="s">
        <v>102</v>
      </c>
      <c r="D8" s="37"/>
      <c r="E8" s="101">
        <f>SUM(F8:L8)</f>
        <v>32</v>
      </c>
      <c r="F8" s="89">
        <v>8</v>
      </c>
      <c r="G8" s="92">
        <v>1</v>
      </c>
      <c r="H8" s="92" t="s">
        <v>163</v>
      </c>
      <c r="I8" s="92" t="s">
        <v>163</v>
      </c>
      <c r="J8" s="92" t="s">
        <v>163</v>
      </c>
      <c r="K8" s="89">
        <v>23</v>
      </c>
      <c r="L8" s="92" t="s">
        <v>163</v>
      </c>
    </row>
    <row r="9" spans="1:12" ht="17.100000000000001" customHeight="1">
      <c r="A9" s="13"/>
      <c r="B9" s="13"/>
      <c r="C9" s="13" t="s">
        <v>101</v>
      </c>
      <c r="D9" s="37"/>
      <c r="E9" s="91" t="s">
        <v>163</v>
      </c>
      <c r="F9" s="92" t="s">
        <v>163</v>
      </c>
      <c r="G9" s="92" t="s">
        <v>163</v>
      </c>
      <c r="H9" s="92" t="s">
        <v>163</v>
      </c>
      <c r="I9" s="92" t="s">
        <v>163</v>
      </c>
      <c r="J9" s="92" t="s">
        <v>163</v>
      </c>
      <c r="K9" s="92" t="s">
        <v>163</v>
      </c>
      <c r="L9" s="92" t="s">
        <v>163</v>
      </c>
    </row>
    <row r="10" spans="1:12" ht="17.100000000000001" customHeight="1">
      <c r="A10" s="13"/>
      <c r="B10" s="13" t="s">
        <v>160</v>
      </c>
      <c r="C10" s="13"/>
      <c r="D10" s="37"/>
      <c r="E10" s="101">
        <f t="shared" ref="E10:L10" si="1">SUM(E11:E13)</f>
        <v>101</v>
      </c>
      <c r="F10" s="89">
        <f t="shared" si="1"/>
        <v>44</v>
      </c>
      <c r="G10" s="89">
        <f t="shared" si="1"/>
        <v>3</v>
      </c>
      <c r="H10" s="89">
        <f t="shared" si="1"/>
        <v>5</v>
      </c>
      <c r="I10" s="89">
        <f t="shared" si="1"/>
        <v>5</v>
      </c>
      <c r="J10" s="89">
        <f t="shared" si="1"/>
        <v>4</v>
      </c>
      <c r="K10" s="89">
        <f t="shared" si="1"/>
        <v>37</v>
      </c>
      <c r="L10" s="89">
        <f t="shared" si="1"/>
        <v>3</v>
      </c>
    </row>
    <row r="11" spans="1:12" ht="17.100000000000001" customHeight="1">
      <c r="A11" s="13"/>
      <c r="B11" s="13"/>
      <c r="C11" s="13" t="s">
        <v>103</v>
      </c>
      <c r="D11" s="37"/>
      <c r="E11" s="101">
        <f>SUM(F11:L11)</f>
        <v>71</v>
      </c>
      <c r="F11" s="89">
        <v>34</v>
      </c>
      <c r="G11" s="89">
        <v>1</v>
      </c>
      <c r="H11" s="89">
        <v>3</v>
      </c>
      <c r="I11" s="89">
        <v>4</v>
      </c>
      <c r="J11" s="89">
        <v>3</v>
      </c>
      <c r="K11" s="89">
        <v>23</v>
      </c>
      <c r="L11" s="92">
        <v>3</v>
      </c>
    </row>
    <row r="12" spans="1:12" ht="17.100000000000001" customHeight="1">
      <c r="A12" s="13"/>
      <c r="B12" s="13"/>
      <c r="C12" s="13" t="s">
        <v>102</v>
      </c>
      <c r="D12" s="37"/>
      <c r="E12" s="101">
        <f>SUM(F12:L12)</f>
        <v>30</v>
      </c>
      <c r="F12" s="89">
        <v>10</v>
      </c>
      <c r="G12" s="92">
        <v>2</v>
      </c>
      <c r="H12" s="92">
        <v>2</v>
      </c>
      <c r="I12" s="89">
        <v>1</v>
      </c>
      <c r="J12" s="89">
        <v>1</v>
      </c>
      <c r="K12" s="89">
        <v>14</v>
      </c>
      <c r="L12" s="92" t="s">
        <v>163</v>
      </c>
    </row>
    <row r="13" spans="1:12" ht="17.100000000000001" customHeight="1">
      <c r="A13" s="13"/>
      <c r="B13" s="13"/>
      <c r="C13" s="13" t="s">
        <v>101</v>
      </c>
      <c r="D13" s="37"/>
      <c r="E13" s="91" t="s">
        <v>163</v>
      </c>
      <c r="F13" s="92" t="s">
        <v>163</v>
      </c>
      <c r="G13" s="92" t="s">
        <v>163</v>
      </c>
      <c r="H13" s="92" t="s">
        <v>163</v>
      </c>
      <c r="I13" s="92" t="s">
        <v>163</v>
      </c>
      <c r="J13" s="92" t="s">
        <v>163</v>
      </c>
      <c r="K13" s="92" t="s">
        <v>163</v>
      </c>
      <c r="L13" s="92" t="s">
        <v>163</v>
      </c>
    </row>
    <row r="14" spans="1:12" ht="17.100000000000001" customHeight="1">
      <c r="A14" s="13"/>
      <c r="B14" s="13" t="s">
        <v>159</v>
      </c>
      <c r="C14" s="13"/>
      <c r="D14" s="38" t="s">
        <v>371</v>
      </c>
      <c r="E14" s="101">
        <f>SUM(F14:L14)</f>
        <v>62</v>
      </c>
      <c r="F14" s="89">
        <v>13</v>
      </c>
      <c r="G14" s="92" t="s">
        <v>163</v>
      </c>
      <c r="H14" s="89">
        <v>6</v>
      </c>
      <c r="I14" s="89">
        <v>2</v>
      </c>
      <c r="J14" s="89">
        <v>4</v>
      </c>
      <c r="K14" s="89">
        <v>37</v>
      </c>
      <c r="L14" s="92" t="s">
        <v>163</v>
      </c>
    </row>
    <row r="15" spans="1:12" ht="17.100000000000001" customHeight="1">
      <c r="A15" s="13"/>
      <c r="B15" s="13"/>
      <c r="C15" s="13" t="s">
        <v>103</v>
      </c>
      <c r="D15" s="38" t="s">
        <v>371</v>
      </c>
      <c r="E15" s="91" t="s">
        <v>370</v>
      </c>
      <c r="F15" s="92" t="s">
        <v>370</v>
      </c>
      <c r="G15" s="92" t="s">
        <v>370</v>
      </c>
      <c r="H15" s="92" t="s">
        <v>370</v>
      </c>
      <c r="I15" s="92" t="s">
        <v>370</v>
      </c>
      <c r="J15" s="92" t="s">
        <v>370</v>
      </c>
      <c r="K15" s="92" t="s">
        <v>370</v>
      </c>
      <c r="L15" s="92" t="s">
        <v>370</v>
      </c>
    </row>
    <row r="16" spans="1:12" ht="17.100000000000001" customHeight="1">
      <c r="A16" s="13"/>
      <c r="B16" s="13"/>
      <c r="C16" s="13" t="s">
        <v>102</v>
      </c>
      <c r="D16" s="38" t="s">
        <v>371</v>
      </c>
      <c r="E16" s="91" t="s">
        <v>370</v>
      </c>
      <c r="F16" s="92" t="s">
        <v>370</v>
      </c>
      <c r="G16" s="92" t="s">
        <v>370</v>
      </c>
      <c r="H16" s="92" t="s">
        <v>370</v>
      </c>
      <c r="I16" s="92" t="s">
        <v>370</v>
      </c>
      <c r="J16" s="92" t="s">
        <v>370</v>
      </c>
      <c r="K16" s="92" t="s">
        <v>370</v>
      </c>
      <c r="L16" s="92" t="s">
        <v>370</v>
      </c>
    </row>
    <row r="17" spans="1:12" ht="17.100000000000001" customHeight="1">
      <c r="A17" s="13"/>
      <c r="B17" s="13"/>
      <c r="C17" s="13" t="s">
        <v>101</v>
      </c>
      <c r="D17" s="37"/>
      <c r="E17" s="91" t="s">
        <v>163</v>
      </c>
      <c r="F17" s="92" t="s">
        <v>163</v>
      </c>
      <c r="G17" s="92" t="s">
        <v>163</v>
      </c>
      <c r="H17" s="92" t="s">
        <v>163</v>
      </c>
      <c r="I17" s="92" t="s">
        <v>163</v>
      </c>
      <c r="J17" s="92" t="s">
        <v>163</v>
      </c>
      <c r="K17" s="92" t="s">
        <v>163</v>
      </c>
      <c r="L17" s="92" t="s">
        <v>163</v>
      </c>
    </row>
    <row r="18" spans="1:12" ht="17.100000000000001" customHeight="1">
      <c r="A18" s="13"/>
      <c r="B18" s="13" t="s">
        <v>158</v>
      </c>
      <c r="C18" s="13"/>
      <c r="D18" s="37"/>
      <c r="E18" s="101">
        <f t="shared" ref="E18:L18" si="2">SUM(E19:E23)</f>
        <v>1185</v>
      </c>
      <c r="F18" s="89">
        <f t="shared" si="2"/>
        <v>134</v>
      </c>
      <c r="G18" s="89">
        <f t="shared" si="2"/>
        <v>32</v>
      </c>
      <c r="H18" s="89">
        <f t="shared" si="2"/>
        <v>120</v>
      </c>
      <c r="I18" s="89">
        <f t="shared" si="2"/>
        <v>148</v>
      </c>
      <c r="J18" s="89">
        <f t="shared" si="2"/>
        <v>160</v>
      </c>
      <c r="K18" s="89">
        <f t="shared" si="2"/>
        <v>580</v>
      </c>
      <c r="L18" s="89">
        <f t="shared" si="2"/>
        <v>11</v>
      </c>
    </row>
    <row r="19" spans="1:12" ht="17.100000000000001" customHeight="1">
      <c r="A19" s="13"/>
      <c r="B19" s="13"/>
      <c r="C19" s="13" t="s">
        <v>103</v>
      </c>
      <c r="D19" s="37"/>
      <c r="E19" s="101">
        <f>SUM(F19:L19)</f>
        <v>508</v>
      </c>
      <c r="F19" s="89">
        <v>64</v>
      </c>
      <c r="G19" s="89">
        <v>7</v>
      </c>
      <c r="H19" s="89">
        <v>39</v>
      </c>
      <c r="I19" s="89">
        <v>80</v>
      </c>
      <c r="J19" s="89">
        <v>80</v>
      </c>
      <c r="K19" s="89">
        <v>233</v>
      </c>
      <c r="L19" s="89">
        <v>5</v>
      </c>
    </row>
    <row r="20" spans="1:12" ht="17.100000000000001" customHeight="1">
      <c r="A20" s="13"/>
      <c r="B20" s="13"/>
      <c r="C20" s="13" t="s">
        <v>102</v>
      </c>
      <c r="D20" s="37"/>
      <c r="E20" s="101">
        <f>SUM(F20:L20)</f>
        <v>527</v>
      </c>
      <c r="F20" s="89">
        <v>53</v>
      </c>
      <c r="G20" s="89">
        <v>21</v>
      </c>
      <c r="H20" s="89">
        <v>70</v>
      </c>
      <c r="I20" s="89">
        <v>52</v>
      </c>
      <c r="J20" s="89">
        <v>62</v>
      </c>
      <c r="K20" s="89">
        <v>266</v>
      </c>
      <c r="L20" s="92">
        <v>3</v>
      </c>
    </row>
    <row r="21" spans="1:12" ht="17.100000000000001" customHeight="1">
      <c r="A21" s="13"/>
      <c r="B21" s="13"/>
      <c r="C21" s="13" t="s">
        <v>101</v>
      </c>
      <c r="D21" s="37"/>
      <c r="E21" s="101">
        <f>SUM(F21:L21)</f>
        <v>61</v>
      </c>
      <c r="F21" s="89">
        <v>8</v>
      </c>
      <c r="G21" s="92" t="s">
        <v>163</v>
      </c>
      <c r="H21" s="89">
        <v>3</v>
      </c>
      <c r="I21" s="89">
        <v>3</v>
      </c>
      <c r="J21" s="89">
        <v>11</v>
      </c>
      <c r="K21" s="89">
        <v>33</v>
      </c>
      <c r="L21" s="92">
        <v>3</v>
      </c>
    </row>
    <row r="22" spans="1:12" ht="17.100000000000001" customHeight="1">
      <c r="A22" s="13"/>
      <c r="B22" s="13"/>
      <c r="C22" s="13" t="s">
        <v>100</v>
      </c>
      <c r="D22" s="37"/>
      <c r="E22" s="101">
        <f>SUM(F22:L22)</f>
        <v>89</v>
      </c>
      <c r="F22" s="89">
        <v>9</v>
      </c>
      <c r="G22" s="89">
        <v>4</v>
      </c>
      <c r="H22" s="89">
        <v>8</v>
      </c>
      <c r="I22" s="89">
        <v>13</v>
      </c>
      <c r="J22" s="89">
        <v>7</v>
      </c>
      <c r="K22" s="89">
        <v>48</v>
      </c>
      <c r="L22" s="92" t="s">
        <v>163</v>
      </c>
    </row>
    <row r="23" spans="1:12" ht="17.100000000000001" customHeight="1">
      <c r="A23" s="13"/>
      <c r="B23" s="13"/>
      <c r="C23" s="13" t="s">
        <v>99</v>
      </c>
      <c r="D23" s="37"/>
      <c r="E23" s="91" t="s">
        <v>163</v>
      </c>
      <c r="F23" s="92" t="s">
        <v>163</v>
      </c>
      <c r="G23" s="92" t="s">
        <v>163</v>
      </c>
      <c r="H23" s="92" t="s">
        <v>163</v>
      </c>
      <c r="I23" s="92" t="s">
        <v>163</v>
      </c>
      <c r="J23" s="92" t="s">
        <v>163</v>
      </c>
      <c r="K23" s="92" t="s">
        <v>163</v>
      </c>
      <c r="L23" s="92" t="s">
        <v>163</v>
      </c>
    </row>
    <row r="24" spans="1:12" ht="17.100000000000001" customHeight="1">
      <c r="A24" s="13"/>
      <c r="B24" s="13" t="s">
        <v>157</v>
      </c>
      <c r="C24" s="13"/>
      <c r="D24" s="37"/>
      <c r="E24" s="101">
        <f t="shared" ref="E24:L24" si="3">SUM(E25:E28)</f>
        <v>1446</v>
      </c>
      <c r="F24" s="89">
        <f t="shared" si="3"/>
        <v>121</v>
      </c>
      <c r="G24" s="89">
        <f t="shared" si="3"/>
        <v>38</v>
      </c>
      <c r="H24" s="89">
        <f t="shared" si="3"/>
        <v>164</v>
      </c>
      <c r="I24" s="89">
        <f t="shared" si="3"/>
        <v>197</v>
      </c>
      <c r="J24" s="89">
        <f t="shared" si="3"/>
        <v>243</v>
      </c>
      <c r="K24" s="89">
        <f t="shared" si="3"/>
        <v>662</v>
      </c>
      <c r="L24" s="89">
        <f t="shared" si="3"/>
        <v>21</v>
      </c>
    </row>
    <row r="25" spans="1:12" ht="17.100000000000001" customHeight="1">
      <c r="A25" s="13"/>
      <c r="B25" s="13"/>
      <c r="C25" s="13" t="s">
        <v>103</v>
      </c>
      <c r="D25" s="37"/>
      <c r="E25" s="101">
        <f>SUM(F25:L25)</f>
        <v>872</v>
      </c>
      <c r="F25" s="89">
        <v>70</v>
      </c>
      <c r="G25" s="89">
        <v>29</v>
      </c>
      <c r="H25" s="89">
        <v>116</v>
      </c>
      <c r="I25" s="89">
        <v>133</v>
      </c>
      <c r="J25" s="89">
        <v>129</v>
      </c>
      <c r="K25" s="89">
        <v>383</v>
      </c>
      <c r="L25" s="89">
        <v>12</v>
      </c>
    </row>
    <row r="26" spans="1:12" ht="17.100000000000001" customHeight="1">
      <c r="A26" s="13"/>
      <c r="B26" s="13"/>
      <c r="C26" s="13" t="s">
        <v>102</v>
      </c>
      <c r="D26" s="37"/>
      <c r="E26" s="101">
        <f>SUM(F26:L26)</f>
        <v>125</v>
      </c>
      <c r="F26" s="89">
        <v>14</v>
      </c>
      <c r="G26" s="92" t="s">
        <v>163</v>
      </c>
      <c r="H26" s="89">
        <v>8</v>
      </c>
      <c r="I26" s="89">
        <v>13</v>
      </c>
      <c r="J26" s="89">
        <v>24</v>
      </c>
      <c r="K26" s="89">
        <v>63</v>
      </c>
      <c r="L26" s="89">
        <v>3</v>
      </c>
    </row>
    <row r="27" spans="1:12" ht="17.100000000000001" customHeight="1">
      <c r="A27" s="13"/>
      <c r="B27" s="13"/>
      <c r="C27" s="13" t="s">
        <v>101</v>
      </c>
      <c r="D27" s="38"/>
      <c r="E27" s="101">
        <f>SUM(F27:L27)</f>
        <v>449</v>
      </c>
      <c r="F27" s="89">
        <v>37</v>
      </c>
      <c r="G27" s="89">
        <v>9</v>
      </c>
      <c r="H27" s="89">
        <v>40</v>
      </c>
      <c r="I27" s="89">
        <v>51</v>
      </c>
      <c r="J27" s="89">
        <v>90</v>
      </c>
      <c r="K27" s="89">
        <v>216</v>
      </c>
      <c r="L27" s="89">
        <v>6</v>
      </c>
    </row>
    <row r="28" spans="1:12" ht="17.100000000000001" customHeight="1">
      <c r="A28" s="13"/>
      <c r="B28" s="13"/>
      <c r="C28" s="13" t="s">
        <v>100</v>
      </c>
      <c r="D28" s="38"/>
      <c r="E28" s="91" t="s">
        <v>163</v>
      </c>
      <c r="F28" s="92" t="s">
        <v>163</v>
      </c>
      <c r="G28" s="92" t="s">
        <v>163</v>
      </c>
      <c r="H28" s="92" t="s">
        <v>163</v>
      </c>
      <c r="I28" s="92" t="s">
        <v>163</v>
      </c>
      <c r="J28" s="92" t="s">
        <v>163</v>
      </c>
      <c r="K28" s="92" t="s">
        <v>163</v>
      </c>
      <c r="L28" s="92" t="s">
        <v>163</v>
      </c>
    </row>
    <row r="29" spans="1:12" ht="17.100000000000001" customHeight="1">
      <c r="A29" s="13"/>
      <c r="B29" s="13" t="s">
        <v>156</v>
      </c>
      <c r="C29" s="13"/>
      <c r="D29" s="37"/>
      <c r="E29" s="101">
        <f t="shared" ref="E29:L29" si="4">SUM(E30:E34)</f>
        <v>2387</v>
      </c>
      <c r="F29" s="89">
        <f t="shared" si="4"/>
        <v>226</v>
      </c>
      <c r="G29" s="89">
        <f t="shared" si="4"/>
        <v>122</v>
      </c>
      <c r="H29" s="89">
        <f t="shared" si="4"/>
        <v>350</v>
      </c>
      <c r="I29" s="89">
        <f t="shared" si="4"/>
        <v>280</v>
      </c>
      <c r="J29" s="89">
        <f t="shared" si="4"/>
        <v>365</v>
      </c>
      <c r="K29" s="89">
        <f t="shared" si="4"/>
        <v>897</v>
      </c>
      <c r="L29" s="89">
        <f t="shared" si="4"/>
        <v>147</v>
      </c>
    </row>
    <row r="30" spans="1:12" ht="17.100000000000001" customHeight="1">
      <c r="A30" s="13"/>
      <c r="B30" s="13"/>
      <c r="C30" s="13" t="s">
        <v>103</v>
      </c>
      <c r="D30" s="37"/>
      <c r="E30" s="101">
        <f>SUM(F30:L30)</f>
        <v>354</v>
      </c>
      <c r="F30" s="89">
        <v>33</v>
      </c>
      <c r="G30" s="89">
        <v>19</v>
      </c>
      <c r="H30" s="89">
        <v>44</v>
      </c>
      <c r="I30" s="89">
        <v>49</v>
      </c>
      <c r="J30" s="89">
        <v>44</v>
      </c>
      <c r="K30" s="89">
        <v>132</v>
      </c>
      <c r="L30" s="89">
        <v>33</v>
      </c>
    </row>
    <row r="31" spans="1:12" ht="17.100000000000001" customHeight="1">
      <c r="A31" s="13"/>
      <c r="B31" s="13"/>
      <c r="C31" s="13" t="s">
        <v>102</v>
      </c>
      <c r="D31" s="37"/>
      <c r="E31" s="101">
        <f>SUM(F31:L31)</f>
        <v>395</v>
      </c>
      <c r="F31" s="89">
        <v>42</v>
      </c>
      <c r="G31" s="89">
        <v>12</v>
      </c>
      <c r="H31" s="89">
        <v>58</v>
      </c>
      <c r="I31" s="89">
        <v>43</v>
      </c>
      <c r="J31" s="89">
        <v>73</v>
      </c>
      <c r="K31" s="89">
        <v>148</v>
      </c>
      <c r="L31" s="89">
        <v>19</v>
      </c>
    </row>
    <row r="32" spans="1:12" ht="17.100000000000001" customHeight="1">
      <c r="A32" s="13"/>
      <c r="B32" s="13"/>
      <c r="C32" s="13" t="s">
        <v>101</v>
      </c>
      <c r="D32" s="37"/>
      <c r="E32" s="101">
        <f>SUM(F32:L32)</f>
        <v>633</v>
      </c>
      <c r="F32" s="89">
        <v>53</v>
      </c>
      <c r="G32" s="89">
        <v>53</v>
      </c>
      <c r="H32" s="89">
        <v>122</v>
      </c>
      <c r="I32" s="89">
        <v>68</v>
      </c>
      <c r="J32" s="89">
        <v>94</v>
      </c>
      <c r="K32" s="89">
        <v>221</v>
      </c>
      <c r="L32" s="89">
        <v>22</v>
      </c>
    </row>
    <row r="33" spans="1:12" ht="17.100000000000001" customHeight="1">
      <c r="A33" s="13"/>
      <c r="B33" s="13"/>
      <c r="C33" s="13" t="s">
        <v>100</v>
      </c>
      <c r="D33" s="37"/>
      <c r="E33" s="101">
        <f>SUM(F33:L33)</f>
        <v>519</v>
      </c>
      <c r="F33" s="89">
        <v>49</v>
      </c>
      <c r="G33" s="89">
        <v>16</v>
      </c>
      <c r="H33" s="89">
        <v>74</v>
      </c>
      <c r="I33" s="89">
        <v>64</v>
      </c>
      <c r="J33" s="89">
        <v>78</v>
      </c>
      <c r="K33" s="89">
        <v>189</v>
      </c>
      <c r="L33" s="89">
        <v>49</v>
      </c>
    </row>
    <row r="34" spans="1:12" ht="17.100000000000001" customHeight="1">
      <c r="A34" s="13"/>
      <c r="B34" s="13"/>
      <c r="C34" s="13" t="s">
        <v>99</v>
      </c>
      <c r="D34" s="37"/>
      <c r="E34" s="101">
        <f>SUM(F34:L34)</f>
        <v>486</v>
      </c>
      <c r="F34" s="89">
        <v>49</v>
      </c>
      <c r="G34" s="89">
        <v>22</v>
      </c>
      <c r="H34" s="89">
        <v>52</v>
      </c>
      <c r="I34" s="89">
        <v>56</v>
      </c>
      <c r="J34" s="89">
        <v>76</v>
      </c>
      <c r="K34" s="89">
        <v>207</v>
      </c>
      <c r="L34" s="89">
        <v>24</v>
      </c>
    </row>
    <row r="35" spans="1:12" ht="17.100000000000001" customHeight="1">
      <c r="A35" s="13"/>
      <c r="B35" s="13" t="s">
        <v>155</v>
      </c>
      <c r="C35" s="13"/>
      <c r="D35" s="37"/>
      <c r="E35" s="101">
        <f t="shared" ref="E35:L35" si="5">SUM(E36:E39)</f>
        <v>1712</v>
      </c>
      <c r="F35" s="89">
        <f t="shared" si="5"/>
        <v>138</v>
      </c>
      <c r="G35" s="89">
        <f t="shared" si="5"/>
        <v>32</v>
      </c>
      <c r="H35" s="89">
        <f t="shared" si="5"/>
        <v>143</v>
      </c>
      <c r="I35" s="89">
        <f t="shared" si="5"/>
        <v>166</v>
      </c>
      <c r="J35" s="89">
        <f t="shared" si="5"/>
        <v>310</v>
      </c>
      <c r="K35" s="89">
        <f t="shared" si="5"/>
        <v>815</v>
      </c>
      <c r="L35" s="89">
        <f t="shared" si="5"/>
        <v>108</v>
      </c>
    </row>
    <row r="36" spans="1:12" ht="17.100000000000001" customHeight="1">
      <c r="A36" s="13"/>
      <c r="B36" s="13"/>
      <c r="C36" s="13" t="s">
        <v>103</v>
      </c>
      <c r="D36" s="68" t="s">
        <v>363</v>
      </c>
      <c r="E36" s="91" t="s">
        <v>370</v>
      </c>
      <c r="F36" s="92" t="s">
        <v>370</v>
      </c>
      <c r="G36" s="92" t="s">
        <v>370</v>
      </c>
      <c r="H36" s="92" t="s">
        <v>370</v>
      </c>
      <c r="I36" s="92" t="s">
        <v>370</v>
      </c>
      <c r="J36" s="92" t="s">
        <v>370</v>
      </c>
      <c r="K36" s="92" t="s">
        <v>370</v>
      </c>
      <c r="L36" s="92" t="s">
        <v>370</v>
      </c>
    </row>
    <row r="37" spans="1:12" ht="17.100000000000001" customHeight="1">
      <c r="A37" s="13"/>
      <c r="B37" s="13"/>
      <c r="C37" s="13" t="s">
        <v>102</v>
      </c>
      <c r="D37" s="68" t="s">
        <v>442</v>
      </c>
      <c r="E37" s="101">
        <f>SUM(F37:L37)</f>
        <v>788</v>
      </c>
      <c r="F37" s="89">
        <v>73</v>
      </c>
      <c r="G37" s="89">
        <v>15</v>
      </c>
      <c r="H37" s="89">
        <v>62</v>
      </c>
      <c r="I37" s="89">
        <v>78</v>
      </c>
      <c r="J37" s="89">
        <v>156</v>
      </c>
      <c r="K37" s="89">
        <v>345</v>
      </c>
      <c r="L37" s="92">
        <v>59</v>
      </c>
    </row>
    <row r="38" spans="1:12" ht="17.100000000000001" customHeight="1">
      <c r="A38" s="13"/>
      <c r="B38" s="13"/>
      <c r="C38" s="13" t="s">
        <v>101</v>
      </c>
      <c r="D38" s="37"/>
      <c r="E38" s="101">
        <f>SUM(F38:L38)</f>
        <v>429</v>
      </c>
      <c r="F38" s="89">
        <v>38</v>
      </c>
      <c r="G38" s="89">
        <v>7</v>
      </c>
      <c r="H38" s="89">
        <v>33</v>
      </c>
      <c r="I38" s="89">
        <v>34</v>
      </c>
      <c r="J38" s="89">
        <v>86</v>
      </c>
      <c r="K38" s="89">
        <v>205</v>
      </c>
      <c r="L38" s="92">
        <v>26</v>
      </c>
    </row>
    <row r="39" spans="1:12" ht="17.100000000000001" customHeight="1">
      <c r="A39" s="13"/>
      <c r="B39" s="13"/>
      <c r="C39" s="13" t="s">
        <v>100</v>
      </c>
      <c r="D39" s="37"/>
      <c r="E39" s="101">
        <f>SUM(F39:L39)</f>
        <v>495</v>
      </c>
      <c r="F39" s="89">
        <v>27</v>
      </c>
      <c r="G39" s="89">
        <v>10</v>
      </c>
      <c r="H39" s="89">
        <v>48</v>
      </c>
      <c r="I39" s="89">
        <v>54</v>
      </c>
      <c r="J39" s="89">
        <v>68</v>
      </c>
      <c r="K39" s="89">
        <v>265</v>
      </c>
      <c r="L39" s="92">
        <v>23</v>
      </c>
    </row>
    <row r="40" spans="1:12" ht="17.100000000000001" customHeight="1">
      <c r="A40" s="13"/>
      <c r="B40" s="13" t="s">
        <v>154</v>
      </c>
      <c r="C40" s="13"/>
      <c r="D40" s="37"/>
      <c r="E40" s="101">
        <f>SUM(E41:E43)</f>
        <v>283</v>
      </c>
      <c r="F40" s="89">
        <f t="shared" ref="F40:L40" si="6">SUM(F41:F43)</f>
        <v>35</v>
      </c>
      <c r="G40" s="89">
        <f t="shared" si="6"/>
        <v>13</v>
      </c>
      <c r="H40" s="89">
        <f t="shared" si="6"/>
        <v>32</v>
      </c>
      <c r="I40" s="89">
        <f>SUM(I41:I43)</f>
        <v>43</v>
      </c>
      <c r="J40" s="89">
        <f t="shared" si="6"/>
        <v>44</v>
      </c>
      <c r="K40" s="89">
        <f t="shared" si="6"/>
        <v>105</v>
      </c>
      <c r="L40" s="89">
        <f t="shared" si="6"/>
        <v>11</v>
      </c>
    </row>
    <row r="41" spans="1:12" ht="17.100000000000001" customHeight="1">
      <c r="A41" s="13"/>
      <c r="B41" s="13"/>
      <c r="C41" s="13" t="s">
        <v>103</v>
      </c>
      <c r="D41" s="37"/>
      <c r="E41" s="101">
        <f t="shared" ref="E41:E49" si="7">SUM(F41:L41)</f>
        <v>76</v>
      </c>
      <c r="F41" s="89">
        <v>3</v>
      </c>
      <c r="G41" s="92">
        <v>7</v>
      </c>
      <c r="H41" s="89">
        <v>9</v>
      </c>
      <c r="I41" s="89">
        <v>20</v>
      </c>
      <c r="J41" s="89">
        <v>8</v>
      </c>
      <c r="K41" s="89">
        <v>26</v>
      </c>
      <c r="L41" s="92">
        <v>3</v>
      </c>
    </row>
    <row r="42" spans="1:12" ht="17.100000000000001" customHeight="1">
      <c r="A42" s="13"/>
      <c r="B42" s="13"/>
      <c r="C42" s="13" t="s">
        <v>102</v>
      </c>
      <c r="D42" s="37"/>
      <c r="E42" s="101">
        <f t="shared" si="7"/>
        <v>105</v>
      </c>
      <c r="F42" s="89">
        <v>4</v>
      </c>
      <c r="G42" s="89">
        <v>6</v>
      </c>
      <c r="H42" s="89">
        <v>17</v>
      </c>
      <c r="I42" s="89">
        <v>15</v>
      </c>
      <c r="J42" s="89">
        <v>19</v>
      </c>
      <c r="K42" s="89">
        <v>36</v>
      </c>
      <c r="L42" s="89">
        <v>8</v>
      </c>
    </row>
    <row r="43" spans="1:12" ht="17.100000000000001" customHeight="1">
      <c r="A43" s="13"/>
      <c r="B43" s="13"/>
      <c r="C43" s="13" t="s">
        <v>101</v>
      </c>
      <c r="D43" s="37"/>
      <c r="E43" s="101">
        <f t="shared" si="7"/>
        <v>102</v>
      </c>
      <c r="F43" s="89">
        <v>28</v>
      </c>
      <c r="G43" s="92" t="s">
        <v>163</v>
      </c>
      <c r="H43" s="89">
        <v>6</v>
      </c>
      <c r="I43" s="89">
        <v>8</v>
      </c>
      <c r="J43" s="89">
        <v>17</v>
      </c>
      <c r="K43" s="89">
        <v>43</v>
      </c>
      <c r="L43" s="92" t="s">
        <v>163</v>
      </c>
    </row>
    <row r="44" spans="1:12" ht="16.5" customHeight="1">
      <c r="A44" s="13"/>
      <c r="B44" s="13" t="s">
        <v>153</v>
      </c>
      <c r="C44" s="13"/>
      <c r="D44" s="37"/>
      <c r="E44" s="101">
        <f t="shared" si="7"/>
        <v>409</v>
      </c>
      <c r="F44" s="89">
        <v>34</v>
      </c>
      <c r="G44" s="89">
        <v>18</v>
      </c>
      <c r="H44" s="89">
        <v>45</v>
      </c>
      <c r="I44" s="89">
        <v>21</v>
      </c>
      <c r="J44" s="89">
        <v>53</v>
      </c>
      <c r="K44" s="89">
        <v>202</v>
      </c>
      <c r="L44" s="89">
        <v>36</v>
      </c>
    </row>
    <row r="45" spans="1:12" ht="16.5" customHeight="1">
      <c r="A45" s="13"/>
      <c r="B45" s="13" t="s">
        <v>152</v>
      </c>
      <c r="C45" s="13"/>
      <c r="D45" s="37"/>
      <c r="E45" s="101">
        <f t="shared" si="7"/>
        <v>613</v>
      </c>
      <c r="F45" s="89">
        <v>81</v>
      </c>
      <c r="G45" s="89">
        <v>18</v>
      </c>
      <c r="H45" s="89">
        <v>51</v>
      </c>
      <c r="I45" s="89">
        <v>72</v>
      </c>
      <c r="J45" s="89">
        <v>75</v>
      </c>
      <c r="K45" s="89">
        <v>267</v>
      </c>
      <c r="L45" s="89">
        <v>49</v>
      </c>
    </row>
    <row r="46" spans="1:12" ht="17.100000000000001" customHeight="1">
      <c r="A46" s="13"/>
      <c r="B46" s="13" t="s">
        <v>151</v>
      </c>
      <c r="C46" s="13"/>
      <c r="D46" s="37"/>
      <c r="E46" s="101">
        <f t="shared" si="7"/>
        <v>457</v>
      </c>
      <c r="F46" s="89">
        <v>61</v>
      </c>
      <c r="G46" s="89">
        <v>19</v>
      </c>
      <c r="H46" s="89">
        <v>65</v>
      </c>
      <c r="I46" s="89">
        <v>50</v>
      </c>
      <c r="J46" s="89">
        <v>52</v>
      </c>
      <c r="K46" s="89">
        <v>176</v>
      </c>
      <c r="L46" s="89">
        <v>34</v>
      </c>
    </row>
    <row r="47" spans="1:12" ht="17.100000000000001" customHeight="1">
      <c r="A47" s="13"/>
      <c r="B47" s="13" t="s">
        <v>150</v>
      </c>
      <c r="C47" s="13"/>
      <c r="D47" s="37"/>
      <c r="E47" s="101">
        <f t="shared" si="7"/>
        <v>258</v>
      </c>
      <c r="F47" s="89">
        <v>37</v>
      </c>
      <c r="G47" s="89">
        <v>13</v>
      </c>
      <c r="H47" s="89">
        <v>42</v>
      </c>
      <c r="I47" s="89">
        <v>18</v>
      </c>
      <c r="J47" s="89">
        <v>35</v>
      </c>
      <c r="K47" s="89">
        <v>72</v>
      </c>
      <c r="L47" s="89">
        <v>41</v>
      </c>
    </row>
    <row r="48" spans="1:12" ht="17.100000000000001" customHeight="1">
      <c r="A48" s="13"/>
      <c r="B48" s="13" t="s">
        <v>149</v>
      </c>
      <c r="C48" s="13"/>
      <c r="D48" s="37"/>
      <c r="E48" s="101">
        <f t="shared" si="7"/>
        <v>273</v>
      </c>
      <c r="F48" s="89">
        <v>48</v>
      </c>
      <c r="G48" s="89">
        <v>3</v>
      </c>
      <c r="H48" s="89">
        <v>23</v>
      </c>
      <c r="I48" s="89">
        <v>19</v>
      </c>
      <c r="J48" s="89">
        <v>49</v>
      </c>
      <c r="K48" s="89">
        <v>115</v>
      </c>
      <c r="L48" s="89">
        <v>16</v>
      </c>
    </row>
    <row r="49" spans="1:12" ht="17.100000000000001" customHeight="1">
      <c r="A49" s="13"/>
      <c r="B49" s="13" t="s">
        <v>148</v>
      </c>
      <c r="C49" s="13"/>
      <c r="D49" s="37"/>
      <c r="E49" s="101">
        <f t="shared" si="7"/>
        <v>425</v>
      </c>
      <c r="F49" s="89">
        <v>58</v>
      </c>
      <c r="G49" s="89">
        <v>6</v>
      </c>
      <c r="H49" s="89">
        <v>32</v>
      </c>
      <c r="I49" s="89">
        <v>40</v>
      </c>
      <c r="J49" s="89">
        <v>63</v>
      </c>
      <c r="K49" s="89">
        <v>188</v>
      </c>
      <c r="L49" s="92">
        <v>38</v>
      </c>
    </row>
    <row r="50" spans="1:12" ht="17.100000000000001" customHeight="1">
      <c r="A50" s="13"/>
      <c r="B50" s="13" t="s">
        <v>147</v>
      </c>
      <c r="C50" s="13"/>
      <c r="D50" s="37"/>
      <c r="E50" s="101">
        <f t="shared" ref="E50:L50" si="8">SUM(E51:E54)</f>
        <v>675</v>
      </c>
      <c r="F50" s="89">
        <f>SUM(F51:F54)</f>
        <v>80</v>
      </c>
      <c r="G50" s="89">
        <f t="shared" si="8"/>
        <v>16</v>
      </c>
      <c r="H50" s="89">
        <f t="shared" si="8"/>
        <v>36</v>
      </c>
      <c r="I50" s="89">
        <f t="shared" si="8"/>
        <v>61</v>
      </c>
      <c r="J50" s="89">
        <f t="shared" si="8"/>
        <v>116</v>
      </c>
      <c r="K50" s="89">
        <f t="shared" si="8"/>
        <v>299</v>
      </c>
      <c r="L50" s="89">
        <f t="shared" si="8"/>
        <v>67</v>
      </c>
    </row>
    <row r="51" spans="1:12" ht="17.100000000000001" customHeight="1">
      <c r="A51" s="13"/>
      <c r="B51" s="13"/>
      <c r="C51" s="13" t="s">
        <v>103</v>
      </c>
      <c r="D51" s="37"/>
      <c r="E51" s="101">
        <f>SUM(F51:L51)</f>
        <v>266</v>
      </c>
      <c r="F51" s="89">
        <v>27</v>
      </c>
      <c r="G51" s="89">
        <v>6</v>
      </c>
      <c r="H51" s="89">
        <v>17</v>
      </c>
      <c r="I51" s="89">
        <v>32</v>
      </c>
      <c r="J51" s="89">
        <v>56</v>
      </c>
      <c r="K51" s="89">
        <v>91</v>
      </c>
      <c r="L51" s="89">
        <v>37</v>
      </c>
    </row>
    <row r="52" spans="1:12" ht="17.100000000000001" customHeight="1">
      <c r="A52" s="13"/>
      <c r="B52" s="13"/>
      <c r="C52" s="13" t="s">
        <v>102</v>
      </c>
      <c r="D52" s="37"/>
      <c r="E52" s="101">
        <f>SUM(F52:L52)</f>
        <v>227</v>
      </c>
      <c r="F52" s="89">
        <v>23</v>
      </c>
      <c r="G52" s="89">
        <v>8</v>
      </c>
      <c r="H52" s="89">
        <v>9</v>
      </c>
      <c r="I52" s="89">
        <v>19</v>
      </c>
      <c r="J52" s="89">
        <v>28</v>
      </c>
      <c r="K52" s="89">
        <v>125</v>
      </c>
      <c r="L52" s="92">
        <v>15</v>
      </c>
    </row>
    <row r="53" spans="1:12" ht="17.100000000000001" customHeight="1">
      <c r="A53" s="13"/>
      <c r="B53" s="13"/>
      <c r="C53" s="13" t="s">
        <v>101</v>
      </c>
      <c r="D53" s="37"/>
      <c r="E53" s="101">
        <f>SUM(F53:L53)</f>
        <v>182</v>
      </c>
      <c r="F53" s="89">
        <v>30</v>
      </c>
      <c r="G53" s="89">
        <v>2</v>
      </c>
      <c r="H53" s="89">
        <v>10</v>
      </c>
      <c r="I53" s="89">
        <v>10</v>
      </c>
      <c r="J53" s="89">
        <v>32</v>
      </c>
      <c r="K53" s="89">
        <v>83</v>
      </c>
      <c r="L53" s="92">
        <v>15</v>
      </c>
    </row>
    <row r="54" spans="1:12" ht="17.100000000000001" customHeight="1">
      <c r="A54" s="13"/>
      <c r="B54" s="13"/>
      <c r="C54" s="13" t="s">
        <v>100</v>
      </c>
      <c r="D54" s="37"/>
      <c r="E54" s="91" t="s">
        <v>163</v>
      </c>
      <c r="F54" s="92" t="s">
        <v>163</v>
      </c>
      <c r="G54" s="92" t="s">
        <v>163</v>
      </c>
      <c r="H54" s="92" t="s">
        <v>163</v>
      </c>
      <c r="I54" s="92" t="s">
        <v>163</v>
      </c>
      <c r="J54" s="92" t="s">
        <v>163</v>
      </c>
      <c r="K54" s="92" t="s">
        <v>163</v>
      </c>
      <c r="L54" s="92" t="s">
        <v>163</v>
      </c>
    </row>
    <row r="55" spans="1:12" ht="17.100000000000001" customHeight="1">
      <c r="A55" s="13"/>
      <c r="B55" s="13" t="s">
        <v>146</v>
      </c>
      <c r="C55" s="13"/>
      <c r="D55" s="37"/>
      <c r="E55" s="101">
        <f t="shared" ref="E55:L55" si="9">SUM(E56:E58)</f>
        <v>1276</v>
      </c>
      <c r="F55" s="89">
        <f t="shared" si="9"/>
        <v>142</v>
      </c>
      <c r="G55" s="89">
        <f t="shared" si="9"/>
        <v>52</v>
      </c>
      <c r="H55" s="89">
        <f t="shared" si="9"/>
        <v>138</v>
      </c>
      <c r="I55" s="89">
        <f t="shared" si="9"/>
        <v>118</v>
      </c>
      <c r="J55" s="89">
        <f t="shared" si="9"/>
        <v>170</v>
      </c>
      <c r="K55" s="89">
        <f t="shared" si="9"/>
        <v>581</v>
      </c>
      <c r="L55" s="89">
        <f t="shared" si="9"/>
        <v>75</v>
      </c>
    </row>
    <row r="56" spans="1:12" ht="17.100000000000001" customHeight="1">
      <c r="A56" s="13"/>
      <c r="B56" s="13"/>
      <c r="C56" s="13" t="s">
        <v>103</v>
      </c>
      <c r="D56" s="37"/>
      <c r="E56" s="101">
        <f>SUM(F56:L56)</f>
        <v>643</v>
      </c>
      <c r="F56" s="89">
        <v>79</v>
      </c>
      <c r="G56" s="89">
        <v>26</v>
      </c>
      <c r="H56" s="89">
        <v>70</v>
      </c>
      <c r="I56" s="89">
        <v>51</v>
      </c>
      <c r="J56" s="89">
        <v>99</v>
      </c>
      <c r="K56" s="89">
        <v>272</v>
      </c>
      <c r="L56" s="89">
        <v>46</v>
      </c>
    </row>
    <row r="57" spans="1:12" ht="17.100000000000001" customHeight="1">
      <c r="A57" s="13"/>
      <c r="B57" s="13"/>
      <c r="C57" s="13" t="s">
        <v>102</v>
      </c>
      <c r="D57" s="37"/>
      <c r="E57" s="101">
        <f>SUM(F57:L57)</f>
        <v>633</v>
      </c>
      <c r="F57" s="89">
        <v>63</v>
      </c>
      <c r="G57" s="89">
        <v>26</v>
      </c>
      <c r="H57" s="89">
        <v>68</v>
      </c>
      <c r="I57" s="89">
        <v>67</v>
      </c>
      <c r="J57" s="89">
        <v>71</v>
      </c>
      <c r="K57" s="89">
        <v>309</v>
      </c>
      <c r="L57" s="89">
        <v>29</v>
      </c>
    </row>
    <row r="58" spans="1:12" ht="17.100000000000001" customHeight="1">
      <c r="A58" s="13"/>
      <c r="B58" s="13"/>
      <c r="C58" s="13" t="s">
        <v>101</v>
      </c>
      <c r="D58" s="37"/>
      <c r="E58" s="91" t="s">
        <v>163</v>
      </c>
      <c r="F58" s="92" t="s">
        <v>163</v>
      </c>
      <c r="G58" s="92" t="s">
        <v>163</v>
      </c>
      <c r="H58" s="92" t="s">
        <v>163</v>
      </c>
      <c r="I58" s="92" t="s">
        <v>163</v>
      </c>
      <c r="J58" s="92" t="s">
        <v>163</v>
      </c>
      <c r="K58" s="92" t="s">
        <v>163</v>
      </c>
      <c r="L58" s="92" t="s">
        <v>163</v>
      </c>
    </row>
    <row r="59" spans="1:12" ht="17.100000000000001" customHeight="1">
      <c r="A59" s="13"/>
      <c r="B59" s="13" t="s">
        <v>145</v>
      </c>
      <c r="C59" s="13"/>
      <c r="D59" s="37"/>
      <c r="E59" s="101">
        <f t="shared" ref="E59:L59" si="10">SUM(E60:E64)</f>
        <v>1127</v>
      </c>
      <c r="F59" s="89">
        <f t="shared" si="10"/>
        <v>149</v>
      </c>
      <c r="G59" s="89">
        <f t="shared" si="10"/>
        <v>35</v>
      </c>
      <c r="H59" s="89">
        <f t="shared" si="10"/>
        <v>70</v>
      </c>
      <c r="I59" s="89">
        <f t="shared" si="10"/>
        <v>107</v>
      </c>
      <c r="J59" s="89">
        <f t="shared" si="10"/>
        <v>176</v>
      </c>
      <c r="K59" s="89">
        <f t="shared" si="10"/>
        <v>494</v>
      </c>
      <c r="L59" s="89">
        <f t="shared" si="10"/>
        <v>96</v>
      </c>
    </row>
    <row r="60" spans="1:12" ht="17.100000000000001" customHeight="1">
      <c r="A60" s="13"/>
      <c r="B60" s="13"/>
      <c r="C60" s="13" t="s">
        <v>103</v>
      </c>
      <c r="D60" s="38"/>
      <c r="E60" s="101">
        <f>SUM(F60:L60)</f>
        <v>106</v>
      </c>
      <c r="F60" s="89">
        <v>23</v>
      </c>
      <c r="G60" s="89">
        <v>1</v>
      </c>
      <c r="H60" s="89">
        <v>16</v>
      </c>
      <c r="I60" s="89">
        <v>8</v>
      </c>
      <c r="J60" s="89">
        <v>9</v>
      </c>
      <c r="K60" s="89">
        <v>38</v>
      </c>
      <c r="L60" s="92">
        <v>11</v>
      </c>
    </row>
    <row r="61" spans="1:12" ht="17.100000000000001" customHeight="1">
      <c r="A61" s="13"/>
      <c r="B61" s="13"/>
      <c r="C61" s="13" t="s">
        <v>102</v>
      </c>
      <c r="D61" s="37"/>
      <c r="E61" s="101">
        <f>SUM(F61:L61)</f>
        <v>222</v>
      </c>
      <c r="F61" s="89">
        <v>36</v>
      </c>
      <c r="G61" s="89">
        <v>13</v>
      </c>
      <c r="H61" s="89">
        <v>9</v>
      </c>
      <c r="I61" s="89">
        <v>15</v>
      </c>
      <c r="J61" s="89">
        <v>29</v>
      </c>
      <c r="K61" s="89">
        <v>107</v>
      </c>
      <c r="L61" s="92">
        <v>13</v>
      </c>
    </row>
    <row r="62" spans="1:12" ht="17.100000000000001" customHeight="1">
      <c r="A62" s="13"/>
      <c r="B62" s="13"/>
      <c r="C62" s="13" t="s">
        <v>101</v>
      </c>
      <c r="D62" s="37"/>
      <c r="E62" s="101">
        <f>SUM(F62:L62)</f>
        <v>262</v>
      </c>
      <c r="F62" s="89">
        <v>44</v>
      </c>
      <c r="G62" s="89">
        <v>6</v>
      </c>
      <c r="H62" s="89">
        <v>12</v>
      </c>
      <c r="I62" s="89">
        <v>28</v>
      </c>
      <c r="J62" s="89">
        <v>32</v>
      </c>
      <c r="K62" s="89">
        <v>117</v>
      </c>
      <c r="L62" s="89">
        <v>23</v>
      </c>
    </row>
    <row r="63" spans="1:12" ht="17.100000000000001" customHeight="1">
      <c r="A63" s="13"/>
      <c r="B63" s="13"/>
      <c r="C63" s="13" t="s">
        <v>100</v>
      </c>
      <c r="D63" s="37"/>
      <c r="E63" s="101">
        <f>SUM(F63:L63)</f>
        <v>194</v>
      </c>
      <c r="F63" s="89">
        <v>17</v>
      </c>
      <c r="G63" s="89">
        <v>9</v>
      </c>
      <c r="H63" s="89">
        <v>12</v>
      </c>
      <c r="I63" s="89">
        <v>11</v>
      </c>
      <c r="J63" s="89">
        <v>26</v>
      </c>
      <c r="K63" s="89">
        <v>93</v>
      </c>
      <c r="L63" s="92">
        <v>26</v>
      </c>
    </row>
    <row r="64" spans="1:12" ht="17.100000000000001" customHeight="1">
      <c r="A64" s="13"/>
      <c r="B64" s="13"/>
      <c r="C64" s="13" t="s">
        <v>99</v>
      </c>
      <c r="D64" s="37"/>
      <c r="E64" s="101">
        <f>SUM(F64:L64)</f>
        <v>343</v>
      </c>
      <c r="F64" s="89">
        <v>29</v>
      </c>
      <c r="G64" s="89">
        <v>6</v>
      </c>
      <c r="H64" s="89">
        <v>21</v>
      </c>
      <c r="I64" s="89">
        <v>45</v>
      </c>
      <c r="J64" s="89">
        <v>80</v>
      </c>
      <c r="K64" s="89">
        <v>139</v>
      </c>
      <c r="L64" s="92">
        <v>23</v>
      </c>
    </row>
    <row r="65" spans="1:12" ht="17.100000000000001" customHeight="1">
      <c r="A65" s="13"/>
      <c r="B65" s="13" t="s">
        <v>144</v>
      </c>
      <c r="C65" s="13"/>
      <c r="D65" s="37"/>
      <c r="E65" s="101">
        <f t="shared" ref="E65:L65" si="11">SUM(E66:E68)</f>
        <v>697</v>
      </c>
      <c r="F65" s="89">
        <f t="shared" si="11"/>
        <v>52</v>
      </c>
      <c r="G65" s="89">
        <f t="shared" si="11"/>
        <v>45</v>
      </c>
      <c r="H65" s="89">
        <f t="shared" si="11"/>
        <v>133</v>
      </c>
      <c r="I65" s="89">
        <f t="shared" si="11"/>
        <v>80</v>
      </c>
      <c r="J65" s="89">
        <f t="shared" si="11"/>
        <v>167</v>
      </c>
      <c r="K65" s="89">
        <f t="shared" si="11"/>
        <v>117</v>
      </c>
      <c r="L65" s="89">
        <f t="shared" si="11"/>
        <v>103</v>
      </c>
    </row>
    <row r="66" spans="1:12" ht="17.100000000000001" customHeight="1">
      <c r="A66" s="13"/>
      <c r="B66" s="13"/>
      <c r="C66" s="13" t="s">
        <v>103</v>
      </c>
      <c r="D66" s="37"/>
      <c r="E66" s="101">
        <f>SUM(F66:L66)</f>
        <v>350</v>
      </c>
      <c r="F66" s="89">
        <v>22</v>
      </c>
      <c r="G66" s="89">
        <v>25</v>
      </c>
      <c r="H66" s="89">
        <v>90</v>
      </c>
      <c r="I66" s="89">
        <v>31</v>
      </c>
      <c r="J66" s="89">
        <v>74</v>
      </c>
      <c r="K66" s="89">
        <v>42</v>
      </c>
      <c r="L66" s="89">
        <v>66</v>
      </c>
    </row>
    <row r="67" spans="1:12" ht="17.100000000000001" customHeight="1">
      <c r="A67" s="13"/>
      <c r="B67" s="13"/>
      <c r="C67" s="13" t="s">
        <v>102</v>
      </c>
      <c r="D67" s="37"/>
      <c r="E67" s="101">
        <f>SUM(F67:L67)</f>
        <v>293</v>
      </c>
      <c r="F67" s="89">
        <v>26</v>
      </c>
      <c r="G67" s="89">
        <v>15</v>
      </c>
      <c r="H67" s="89">
        <v>38</v>
      </c>
      <c r="I67" s="89">
        <v>42</v>
      </c>
      <c r="J67" s="89">
        <v>86</v>
      </c>
      <c r="K67" s="89">
        <v>51</v>
      </c>
      <c r="L67" s="89">
        <v>35</v>
      </c>
    </row>
    <row r="68" spans="1:12" ht="17.100000000000001" customHeight="1">
      <c r="A68" s="13"/>
      <c r="B68" s="13"/>
      <c r="C68" s="13" t="s">
        <v>101</v>
      </c>
      <c r="D68" s="37"/>
      <c r="E68" s="101">
        <f>SUM(F68:L68)</f>
        <v>54</v>
      </c>
      <c r="F68" s="89">
        <v>4</v>
      </c>
      <c r="G68" s="89">
        <v>5</v>
      </c>
      <c r="H68" s="89">
        <v>5</v>
      </c>
      <c r="I68" s="89">
        <v>7</v>
      </c>
      <c r="J68" s="89">
        <v>7</v>
      </c>
      <c r="K68" s="89">
        <v>24</v>
      </c>
      <c r="L68" s="92">
        <v>2</v>
      </c>
    </row>
    <row r="69" spans="1:12" ht="17.100000000000001" customHeight="1"/>
    <row r="70" spans="1:12" ht="17.100000000000001" customHeight="1"/>
    <row r="71" spans="1:12" ht="17.100000000000001" customHeight="1"/>
    <row r="72" spans="1:12" ht="17.100000000000001" customHeight="1"/>
    <row r="73" spans="1:12" ht="17.100000000000001" customHeight="1"/>
    <row r="74" spans="1:12" ht="24" customHeight="1" thickBot="1">
      <c r="A74" s="1" t="s">
        <v>465</v>
      </c>
      <c r="B74" s="129"/>
      <c r="C74" s="129"/>
      <c r="D74" s="129"/>
      <c r="E74" s="1"/>
    </row>
    <row r="75" spans="1:12" ht="15" customHeight="1" thickTop="1">
      <c r="A75" s="327" t="s">
        <v>362</v>
      </c>
      <c r="B75" s="327"/>
      <c r="C75" s="327"/>
      <c r="D75" s="327"/>
      <c r="E75" s="342" t="s">
        <v>0</v>
      </c>
      <c r="F75" s="343"/>
      <c r="G75" s="343"/>
      <c r="H75" s="343"/>
      <c r="I75" s="343"/>
      <c r="J75" s="343"/>
      <c r="K75" s="343"/>
      <c r="L75" s="343"/>
    </row>
    <row r="76" spans="1:12" ht="15" customHeight="1">
      <c r="A76" s="332"/>
      <c r="B76" s="332"/>
      <c r="C76" s="332"/>
      <c r="D76" s="332"/>
      <c r="E76" s="253" t="s">
        <v>319</v>
      </c>
      <c r="F76" s="267" t="s">
        <v>412</v>
      </c>
      <c r="G76" s="253" t="s">
        <v>404</v>
      </c>
      <c r="H76" s="124" t="s">
        <v>405</v>
      </c>
      <c r="I76" s="124" t="s">
        <v>406</v>
      </c>
      <c r="J76" s="124" t="s">
        <v>407</v>
      </c>
      <c r="K76" s="253" t="s">
        <v>408</v>
      </c>
      <c r="L76" s="255" t="s">
        <v>348</v>
      </c>
    </row>
    <row r="77" spans="1:12" ht="15" customHeight="1">
      <c r="A77" s="329"/>
      <c r="B77" s="329"/>
      <c r="C77" s="329"/>
      <c r="D77" s="329"/>
      <c r="E77" s="254"/>
      <c r="F77" s="271"/>
      <c r="G77" s="254"/>
      <c r="H77" s="123" t="s">
        <v>409</v>
      </c>
      <c r="I77" s="123" t="s">
        <v>410</v>
      </c>
      <c r="J77" s="123" t="s">
        <v>411</v>
      </c>
      <c r="K77" s="254"/>
      <c r="L77" s="252"/>
    </row>
    <row r="78" spans="1:12" ht="17.100000000000001" customHeight="1">
      <c r="A78" s="13"/>
      <c r="B78" s="13" t="s">
        <v>143</v>
      </c>
      <c r="C78" s="13"/>
      <c r="D78" s="110"/>
      <c r="E78" s="144">
        <f t="shared" ref="E78:L78" si="12">SUM(E79:E83)</f>
        <v>1876</v>
      </c>
      <c r="F78" s="89">
        <f t="shared" si="12"/>
        <v>150</v>
      </c>
      <c r="G78" s="89">
        <f t="shared" si="12"/>
        <v>144</v>
      </c>
      <c r="H78" s="89">
        <f t="shared" si="12"/>
        <v>369</v>
      </c>
      <c r="I78" s="89">
        <f t="shared" si="12"/>
        <v>253</v>
      </c>
      <c r="J78" s="89">
        <f t="shared" si="12"/>
        <v>280</v>
      </c>
      <c r="K78" s="89">
        <f t="shared" si="12"/>
        <v>454</v>
      </c>
      <c r="L78" s="89">
        <f t="shared" si="12"/>
        <v>226</v>
      </c>
    </row>
    <row r="79" spans="1:12" ht="17.100000000000001" customHeight="1">
      <c r="A79" s="13"/>
      <c r="B79" s="13"/>
      <c r="C79" s="13" t="s">
        <v>103</v>
      </c>
      <c r="D79" s="37"/>
      <c r="E79" s="101">
        <f>SUM(F79:L79)</f>
        <v>250</v>
      </c>
      <c r="F79" s="89">
        <v>11</v>
      </c>
      <c r="G79" s="89">
        <v>39</v>
      </c>
      <c r="H79" s="89">
        <v>67</v>
      </c>
      <c r="I79" s="89">
        <v>42</v>
      </c>
      <c r="J79" s="89">
        <v>34</v>
      </c>
      <c r="K79" s="89">
        <v>24</v>
      </c>
      <c r="L79" s="89">
        <v>33</v>
      </c>
    </row>
    <row r="80" spans="1:12" ht="17.100000000000001" customHeight="1">
      <c r="A80" s="13"/>
      <c r="B80" s="13"/>
      <c r="C80" s="13" t="s">
        <v>102</v>
      </c>
      <c r="D80" s="37"/>
      <c r="E80" s="101">
        <f>SUM(F80:L80)</f>
        <v>264</v>
      </c>
      <c r="F80" s="89">
        <v>18</v>
      </c>
      <c r="G80" s="89">
        <v>37</v>
      </c>
      <c r="H80" s="89">
        <v>77</v>
      </c>
      <c r="I80" s="89">
        <v>28</v>
      </c>
      <c r="J80" s="89">
        <v>21</v>
      </c>
      <c r="K80" s="89">
        <v>42</v>
      </c>
      <c r="L80" s="89">
        <v>41</v>
      </c>
    </row>
    <row r="81" spans="1:12" ht="17.100000000000001" customHeight="1">
      <c r="A81" s="13"/>
      <c r="B81" s="13"/>
      <c r="C81" s="13" t="s">
        <v>101</v>
      </c>
      <c r="D81" s="37"/>
      <c r="E81" s="101">
        <f>SUM(F81:L81)</f>
        <v>420</v>
      </c>
      <c r="F81" s="89">
        <v>26</v>
      </c>
      <c r="G81" s="89">
        <v>23</v>
      </c>
      <c r="H81" s="89">
        <v>95</v>
      </c>
      <c r="I81" s="89">
        <v>64</v>
      </c>
      <c r="J81" s="89">
        <v>78</v>
      </c>
      <c r="K81" s="89">
        <v>90</v>
      </c>
      <c r="L81" s="89">
        <v>44</v>
      </c>
    </row>
    <row r="82" spans="1:12" ht="17.100000000000001" customHeight="1">
      <c r="A82" s="13"/>
      <c r="B82" s="13"/>
      <c r="C82" s="13" t="s">
        <v>100</v>
      </c>
      <c r="D82" s="37"/>
      <c r="E82" s="101">
        <f>SUM(F82:L82)</f>
        <v>387</v>
      </c>
      <c r="F82" s="89">
        <v>39</v>
      </c>
      <c r="G82" s="89">
        <v>19</v>
      </c>
      <c r="H82" s="89">
        <v>64</v>
      </c>
      <c r="I82" s="89">
        <v>57</v>
      </c>
      <c r="J82" s="89">
        <v>49</v>
      </c>
      <c r="K82" s="89">
        <v>107</v>
      </c>
      <c r="L82" s="89">
        <v>52</v>
      </c>
    </row>
    <row r="83" spans="1:12" ht="16.5" customHeight="1">
      <c r="A83" s="13"/>
      <c r="B83" s="13"/>
      <c r="C83" s="13" t="s">
        <v>99</v>
      </c>
      <c r="D83" s="37"/>
      <c r="E83" s="101">
        <f>SUM(F83:L83)</f>
        <v>555</v>
      </c>
      <c r="F83" s="89">
        <v>56</v>
      </c>
      <c r="G83" s="89">
        <v>26</v>
      </c>
      <c r="H83" s="89">
        <v>66</v>
      </c>
      <c r="I83" s="89">
        <v>62</v>
      </c>
      <c r="J83" s="89">
        <v>98</v>
      </c>
      <c r="K83" s="89">
        <v>191</v>
      </c>
      <c r="L83" s="89">
        <v>56</v>
      </c>
    </row>
    <row r="84" spans="1:12" ht="17.100000000000001" customHeight="1">
      <c r="A84" s="13"/>
      <c r="B84" s="13" t="s">
        <v>142</v>
      </c>
      <c r="C84" s="13"/>
      <c r="D84" s="37"/>
      <c r="E84" s="101">
        <f t="shared" ref="E84:L84" si="13">SUM(E85:E86)</f>
        <v>1324</v>
      </c>
      <c r="F84" s="89">
        <f t="shared" si="13"/>
        <v>88</v>
      </c>
      <c r="G84" s="89">
        <f t="shared" si="13"/>
        <v>82</v>
      </c>
      <c r="H84" s="89">
        <f t="shared" si="13"/>
        <v>237</v>
      </c>
      <c r="I84" s="89">
        <f t="shared" si="13"/>
        <v>183</v>
      </c>
      <c r="J84" s="89">
        <f t="shared" si="13"/>
        <v>196</v>
      </c>
      <c r="K84" s="89">
        <f t="shared" si="13"/>
        <v>391</v>
      </c>
      <c r="L84" s="89">
        <f t="shared" si="13"/>
        <v>147</v>
      </c>
    </row>
    <row r="85" spans="1:12" ht="17.100000000000001" customHeight="1">
      <c r="A85" s="13"/>
      <c r="B85" s="13"/>
      <c r="C85" s="13" t="s">
        <v>103</v>
      </c>
      <c r="D85" s="37"/>
      <c r="E85" s="101">
        <f>SUM(F85:L85)</f>
        <v>582</v>
      </c>
      <c r="F85" s="89">
        <v>34</v>
      </c>
      <c r="G85" s="89">
        <v>54</v>
      </c>
      <c r="H85" s="89">
        <v>133</v>
      </c>
      <c r="I85" s="89">
        <v>74</v>
      </c>
      <c r="J85" s="89">
        <v>69</v>
      </c>
      <c r="K85" s="89">
        <v>138</v>
      </c>
      <c r="L85" s="89">
        <v>80</v>
      </c>
    </row>
    <row r="86" spans="1:12" ht="17.100000000000001" customHeight="1">
      <c r="A86" s="13"/>
      <c r="B86" s="13"/>
      <c r="C86" s="13" t="s">
        <v>102</v>
      </c>
      <c r="D86" s="37"/>
      <c r="E86" s="101">
        <f>SUM(F86:L86)</f>
        <v>742</v>
      </c>
      <c r="F86" s="89">
        <v>54</v>
      </c>
      <c r="G86" s="89">
        <v>28</v>
      </c>
      <c r="H86" s="89">
        <v>104</v>
      </c>
      <c r="I86" s="89">
        <v>109</v>
      </c>
      <c r="J86" s="89">
        <v>127</v>
      </c>
      <c r="K86" s="89">
        <v>253</v>
      </c>
      <c r="L86" s="92">
        <v>67</v>
      </c>
    </row>
    <row r="87" spans="1:12" ht="16.5" customHeight="1">
      <c r="A87" s="13"/>
      <c r="B87" s="13" t="s">
        <v>141</v>
      </c>
      <c r="C87" s="13"/>
      <c r="D87" s="37"/>
      <c r="E87" s="101">
        <f t="shared" ref="E87:L87" si="14">SUM(E88:E92)</f>
        <v>2315</v>
      </c>
      <c r="F87" s="89">
        <f t="shared" si="14"/>
        <v>194</v>
      </c>
      <c r="G87" s="89">
        <f t="shared" si="14"/>
        <v>176</v>
      </c>
      <c r="H87" s="89">
        <f t="shared" si="14"/>
        <v>467</v>
      </c>
      <c r="I87" s="89">
        <f t="shared" si="14"/>
        <v>257</v>
      </c>
      <c r="J87" s="89">
        <f t="shared" si="14"/>
        <v>361</v>
      </c>
      <c r="K87" s="89">
        <f t="shared" si="14"/>
        <v>595</v>
      </c>
      <c r="L87" s="89">
        <f t="shared" si="14"/>
        <v>265</v>
      </c>
    </row>
    <row r="88" spans="1:12" ht="17.100000000000001" customHeight="1">
      <c r="A88" s="13"/>
      <c r="B88" s="13"/>
      <c r="C88" s="13" t="s">
        <v>103</v>
      </c>
      <c r="D88" s="37"/>
      <c r="E88" s="101">
        <f>SUM(F88:L88)</f>
        <v>898</v>
      </c>
      <c r="F88" s="89">
        <v>88</v>
      </c>
      <c r="G88" s="89">
        <v>72</v>
      </c>
      <c r="H88" s="89">
        <v>196</v>
      </c>
      <c r="I88" s="89">
        <v>92</v>
      </c>
      <c r="J88" s="89">
        <v>121</v>
      </c>
      <c r="K88" s="89">
        <v>210</v>
      </c>
      <c r="L88" s="89">
        <v>119</v>
      </c>
    </row>
    <row r="89" spans="1:12" ht="17.100000000000001" customHeight="1">
      <c r="A89" s="13"/>
      <c r="B89" s="13"/>
      <c r="C89" s="13" t="s">
        <v>102</v>
      </c>
      <c r="D89" s="37"/>
      <c r="E89" s="101">
        <f>SUM(F89:L89)</f>
        <v>800</v>
      </c>
      <c r="F89" s="89">
        <v>67</v>
      </c>
      <c r="G89" s="89">
        <v>53</v>
      </c>
      <c r="H89" s="89">
        <v>167</v>
      </c>
      <c r="I89" s="89">
        <v>110</v>
      </c>
      <c r="J89" s="89">
        <v>126</v>
      </c>
      <c r="K89" s="89">
        <v>230</v>
      </c>
      <c r="L89" s="89">
        <v>47</v>
      </c>
    </row>
    <row r="90" spans="1:12" ht="17.100000000000001" customHeight="1">
      <c r="A90" s="13"/>
      <c r="B90" s="13"/>
      <c r="C90" s="13" t="s">
        <v>101</v>
      </c>
      <c r="D90" s="37"/>
      <c r="E90" s="101">
        <f>SUM(F90:L90)</f>
        <v>531</v>
      </c>
      <c r="F90" s="89">
        <v>38</v>
      </c>
      <c r="G90" s="89">
        <v>34</v>
      </c>
      <c r="H90" s="89">
        <v>69</v>
      </c>
      <c r="I90" s="89">
        <v>50</v>
      </c>
      <c r="J90" s="89">
        <v>111</v>
      </c>
      <c r="K90" s="89">
        <v>145</v>
      </c>
      <c r="L90" s="89">
        <v>84</v>
      </c>
    </row>
    <row r="91" spans="1:12" ht="17.100000000000001" customHeight="1">
      <c r="A91" s="13"/>
      <c r="B91" s="13"/>
      <c r="C91" s="13" t="s">
        <v>100</v>
      </c>
      <c r="D91" s="37"/>
      <c r="E91" s="101">
        <f>SUM(F91:L91)</f>
        <v>82</v>
      </c>
      <c r="F91" s="89">
        <v>1</v>
      </c>
      <c r="G91" s="89">
        <v>17</v>
      </c>
      <c r="H91" s="89">
        <v>35</v>
      </c>
      <c r="I91" s="89">
        <v>4</v>
      </c>
      <c r="J91" s="89">
        <v>3</v>
      </c>
      <c r="K91" s="89">
        <v>7</v>
      </c>
      <c r="L91" s="89">
        <v>15</v>
      </c>
    </row>
    <row r="92" spans="1:12" ht="17.100000000000001" customHeight="1">
      <c r="A92" s="13"/>
      <c r="B92" s="13"/>
      <c r="C92" s="13" t="s">
        <v>99</v>
      </c>
      <c r="D92" s="37"/>
      <c r="E92" s="101">
        <f>SUM(F92:L92)</f>
        <v>4</v>
      </c>
      <c r="F92" s="92" t="s">
        <v>163</v>
      </c>
      <c r="G92" s="92" t="s">
        <v>163</v>
      </c>
      <c r="H92" s="92" t="s">
        <v>163</v>
      </c>
      <c r="I92" s="89">
        <v>1</v>
      </c>
      <c r="J92" s="92" t="s">
        <v>163</v>
      </c>
      <c r="K92" s="89">
        <v>3</v>
      </c>
      <c r="L92" s="92" t="s">
        <v>163</v>
      </c>
    </row>
    <row r="93" spans="1:12" ht="17.100000000000001" customHeight="1">
      <c r="A93" s="13"/>
      <c r="B93" s="13" t="s">
        <v>140</v>
      </c>
      <c r="C93" s="13"/>
      <c r="D93" s="37"/>
      <c r="E93" s="101">
        <f t="shared" ref="E93:L93" si="15">SUM(E94:E95)</f>
        <v>1343</v>
      </c>
      <c r="F93" s="89">
        <f t="shared" si="15"/>
        <v>106</v>
      </c>
      <c r="G93" s="89">
        <f t="shared" si="15"/>
        <v>46</v>
      </c>
      <c r="H93" s="89">
        <f t="shared" si="15"/>
        <v>183</v>
      </c>
      <c r="I93" s="89">
        <f t="shared" si="15"/>
        <v>176</v>
      </c>
      <c r="J93" s="89">
        <f t="shared" si="15"/>
        <v>240</v>
      </c>
      <c r="K93" s="89">
        <f t="shared" si="15"/>
        <v>521</v>
      </c>
      <c r="L93" s="89">
        <f t="shared" si="15"/>
        <v>71</v>
      </c>
    </row>
    <row r="94" spans="1:12" ht="17.100000000000001" customHeight="1">
      <c r="A94" s="13"/>
      <c r="B94" s="13"/>
      <c r="C94" s="13" t="s">
        <v>103</v>
      </c>
      <c r="D94" s="37"/>
      <c r="E94" s="101">
        <f>SUM(F94:L94)</f>
        <v>620</v>
      </c>
      <c r="F94" s="89">
        <v>52</v>
      </c>
      <c r="G94" s="89">
        <v>32</v>
      </c>
      <c r="H94" s="89">
        <v>109</v>
      </c>
      <c r="I94" s="89">
        <v>86</v>
      </c>
      <c r="J94" s="89">
        <v>108</v>
      </c>
      <c r="K94" s="89">
        <v>206</v>
      </c>
      <c r="L94" s="92">
        <v>27</v>
      </c>
    </row>
    <row r="95" spans="1:12" ht="17.100000000000001" customHeight="1">
      <c r="A95" s="13"/>
      <c r="B95" s="13"/>
      <c r="C95" s="13" t="s">
        <v>102</v>
      </c>
      <c r="D95" s="37"/>
      <c r="E95" s="101">
        <f>SUM(F95:L95)</f>
        <v>723</v>
      </c>
      <c r="F95" s="89">
        <v>54</v>
      </c>
      <c r="G95" s="89">
        <v>14</v>
      </c>
      <c r="H95" s="89">
        <v>74</v>
      </c>
      <c r="I95" s="89">
        <v>90</v>
      </c>
      <c r="J95" s="89">
        <v>132</v>
      </c>
      <c r="K95" s="89">
        <v>315</v>
      </c>
      <c r="L95" s="89">
        <v>44</v>
      </c>
    </row>
    <row r="96" spans="1:12" ht="17.100000000000001" customHeight="1">
      <c r="A96" s="13"/>
      <c r="B96" s="13" t="s">
        <v>139</v>
      </c>
      <c r="C96" s="13"/>
      <c r="D96" s="37"/>
      <c r="E96" s="101">
        <f>SUM(E97:E98)</f>
        <v>0</v>
      </c>
      <c r="F96" s="92" t="s">
        <v>163</v>
      </c>
      <c r="G96" s="92" t="s">
        <v>163</v>
      </c>
      <c r="H96" s="92" t="s">
        <v>163</v>
      </c>
      <c r="I96" s="92" t="s">
        <v>163</v>
      </c>
      <c r="J96" s="92" t="s">
        <v>163</v>
      </c>
      <c r="K96" s="92" t="s">
        <v>163</v>
      </c>
      <c r="L96" s="92" t="s">
        <v>163</v>
      </c>
    </row>
    <row r="97" spans="1:12" ht="17.100000000000001" customHeight="1">
      <c r="A97" s="13"/>
      <c r="B97" s="13"/>
      <c r="C97" s="13" t="s">
        <v>103</v>
      </c>
      <c r="D97" s="37"/>
      <c r="E97" s="101">
        <f>SUM(F97:L97)</f>
        <v>0</v>
      </c>
      <c r="F97" s="92" t="s">
        <v>163</v>
      </c>
      <c r="G97" s="92" t="s">
        <v>163</v>
      </c>
      <c r="H97" s="92" t="s">
        <v>163</v>
      </c>
      <c r="I97" s="92" t="s">
        <v>163</v>
      </c>
      <c r="J97" s="92" t="s">
        <v>163</v>
      </c>
      <c r="K97" s="92" t="s">
        <v>163</v>
      </c>
      <c r="L97" s="92" t="s">
        <v>163</v>
      </c>
    </row>
    <row r="98" spans="1:12" ht="17.100000000000001" customHeight="1">
      <c r="A98" s="13"/>
      <c r="B98" s="13"/>
      <c r="C98" s="13" t="s">
        <v>102</v>
      </c>
      <c r="D98" s="37"/>
      <c r="E98" s="101">
        <f>SUM(F98:L98)</f>
        <v>0</v>
      </c>
      <c r="F98" s="92" t="s">
        <v>163</v>
      </c>
      <c r="G98" s="92" t="s">
        <v>163</v>
      </c>
      <c r="H98" s="92" t="s">
        <v>163</v>
      </c>
      <c r="I98" s="92" t="s">
        <v>163</v>
      </c>
      <c r="J98" s="92" t="s">
        <v>163</v>
      </c>
      <c r="K98" s="92" t="s">
        <v>163</v>
      </c>
      <c r="L98" s="92" t="s">
        <v>163</v>
      </c>
    </row>
    <row r="99" spans="1:12" ht="16.5" customHeight="1">
      <c r="A99" s="13"/>
      <c r="B99" s="13" t="s">
        <v>138</v>
      </c>
      <c r="C99" s="13"/>
      <c r="D99" s="37"/>
      <c r="E99" s="101">
        <f t="shared" ref="E99:L99" si="16">SUM(E100:E104)</f>
        <v>1759</v>
      </c>
      <c r="F99" s="89">
        <f t="shared" si="16"/>
        <v>132</v>
      </c>
      <c r="G99" s="89">
        <f t="shared" si="16"/>
        <v>115</v>
      </c>
      <c r="H99" s="89">
        <f t="shared" si="16"/>
        <v>303</v>
      </c>
      <c r="I99" s="89">
        <f t="shared" si="16"/>
        <v>261</v>
      </c>
      <c r="J99" s="89">
        <f t="shared" si="16"/>
        <v>273</v>
      </c>
      <c r="K99" s="89">
        <f t="shared" si="16"/>
        <v>451</v>
      </c>
      <c r="L99" s="89">
        <f t="shared" si="16"/>
        <v>224</v>
      </c>
    </row>
    <row r="100" spans="1:12" ht="17.100000000000001" customHeight="1">
      <c r="A100" s="13"/>
      <c r="B100" s="13"/>
      <c r="C100" s="13" t="s">
        <v>103</v>
      </c>
      <c r="D100" s="37"/>
      <c r="E100" s="101">
        <f t="shared" ref="E100:E108" si="17">SUM(F100:L100)</f>
        <v>101</v>
      </c>
      <c r="F100" s="89">
        <v>7</v>
      </c>
      <c r="G100" s="89">
        <v>4</v>
      </c>
      <c r="H100" s="89">
        <v>18</v>
      </c>
      <c r="I100" s="89">
        <v>12</v>
      </c>
      <c r="J100" s="89">
        <v>5</v>
      </c>
      <c r="K100" s="89">
        <v>36</v>
      </c>
      <c r="L100" s="89">
        <v>19</v>
      </c>
    </row>
    <row r="101" spans="1:12" ht="17.100000000000001" customHeight="1">
      <c r="A101" s="13"/>
      <c r="B101" s="13"/>
      <c r="C101" s="13" t="s">
        <v>102</v>
      </c>
      <c r="D101" s="37"/>
      <c r="E101" s="101">
        <f t="shared" si="17"/>
        <v>355</v>
      </c>
      <c r="F101" s="89">
        <v>28</v>
      </c>
      <c r="G101" s="89">
        <v>26</v>
      </c>
      <c r="H101" s="89">
        <v>66</v>
      </c>
      <c r="I101" s="89">
        <v>40</v>
      </c>
      <c r="J101" s="89">
        <v>73</v>
      </c>
      <c r="K101" s="89">
        <v>64</v>
      </c>
      <c r="L101" s="89">
        <v>58</v>
      </c>
    </row>
    <row r="102" spans="1:12" ht="17.100000000000001" customHeight="1">
      <c r="A102" s="13"/>
      <c r="B102" s="13"/>
      <c r="C102" s="13" t="s">
        <v>101</v>
      </c>
      <c r="D102" s="37"/>
      <c r="E102" s="101">
        <f t="shared" si="17"/>
        <v>597</v>
      </c>
      <c r="F102" s="89">
        <v>37</v>
      </c>
      <c r="G102" s="89">
        <v>46</v>
      </c>
      <c r="H102" s="89">
        <v>98</v>
      </c>
      <c r="I102" s="89">
        <v>110</v>
      </c>
      <c r="J102" s="89">
        <v>83</v>
      </c>
      <c r="K102" s="89">
        <v>163</v>
      </c>
      <c r="L102" s="89">
        <v>60</v>
      </c>
    </row>
    <row r="103" spans="1:12" ht="17.100000000000001" customHeight="1">
      <c r="A103" s="13"/>
      <c r="B103" s="13"/>
      <c r="C103" s="13" t="s">
        <v>100</v>
      </c>
      <c r="D103" s="37"/>
      <c r="E103" s="101">
        <f t="shared" si="17"/>
        <v>592</v>
      </c>
      <c r="F103" s="89">
        <v>55</v>
      </c>
      <c r="G103" s="89">
        <v>29</v>
      </c>
      <c r="H103" s="89">
        <v>109</v>
      </c>
      <c r="I103" s="89">
        <v>84</v>
      </c>
      <c r="J103" s="89">
        <v>89</v>
      </c>
      <c r="K103" s="89">
        <v>151</v>
      </c>
      <c r="L103" s="89">
        <v>75</v>
      </c>
    </row>
    <row r="104" spans="1:12" ht="17.100000000000001" customHeight="1">
      <c r="A104" s="13"/>
      <c r="B104" s="13"/>
      <c r="C104" s="13" t="s">
        <v>99</v>
      </c>
      <c r="D104" s="37"/>
      <c r="E104" s="101">
        <f t="shared" si="17"/>
        <v>114</v>
      </c>
      <c r="F104" s="89">
        <v>5</v>
      </c>
      <c r="G104" s="89">
        <v>10</v>
      </c>
      <c r="H104" s="89">
        <v>12</v>
      </c>
      <c r="I104" s="89">
        <v>15</v>
      </c>
      <c r="J104" s="89">
        <v>23</v>
      </c>
      <c r="K104" s="89">
        <v>37</v>
      </c>
      <c r="L104" s="89">
        <v>12</v>
      </c>
    </row>
    <row r="105" spans="1:12" ht="17.100000000000001" customHeight="1">
      <c r="A105" s="13"/>
      <c r="B105" s="13" t="s">
        <v>137</v>
      </c>
      <c r="C105" s="13"/>
      <c r="D105" s="37"/>
      <c r="E105" s="101">
        <f t="shared" si="17"/>
        <v>0</v>
      </c>
      <c r="F105" s="92" t="s">
        <v>163</v>
      </c>
      <c r="G105" s="92" t="s">
        <v>163</v>
      </c>
      <c r="H105" s="92" t="s">
        <v>163</v>
      </c>
      <c r="I105" s="92" t="s">
        <v>163</v>
      </c>
      <c r="J105" s="92" t="s">
        <v>163</v>
      </c>
      <c r="K105" s="92" t="s">
        <v>163</v>
      </c>
      <c r="L105" s="92" t="s">
        <v>163</v>
      </c>
    </row>
    <row r="106" spans="1:12" ht="17.100000000000001" customHeight="1">
      <c r="A106" s="13"/>
      <c r="B106" s="13" t="s">
        <v>136</v>
      </c>
      <c r="C106" s="13"/>
      <c r="D106" s="37"/>
      <c r="E106" s="101">
        <f t="shared" si="17"/>
        <v>264</v>
      </c>
      <c r="F106" s="89">
        <v>31</v>
      </c>
      <c r="G106" s="89">
        <v>21</v>
      </c>
      <c r="H106" s="89">
        <v>50</v>
      </c>
      <c r="I106" s="89">
        <v>27</v>
      </c>
      <c r="J106" s="89">
        <v>35</v>
      </c>
      <c r="K106" s="89">
        <v>66</v>
      </c>
      <c r="L106" s="89">
        <v>34</v>
      </c>
    </row>
    <row r="107" spans="1:12" ht="17.100000000000001" customHeight="1">
      <c r="A107" s="13"/>
      <c r="B107" s="13" t="s">
        <v>135</v>
      </c>
      <c r="C107" s="13"/>
      <c r="D107" s="37"/>
      <c r="E107" s="101">
        <f t="shared" si="17"/>
        <v>265</v>
      </c>
      <c r="F107" s="89">
        <v>13</v>
      </c>
      <c r="G107" s="89">
        <v>26</v>
      </c>
      <c r="H107" s="89">
        <v>65</v>
      </c>
      <c r="I107" s="89">
        <v>37</v>
      </c>
      <c r="J107" s="89">
        <v>26</v>
      </c>
      <c r="K107" s="89">
        <v>59</v>
      </c>
      <c r="L107" s="89">
        <v>39</v>
      </c>
    </row>
    <row r="108" spans="1:12" ht="17.100000000000001" customHeight="1">
      <c r="A108" s="13"/>
      <c r="B108" s="13" t="s">
        <v>134</v>
      </c>
      <c r="C108" s="13"/>
      <c r="D108" s="37"/>
      <c r="E108" s="101">
        <f t="shared" si="17"/>
        <v>223</v>
      </c>
      <c r="F108" s="89">
        <v>17</v>
      </c>
      <c r="G108" s="89">
        <v>15</v>
      </c>
      <c r="H108" s="89">
        <v>42</v>
      </c>
      <c r="I108" s="89">
        <v>31</v>
      </c>
      <c r="J108" s="89">
        <v>35</v>
      </c>
      <c r="K108" s="89">
        <v>62</v>
      </c>
      <c r="L108" s="92">
        <v>21</v>
      </c>
    </row>
    <row r="109" spans="1:12" ht="17.100000000000001" customHeight="1">
      <c r="A109" s="13"/>
      <c r="B109" s="13" t="s">
        <v>133</v>
      </c>
      <c r="C109" s="13"/>
      <c r="D109" s="38" t="s">
        <v>364</v>
      </c>
      <c r="E109" s="91" t="s">
        <v>370</v>
      </c>
      <c r="F109" s="92" t="s">
        <v>370</v>
      </c>
      <c r="G109" s="92" t="s">
        <v>370</v>
      </c>
      <c r="H109" s="92" t="s">
        <v>370</v>
      </c>
      <c r="I109" s="92" t="s">
        <v>370</v>
      </c>
      <c r="J109" s="92" t="s">
        <v>370</v>
      </c>
      <c r="K109" s="92" t="s">
        <v>370</v>
      </c>
      <c r="L109" s="92" t="s">
        <v>370</v>
      </c>
    </row>
    <row r="110" spans="1:12" ht="17.100000000000001" customHeight="1">
      <c r="A110" s="13"/>
      <c r="B110" s="13" t="s">
        <v>132</v>
      </c>
      <c r="C110" s="13"/>
      <c r="D110" s="38" t="s">
        <v>364</v>
      </c>
      <c r="E110" s="101">
        <f>SUM(F110:L110)</f>
        <v>22</v>
      </c>
      <c r="F110" s="89">
        <v>4</v>
      </c>
      <c r="G110" s="92" t="s">
        <v>163</v>
      </c>
      <c r="H110" s="89">
        <v>1</v>
      </c>
      <c r="I110" s="89">
        <v>3</v>
      </c>
      <c r="J110" s="89">
        <v>2</v>
      </c>
      <c r="K110" s="89">
        <v>8</v>
      </c>
      <c r="L110" s="92">
        <v>4</v>
      </c>
    </row>
    <row r="111" spans="1:12" ht="17.100000000000001" customHeight="1">
      <c r="A111" s="13"/>
      <c r="B111" s="13" t="s">
        <v>131</v>
      </c>
      <c r="C111" s="13"/>
      <c r="D111" s="37"/>
      <c r="E111" s="101">
        <f t="shared" ref="E111:L111" si="18">SUM(E112:E116)</f>
        <v>2059</v>
      </c>
      <c r="F111" s="89">
        <f t="shared" si="18"/>
        <v>201</v>
      </c>
      <c r="G111" s="89">
        <f t="shared" si="18"/>
        <v>102</v>
      </c>
      <c r="H111" s="89">
        <f t="shared" si="18"/>
        <v>302</v>
      </c>
      <c r="I111" s="89">
        <f t="shared" si="18"/>
        <v>263</v>
      </c>
      <c r="J111" s="89">
        <f t="shared" si="18"/>
        <v>337</v>
      </c>
      <c r="K111" s="89">
        <f t="shared" si="18"/>
        <v>682</v>
      </c>
      <c r="L111" s="89">
        <f t="shared" si="18"/>
        <v>172</v>
      </c>
    </row>
    <row r="112" spans="1:12" ht="17.100000000000001" customHeight="1">
      <c r="A112" s="13"/>
      <c r="B112" s="13"/>
      <c r="C112" s="13" t="s">
        <v>103</v>
      </c>
      <c r="D112" s="37"/>
      <c r="E112" s="101">
        <f>SUM(F112:L112)</f>
        <v>299</v>
      </c>
      <c r="F112" s="89">
        <v>20</v>
      </c>
      <c r="G112" s="89">
        <v>27</v>
      </c>
      <c r="H112" s="89">
        <v>72</v>
      </c>
      <c r="I112" s="89">
        <v>40</v>
      </c>
      <c r="J112" s="89">
        <v>38</v>
      </c>
      <c r="K112" s="89">
        <v>55</v>
      </c>
      <c r="L112" s="89">
        <v>47</v>
      </c>
    </row>
    <row r="113" spans="1:12" ht="17.100000000000001" customHeight="1">
      <c r="A113" s="13"/>
      <c r="B113" s="13"/>
      <c r="C113" s="13" t="s">
        <v>102</v>
      </c>
      <c r="D113" s="37"/>
      <c r="E113" s="101">
        <f>SUM(F113:L113)</f>
        <v>374</v>
      </c>
      <c r="F113" s="89">
        <v>37</v>
      </c>
      <c r="G113" s="89">
        <v>23</v>
      </c>
      <c r="H113" s="89">
        <v>52</v>
      </c>
      <c r="I113" s="89">
        <v>41</v>
      </c>
      <c r="J113" s="89">
        <v>49</v>
      </c>
      <c r="K113" s="89">
        <v>148</v>
      </c>
      <c r="L113" s="89">
        <v>24</v>
      </c>
    </row>
    <row r="114" spans="1:12" ht="17.100000000000001" customHeight="1">
      <c r="A114" s="13"/>
      <c r="B114" s="13"/>
      <c r="C114" s="13" t="s">
        <v>101</v>
      </c>
      <c r="D114" s="37"/>
      <c r="E114" s="101">
        <f>SUM(F114:L114)</f>
        <v>397</v>
      </c>
      <c r="F114" s="89">
        <v>39</v>
      </c>
      <c r="G114" s="89">
        <v>15</v>
      </c>
      <c r="H114" s="89">
        <v>32</v>
      </c>
      <c r="I114" s="89">
        <v>56</v>
      </c>
      <c r="J114" s="89">
        <v>64</v>
      </c>
      <c r="K114" s="89">
        <v>162</v>
      </c>
      <c r="L114" s="89">
        <v>29</v>
      </c>
    </row>
    <row r="115" spans="1:12" ht="17.100000000000001" customHeight="1">
      <c r="A115" s="13"/>
      <c r="B115" s="13"/>
      <c r="C115" s="13" t="s">
        <v>100</v>
      </c>
      <c r="D115" s="37"/>
      <c r="E115" s="101">
        <f>SUM(F115:L115)</f>
        <v>589</v>
      </c>
      <c r="F115" s="89">
        <v>59</v>
      </c>
      <c r="G115" s="89">
        <v>21</v>
      </c>
      <c r="H115" s="89">
        <v>83</v>
      </c>
      <c r="I115" s="89">
        <v>55</v>
      </c>
      <c r="J115" s="89">
        <v>102</v>
      </c>
      <c r="K115" s="89">
        <v>213</v>
      </c>
      <c r="L115" s="89">
        <v>56</v>
      </c>
    </row>
    <row r="116" spans="1:12" ht="17.100000000000001" customHeight="1">
      <c r="A116" s="13"/>
      <c r="B116" s="13"/>
      <c r="C116" s="13" t="s">
        <v>99</v>
      </c>
      <c r="D116" s="37"/>
      <c r="E116" s="101">
        <f>SUM(F116:L116)</f>
        <v>400</v>
      </c>
      <c r="F116" s="89">
        <v>46</v>
      </c>
      <c r="G116" s="89">
        <v>16</v>
      </c>
      <c r="H116" s="89">
        <v>63</v>
      </c>
      <c r="I116" s="89">
        <v>71</v>
      </c>
      <c r="J116" s="89">
        <v>84</v>
      </c>
      <c r="K116" s="89">
        <v>104</v>
      </c>
      <c r="L116" s="89">
        <v>16</v>
      </c>
    </row>
    <row r="117" spans="1:12" ht="17.100000000000001" customHeight="1">
      <c r="A117" s="13"/>
      <c r="B117" s="13" t="s">
        <v>130</v>
      </c>
      <c r="C117" s="13"/>
      <c r="D117" s="37"/>
      <c r="E117" s="101">
        <f t="shared" ref="E117:L117" si="19">SUM(E118:E119)</f>
        <v>966</v>
      </c>
      <c r="F117" s="89">
        <f t="shared" si="19"/>
        <v>103</v>
      </c>
      <c r="G117" s="89">
        <f t="shared" si="19"/>
        <v>21</v>
      </c>
      <c r="H117" s="89">
        <f t="shared" si="19"/>
        <v>115</v>
      </c>
      <c r="I117" s="89">
        <f t="shared" si="19"/>
        <v>118</v>
      </c>
      <c r="J117" s="89">
        <f t="shared" si="19"/>
        <v>192</v>
      </c>
      <c r="K117" s="89">
        <f t="shared" si="19"/>
        <v>338</v>
      </c>
      <c r="L117" s="89">
        <f t="shared" si="19"/>
        <v>79</v>
      </c>
    </row>
    <row r="118" spans="1:12" ht="17.100000000000001" customHeight="1">
      <c r="A118" s="13"/>
      <c r="B118" s="13"/>
      <c r="C118" s="13" t="s">
        <v>103</v>
      </c>
      <c r="D118" s="37"/>
      <c r="E118" s="101">
        <f>SUM(F118:L118)</f>
        <v>622</v>
      </c>
      <c r="F118" s="89">
        <v>71</v>
      </c>
      <c r="G118" s="89">
        <v>15</v>
      </c>
      <c r="H118" s="89">
        <v>71</v>
      </c>
      <c r="I118" s="89">
        <v>80</v>
      </c>
      <c r="J118" s="89">
        <v>134</v>
      </c>
      <c r="K118" s="89">
        <v>192</v>
      </c>
      <c r="L118" s="89">
        <v>59</v>
      </c>
    </row>
    <row r="119" spans="1:12" ht="17.100000000000001" customHeight="1">
      <c r="A119" s="13"/>
      <c r="B119" s="13"/>
      <c r="C119" s="13" t="s">
        <v>102</v>
      </c>
      <c r="D119" s="37"/>
      <c r="E119" s="101">
        <f>SUM(F119:L119)</f>
        <v>344</v>
      </c>
      <c r="F119" s="89">
        <v>32</v>
      </c>
      <c r="G119" s="89">
        <v>6</v>
      </c>
      <c r="H119" s="89">
        <v>44</v>
      </c>
      <c r="I119" s="89">
        <v>38</v>
      </c>
      <c r="J119" s="89">
        <v>58</v>
      </c>
      <c r="K119" s="89">
        <v>146</v>
      </c>
      <c r="L119" s="89">
        <v>20</v>
      </c>
    </row>
    <row r="120" spans="1:12" ht="17.100000000000001" customHeight="1">
      <c r="A120" s="13"/>
      <c r="B120" s="13" t="s">
        <v>129</v>
      </c>
      <c r="C120" s="13"/>
      <c r="D120" s="37"/>
      <c r="E120" s="101">
        <f t="shared" ref="E120:L120" si="20">SUM(E121:E122)</f>
        <v>289</v>
      </c>
      <c r="F120" s="89">
        <f t="shared" si="20"/>
        <v>28</v>
      </c>
      <c r="G120" s="89">
        <f t="shared" si="20"/>
        <v>22</v>
      </c>
      <c r="H120" s="89">
        <f t="shared" si="20"/>
        <v>51</v>
      </c>
      <c r="I120" s="89">
        <f t="shared" si="20"/>
        <v>38</v>
      </c>
      <c r="J120" s="89">
        <f t="shared" si="20"/>
        <v>36</v>
      </c>
      <c r="K120" s="89">
        <f t="shared" si="20"/>
        <v>99</v>
      </c>
      <c r="L120" s="89">
        <f t="shared" si="20"/>
        <v>15</v>
      </c>
    </row>
    <row r="121" spans="1:12" ht="17.100000000000001" customHeight="1">
      <c r="A121" s="13"/>
      <c r="B121" s="13"/>
      <c r="C121" s="13" t="s">
        <v>103</v>
      </c>
      <c r="D121" s="37"/>
      <c r="E121" s="101">
        <f>SUM(F121:L121)</f>
        <v>169</v>
      </c>
      <c r="F121" s="89">
        <v>17</v>
      </c>
      <c r="G121" s="89">
        <v>17</v>
      </c>
      <c r="H121" s="89">
        <v>31</v>
      </c>
      <c r="I121" s="89">
        <v>20</v>
      </c>
      <c r="J121" s="89">
        <v>19</v>
      </c>
      <c r="K121" s="89">
        <v>57</v>
      </c>
      <c r="L121" s="92">
        <v>8</v>
      </c>
    </row>
    <row r="122" spans="1:12" ht="17.100000000000001" customHeight="1">
      <c r="A122" s="13"/>
      <c r="B122" s="13"/>
      <c r="C122" s="13" t="s">
        <v>102</v>
      </c>
      <c r="D122" s="37"/>
      <c r="E122" s="101">
        <f>SUM(F122:L122)</f>
        <v>120</v>
      </c>
      <c r="F122" s="89">
        <v>11</v>
      </c>
      <c r="G122" s="89">
        <v>5</v>
      </c>
      <c r="H122" s="89">
        <v>20</v>
      </c>
      <c r="I122" s="89">
        <v>18</v>
      </c>
      <c r="J122" s="89">
        <v>17</v>
      </c>
      <c r="K122" s="89">
        <v>42</v>
      </c>
      <c r="L122" s="92">
        <v>7</v>
      </c>
    </row>
    <row r="123" spans="1:12" ht="17.100000000000001" customHeight="1">
      <c r="A123" s="13"/>
      <c r="B123" s="13" t="s">
        <v>128</v>
      </c>
      <c r="C123" s="13"/>
      <c r="D123" s="37"/>
      <c r="E123" s="101">
        <f>SUM(F123:L123)</f>
        <v>442</v>
      </c>
      <c r="F123" s="89">
        <v>41</v>
      </c>
      <c r="G123" s="89">
        <v>26</v>
      </c>
      <c r="H123" s="89">
        <v>67</v>
      </c>
      <c r="I123" s="89">
        <v>47</v>
      </c>
      <c r="J123" s="89">
        <v>78</v>
      </c>
      <c r="K123" s="89">
        <v>132</v>
      </c>
      <c r="L123" s="89">
        <v>51</v>
      </c>
    </row>
    <row r="124" spans="1:12" ht="17.100000000000001" customHeight="1">
      <c r="A124" s="13"/>
      <c r="B124" s="13" t="s">
        <v>127</v>
      </c>
      <c r="C124" s="13"/>
      <c r="D124" s="37"/>
      <c r="E124" s="101">
        <f>SUM(F124:L124)</f>
        <v>0</v>
      </c>
      <c r="F124" s="92" t="s">
        <v>163</v>
      </c>
      <c r="G124" s="92" t="s">
        <v>163</v>
      </c>
      <c r="H124" s="92" t="s">
        <v>163</v>
      </c>
      <c r="I124" s="92" t="s">
        <v>163</v>
      </c>
      <c r="J124" s="92" t="s">
        <v>163</v>
      </c>
      <c r="K124" s="92" t="s">
        <v>163</v>
      </c>
      <c r="L124" s="92" t="s">
        <v>163</v>
      </c>
    </row>
    <row r="125" spans="1:12" ht="17.100000000000001" customHeight="1">
      <c r="A125" s="13"/>
      <c r="B125" s="13" t="s">
        <v>126</v>
      </c>
      <c r="C125" s="13"/>
      <c r="D125" s="37"/>
      <c r="E125" s="101">
        <f>SUM(F125:L125)</f>
        <v>149</v>
      </c>
      <c r="F125" s="89">
        <v>10</v>
      </c>
      <c r="G125" s="89">
        <v>5</v>
      </c>
      <c r="H125" s="89">
        <v>29</v>
      </c>
      <c r="I125" s="89">
        <v>20</v>
      </c>
      <c r="J125" s="89">
        <v>29</v>
      </c>
      <c r="K125" s="89">
        <v>43</v>
      </c>
      <c r="L125" s="92">
        <v>13</v>
      </c>
    </row>
    <row r="126" spans="1:12" ht="17.100000000000001" customHeight="1">
      <c r="A126" s="13"/>
      <c r="B126" s="13" t="s">
        <v>125</v>
      </c>
      <c r="C126" s="13"/>
      <c r="D126" s="37"/>
      <c r="E126" s="101">
        <f t="shared" ref="E126:L126" si="21">SUM(E127:E128)</f>
        <v>403</v>
      </c>
      <c r="F126" s="89">
        <f t="shared" si="21"/>
        <v>38</v>
      </c>
      <c r="G126" s="89">
        <f t="shared" si="21"/>
        <v>28</v>
      </c>
      <c r="H126" s="89">
        <f t="shared" si="21"/>
        <v>54</v>
      </c>
      <c r="I126" s="89">
        <f t="shared" si="21"/>
        <v>39</v>
      </c>
      <c r="J126" s="89">
        <f t="shared" si="21"/>
        <v>63</v>
      </c>
      <c r="K126" s="89">
        <f t="shared" si="21"/>
        <v>133</v>
      </c>
      <c r="L126" s="89">
        <f t="shared" si="21"/>
        <v>48</v>
      </c>
    </row>
    <row r="127" spans="1:12" ht="17.100000000000001" customHeight="1">
      <c r="A127" s="13"/>
      <c r="B127" s="13"/>
      <c r="C127" s="13" t="s">
        <v>103</v>
      </c>
      <c r="D127" s="37"/>
      <c r="E127" s="101">
        <f>SUM(F127:L127)</f>
        <v>210</v>
      </c>
      <c r="F127" s="89">
        <v>17</v>
      </c>
      <c r="G127" s="89">
        <v>21</v>
      </c>
      <c r="H127" s="89">
        <v>38</v>
      </c>
      <c r="I127" s="89">
        <v>17</v>
      </c>
      <c r="J127" s="89">
        <v>30</v>
      </c>
      <c r="K127" s="89">
        <v>66</v>
      </c>
      <c r="L127" s="92">
        <v>21</v>
      </c>
    </row>
    <row r="128" spans="1:12" ht="17.100000000000001" customHeight="1">
      <c r="A128" s="13"/>
      <c r="B128" s="13"/>
      <c r="C128" s="13" t="s">
        <v>102</v>
      </c>
      <c r="D128" s="37"/>
      <c r="E128" s="101">
        <f>SUM(F128:L128)</f>
        <v>193</v>
      </c>
      <c r="F128" s="89">
        <v>21</v>
      </c>
      <c r="G128" s="89">
        <v>7</v>
      </c>
      <c r="H128" s="89">
        <v>16</v>
      </c>
      <c r="I128" s="89">
        <v>22</v>
      </c>
      <c r="J128" s="89">
        <v>33</v>
      </c>
      <c r="K128" s="89">
        <v>67</v>
      </c>
      <c r="L128" s="92">
        <v>27</v>
      </c>
    </row>
    <row r="129" spans="1:13" ht="17.100000000000001" customHeight="1">
      <c r="A129" s="13"/>
      <c r="B129" s="13" t="s">
        <v>124</v>
      </c>
      <c r="C129" s="13"/>
      <c r="D129" s="37"/>
      <c r="E129" s="101">
        <f t="shared" ref="E129:K129" si="22">SUM(E130:E134)</f>
        <v>1821</v>
      </c>
      <c r="F129" s="89">
        <f t="shared" si="22"/>
        <v>196</v>
      </c>
      <c r="G129" s="89">
        <f t="shared" si="22"/>
        <v>76</v>
      </c>
      <c r="H129" s="89">
        <f t="shared" si="22"/>
        <v>248</v>
      </c>
      <c r="I129" s="89">
        <f t="shared" si="22"/>
        <v>221</v>
      </c>
      <c r="J129" s="89">
        <f t="shared" si="22"/>
        <v>258</v>
      </c>
      <c r="K129" s="89">
        <f t="shared" si="22"/>
        <v>709</v>
      </c>
      <c r="L129" s="89">
        <f>SUM(L130:L134)</f>
        <v>113</v>
      </c>
    </row>
    <row r="130" spans="1:13" ht="17.100000000000001" customHeight="1">
      <c r="A130" s="13"/>
      <c r="B130" s="13"/>
      <c r="C130" s="13" t="s">
        <v>103</v>
      </c>
      <c r="D130" s="37"/>
      <c r="E130" s="101">
        <f>SUM(F130:L130)</f>
        <v>460</v>
      </c>
      <c r="F130" s="89">
        <v>58</v>
      </c>
      <c r="G130" s="89">
        <v>35</v>
      </c>
      <c r="H130" s="89">
        <v>80</v>
      </c>
      <c r="I130" s="89">
        <v>53</v>
      </c>
      <c r="J130" s="89">
        <v>58</v>
      </c>
      <c r="K130" s="89">
        <v>129</v>
      </c>
      <c r="L130" s="89">
        <v>47</v>
      </c>
    </row>
    <row r="131" spans="1:13" ht="17.100000000000001" customHeight="1">
      <c r="A131" s="13"/>
      <c r="B131" s="13"/>
      <c r="C131" s="13" t="s">
        <v>102</v>
      </c>
      <c r="D131" s="37"/>
      <c r="E131" s="101">
        <f>SUM(F131:L131)</f>
        <v>182</v>
      </c>
      <c r="F131" s="89">
        <v>30</v>
      </c>
      <c r="G131" s="89">
        <v>5</v>
      </c>
      <c r="H131" s="89">
        <v>16</v>
      </c>
      <c r="I131" s="89">
        <v>23</v>
      </c>
      <c r="J131" s="89">
        <v>23</v>
      </c>
      <c r="K131" s="89">
        <v>76</v>
      </c>
      <c r="L131" s="89">
        <v>9</v>
      </c>
    </row>
    <row r="132" spans="1:13" ht="17.100000000000001" customHeight="1">
      <c r="A132" s="13"/>
      <c r="B132" s="13"/>
      <c r="C132" s="13" t="s">
        <v>101</v>
      </c>
      <c r="D132" s="37"/>
      <c r="E132" s="101">
        <f>SUM(F132:L132)</f>
        <v>494</v>
      </c>
      <c r="F132" s="89">
        <v>63</v>
      </c>
      <c r="G132" s="89">
        <v>8</v>
      </c>
      <c r="H132" s="89">
        <v>61</v>
      </c>
      <c r="I132" s="89">
        <v>72</v>
      </c>
      <c r="J132" s="89">
        <v>100</v>
      </c>
      <c r="K132" s="89">
        <v>175</v>
      </c>
      <c r="L132" s="89">
        <v>15</v>
      </c>
    </row>
    <row r="133" spans="1:13" ht="17.100000000000001" customHeight="1">
      <c r="A133" s="13"/>
      <c r="B133" s="13"/>
      <c r="C133" s="13" t="s">
        <v>100</v>
      </c>
      <c r="D133" s="37"/>
      <c r="E133" s="101">
        <f>SUM(F133:L133)</f>
        <v>536</v>
      </c>
      <c r="F133" s="89">
        <v>38</v>
      </c>
      <c r="G133" s="89">
        <v>22</v>
      </c>
      <c r="H133" s="89">
        <v>83</v>
      </c>
      <c r="I133" s="89">
        <v>55</v>
      </c>
      <c r="J133" s="89">
        <v>64</v>
      </c>
      <c r="K133" s="89">
        <v>242</v>
      </c>
      <c r="L133" s="89">
        <v>32</v>
      </c>
    </row>
    <row r="134" spans="1:13" ht="17.100000000000001" customHeight="1">
      <c r="A134" s="13"/>
      <c r="B134" s="13"/>
      <c r="C134" s="13" t="s">
        <v>99</v>
      </c>
      <c r="D134" s="37"/>
      <c r="E134" s="101">
        <f>SUM(F134:L134)</f>
        <v>149</v>
      </c>
      <c r="F134" s="89">
        <v>7</v>
      </c>
      <c r="G134" s="89">
        <v>6</v>
      </c>
      <c r="H134" s="89">
        <v>8</v>
      </c>
      <c r="I134" s="89">
        <v>18</v>
      </c>
      <c r="J134" s="89">
        <v>13</v>
      </c>
      <c r="K134" s="89">
        <v>87</v>
      </c>
      <c r="L134" s="92">
        <v>10</v>
      </c>
    </row>
    <row r="135" spans="1:13" ht="17.100000000000001" customHeight="1">
      <c r="A135" s="13"/>
      <c r="B135" s="13" t="s">
        <v>123</v>
      </c>
      <c r="C135" s="13"/>
      <c r="D135" s="37"/>
      <c r="E135" s="101">
        <f t="shared" ref="E135:L135" si="23">SUM(E136:E139)</f>
        <v>860</v>
      </c>
      <c r="F135" s="89">
        <f t="shared" si="23"/>
        <v>62</v>
      </c>
      <c r="G135" s="89">
        <f t="shared" si="23"/>
        <v>23</v>
      </c>
      <c r="H135" s="89">
        <f t="shared" si="23"/>
        <v>85</v>
      </c>
      <c r="I135" s="89">
        <f t="shared" si="23"/>
        <v>104</v>
      </c>
      <c r="J135" s="89">
        <f t="shared" si="23"/>
        <v>99</v>
      </c>
      <c r="K135" s="89">
        <f t="shared" si="23"/>
        <v>443</v>
      </c>
      <c r="L135" s="89">
        <f t="shared" si="23"/>
        <v>44</v>
      </c>
    </row>
    <row r="136" spans="1:13" ht="17.100000000000001" customHeight="1">
      <c r="A136" s="13"/>
      <c r="B136" s="13"/>
      <c r="C136" s="13" t="s">
        <v>103</v>
      </c>
      <c r="D136" s="37"/>
      <c r="E136" s="101">
        <f>SUM(F136:L136)</f>
        <v>543</v>
      </c>
      <c r="F136" s="89">
        <v>40</v>
      </c>
      <c r="G136" s="89">
        <v>10</v>
      </c>
      <c r="H136" s="89">
        <v>48</v>
      </c>
      <c r="I136" s="89">
        <v>76</v>
      </c>
      <c r="J136" s="89">
        <v>58</v>
      </c>
      <c r="K136" s="89">
        <v>283</v>
      </c>
      <c r="L136" s="89">
        <v>28</v>
      </c>
    </row>
    <row r="137" spans="1:13" ht="17.100000000000001" customHeight="1">
      <c r="A137" s="13"/>
      <c r="B137" s="13"/>
      <c r="C137" s="13" t="s">
        <v>102</v>
      </c>
      <c r="D137" s="37"/>
      <c r="E137" s="101">
        <f>SUM(F137:L137)</f>
        <v>249</v>
      </c>
      <c r="F137" s="89">
        <v>18</v>
      </c>
      <c r="G137" s="89">
        <v>12</v>
      </c>
      <c r="H137" s="89">
        <v>29</v>
      </c>
      <c r="I137" s="89">
        <v>27</v>
      </c>
      <c r="J137" s="89">
        <v>35</v>
      </c>
      <c r="K137" s="89">
        <v>115</v>
      </c>
      <c r="L137" s="92">
        <v>13</v>
      </c>
    </row>
    <row r="138" spans="1:13" ht="17.100000000000001" customHeight="1">
      <c r="A138" s="13"/>
      <c r="B138" s="13"/>
      <c r="C138" s="13" t="s">
        <v>101</v>
      </c>
      <c r="D138" s="37"/>
      <c r="E138" s="101">
        <f>SUM(F138:L138)</f>
        <v>68</v>
      </c>
      <c r="F138" s="89">
        <v>4</v>
      </c>
      <c r="G138" s="89">
        <v>1</v>
      </c>
      <c r="H138" s="92">
        <v>8</v>
      </c>
      <c r="I138" s="89">
        <v>1</v>
      </c>
      <c r="J138" s="89">
        <v>6</v>
      </c>
      <c r="K138" s="89">
        <v>45</v>
      </c>
      <c r="L138" s="92">
        <v>3</v>
      </c>
    </row>
    <row r="139" spans="1:13" ht="17.100000000000001" customHeight="1">
      <c r="A139" s="13"/>
      <c r="B139" s="13"/>
      <c r="C139" s="13" t="s">
        <v>100</v>
      </c>
      <c r="D139" s="37"/>
      <c r="E139" s="91" t="s">
        <v>163</v>
      </c>
      <c r="F139" s="92" t="s">
        <v>163</v>
      </c>
      <c r="G139" s="92" t="s">
        <v>163</v>
      </c>
      <c r="H139" s="92" t="s">
        <v>163</v>
      </c>
      <c r="I139" s="92" t="s">
        <v>163</v>
      </c>
      <c r="J139" s="92" t="s">
        <v>163</v>
      </c>
      <c r="K139" s="92" t="s">
        <v>163</v>
      </c>
      <c r="L139" s="92" t="s">
        <v>163</v>
      </c>
    </row>
    <row r="140" spans="1:13" ht="17.100000000000001" customHeight="1">
      <c r="A140" s="13"/>
      <c r="B140" s="13" t="s">
        <v>122</v>
      </c>
      <c r="C140" s="13"/>
      <c r="D140" s="37"/>
      <c r="E140" s="101">
        <f t="shared" ref="E140:L140" si="24">SUM(E141:E142)</f>
        <v>470</v>
      </c>
      <c r="F140" s="89">
        <f t="shared" si="24"/>
        <v>40</v>
      </c>
      <c r="G140" s="89">
        <f t="shared" si="24"/>
        <v>28</v>
      </c>
      <c r="H140" s="89">
        <f t="shared" si="24"/>
        <v>56</v>
      </c>
      <c r="I140" s="89">
        <f t="shared" si="24"/>
        <v>58</v>
      </c>
      <c r="J140" s="89">
        <f t="shared" si="24"/>
        <v>69</v>
      </c>
      <c r="K140" s="89">
        <f t="shared" si="24"/>
        <v>194</v>
      </c>
      <c r="L140" s="89">
        <f t="shared" si="24"/>
        <v>25</v>
      </c>
    </row>
    <row r="141" spans="1:13" ht="17.100000000000001" customHeight="1">
      <c r="A141" s="13"/>
      <c r="B141" s="13"/>
      <c r="C141" s="13" t="s">
        <v>103</v>
      </c>
      <c r="D141" s="37"/>
      <c r="E141" s="101">
        <f>SUM(F141:L141)</f>
        <v>431</v>
      </c>
      <c r="F141" s="89">
        <v>36</v>
      </c>
      <c r="G141" s="89">
        <v>27</v>
      </c>
      <c r="H141" s="89">
        <v>53</v>
      </c>
      <c r="I141" s="89">
        <v>57</v>
      </c>
      <c r="J141" s="89">
        <v>66</v>
      </c>
      <c r="K141" s="89">
        <v>171</v>
      </c>
      <c r="L141" s="89">
        <v>21</v>
      </c>
    </row>
    <row r="142" spans="1:13" ht="17.100000000000001" customHeight="1">
      <c r="A142" s="13"/>
      <c r="B142" s="13"/>
      <c r="C142" s="13" t="s">
        <v>102</v>
      </c>
      <c r="D142" s="37"/>
      <c r="E142" s="101">
        <f>SUM(F142:L142)</f>
        <v>39</v>
      </c>
      <c r="F142" s="89">
        <v>4</v>
      </c>
      <c r="G142" s="92">
        <v>1</v>
      </c>
      <c r="H142" s="89">
        <v>3</v>
      </c>
      <c r="I142" s="89">
        <v>1</v>
      </c>
      <c r="J142" s="89">
        <v>3</v>
      </c>
      <c r="K142" s="89">
        <v>23</v>
      </c>
      <c r="L142" s="92">
        <v>4</v>
      </c>
    </row>
    <row r="143" spans="1:13" ht="17.100000000000001" customHeight="1">
      <c r="A143" s="13"/>
      <c r="B143" s="13"/>
      <c r="C143" s="13"/>
      <c r="E143" s="89"/>
      <c r="F143" s="89"/>
      <c r="G143" s="92"/>
      <c r="H143" s="89"/>
      <c r="I143" s="89"/>
      <c r="J143" s="89"/>
      <c r="K143" s="89"/>
      <c r="L143" s="92"/>
    </row>
    <row r="144" spans="1:13" ht="24" customHeight="1" thickBot="1">
      <c r="A144" s="1" t="s">
        <v>465</v>
      </c>
      <c r="B144" s="129"/>
      <c r="C144" s="129"/>
      <c r="D144" s="129"/>
      <c r="E144" s="1"/>
      <c r="L144" s="1"/>
      <c r="M144" s="1"/>
    </row>
    <row r="145" spans="1:12" ht="15" customHeight="1" thickTop="1">
      <c r="A145" s="327" t="s">
        <v>362</v>
      </c>
      <c r="B145" s="327"/>
      <c r="C145" s="327"/>
      <c r="D145" s="327"/>
      <c r="E145" s="342" t="s">
        <v>0</v>
      </c>
      <c r="F145" s="343"/>
      <c r="G145" s="343"/>
      <c r="H145" s="343"/>
      <c r="I145" s="343"/>
      <c r="J145" s="343"/>
      <c r="K145" s="343"/>
      <c r="L145" s="343"/>
    </row>
    <row r="146" spans="1:12" ht="15" customHeight="1">
      <c r="A146" s="332"/>
      <c r="B146" s="332"/>
      <c r="C146" s="332"/>
      <c r="D146" s="332"/>
      <c r="E146" s="253" t="s">
        <v>319</v>
      </c>
      <c r="F146" s="267" t="s">
        <v>412</v>
      </c>
      <c r="G146" s="253" t="s">
        <v>404</v>
      </c>
      <c r="H146" s="124" t="s">
        <v>405</v>
      </c>
      <c r="I146" s="124" t="s">
        <v>406</v>
      </c>
      <c r="J146" s="124" t="s">
        <v>407</v>
      </c>
      <c r="K146" s="253" t="s">
        <v>408</v>
      </c>
      <c r="L146" s="255" t="s">
        <v>348</v>
      </c>
    </row>
    <row r="147" spans="1:12" ht="15" customHeight="1">
      <c r="A147" s="329"/>
      <c r="B147" s="329"/>
      <c r="C147" s="329"/>
      <c r="D147" s="329"/>
      <c r="E147" s="254"/>
      <c r="F147" s="271"/>
      <c r="G147" s="254"/>
      <c r="H147" s="123" t="s">
        <v>409</v>
      </c>
      <c r="I147" s="123" t="s">
        <v>410</v>
      </c>
      <c r="J147" s="123" t="s">
        <v>411</v>
      </c>
      <c r="K147" s="254"/>
      <c r="L147" s="252"/>
    </row>
    <row r="148" spans="1:12" ht="17.100000000000001" customHeight="1">
      <c r="A148" s="13"/>
      <c r="B148" s="13" t="s">
        <v>121</v>
      </c>
      <c r="C148" s="13"/>
      <c r="D148" s="110"/>
      <c r="E148" s="144">
        <f t="shared" ref="E148:L148" si="25">SUM(E149:E152)</f>
        <v>705</v>
      </c>
      <c r="F148" s="89">
        <f t="shared" si="25"/>
        <v>79</v>
      </c>
      <c r="G148" s="89">
        <f t="shared" si="25"/>
        <v>32</v>
      </c>
      <c r="H148" s="89">
        <f t="shared" si="25"/>
        <v>88</v>
      </c>
      <c r="I148" s="89">
        <f t="shared" si="25"/>
        <v>75</v>
      </c>
      <c r="J148" s="89">
        <f t="shared" si="25"/>
        <v>79</v>
      </c>
      <c r="K148" s="89">
        <f>SUM(K149:K152)</f>
        <v>292</v>
      </c>
      <c r="L148" s="89">
        <f t="shared" si="25"/>
        <v>60</v>
      </c>
    </row>
    <row r="149" spans="1:12" ht="17.100000000000001" customHeight="1">
      <c r="A149" s="13"/>
      <c r="B149" s="13"/>
      <c r="C149" s="13" t="s">
        <v>103</v>
      </c>
      <c r="D149" s="37"/>
      <c r="E149" s="101">
        <f t="shared" ref="E149:E157" si="26">SUM(F149:L149)</f>
        <v>334</v>
      </c>
      <c r="F149" s="89">
        <v>40</v>
      </c>
      <c r="G149" s="89">
        <v>13</v>
      </c>
      <c r="H149" s="89">
        <v>37</v>
      </c>
      <c r="I149" s="89">
        <v>27</v>
      </c>
      <c r="J149" s="89">
        <v>40</v>
      </c>
      <c r="K149" s="89">
        <v>151</v>
      </c>
      <c r="L149" s="89">
        <v>26</v>
      </c>
    </row>
    <row r="150" spans="1:12" ht="17.100000000000001" customHeight="1">
      <c r="A150" s="13"/>
      <c r="B150" s="13"/>
      <c r="C150" s="13" t="s">
        <v>102</v>
      </c>
      <c r="D150" s="37"/>
      <c r="E150" s="101">
        <f t="shared" si="26"/>
        <v>351</v>
      </c>
      <c r="F150" s="89">
        <v>35</v>
      </c>
      <c r="G150" s="89">
        <v>19</v>
      </c>
      <c r="H150" s="89">
        <v>51</v>
      </c>
      <c r="I150" s="89">
        <v>48</v>
      </c>
      <c r="J150" s="89">
        <v>37</v>
      </c>
      <c r="K150" s="89">
        <v>127</v>
      </c>
      <c r="L150" s="89">
        <v>34</v>
      </c>
    </row>
    <row r="151" spans="1:12" ht="17.100000000000001" customHeight="1">
      <c r="A151" s="13"/>
      <c r="B151" s="13"/>
      <c r="C151" s="13" t="s">
        <v>101</v>
      </c>
      <c r="D151" s="37"/>
      <c r="E151" s="101">
        <f t="shared" si="26"/>
        <v>15</v>
      </c>
      <c r="F151" s="89">
        <v>4</v>
      </c>
      <c r="G151" s="92" t="s">
        <v>163</v>
      </c>
      <c r="H151" s="92" t="s">
        <v>163</v>
      </c>
      <c r="I151" s="92" t="s">
        <v>163</v>
      </c>
      <c r="J151" s="89">
        <v>1</v>
      </c>
      <c r="K151" s="89">
        <v>10</v>
      </c>
      <c r="L151" s="92" t="s">
        <v>163</v>
      </c>
    </row>
    <row r="152" spans="1:12" ht="17.100000000000001" customHeight="1">
      <c r="A152" s="13"/>
      <c r="B152" s="13"/>
      <c r="C152" s="13" t="s">
        <v>100</v>
      </c>
      <c r="D152" s="37"/>
      <c r="E152" s="101">
        <f t="shared" si="26"/>
        <v>5</v>
      </c>
      <c r="F152" s="92" t="s">
        <v>163</v>
      </c>
      <c r="G152" s="92" t="s">
        <v>163</v>
      </c>
      <c r="H152" s="92" t="s">
        <v>163</v>
      </c>
      <c r="I152" s="92" t="s">
        <v>163</v>
      </c>
      <c r="J152" s="92">
        <v>1</v>
      </c>
      <c r="K152" s="89">
        <v>4</v>
      </c>
      <c r="L152" s="92" t="s">
        <v>163</v>
      </c>
    </row>
    <row r="153" spans="1:12" ht="17.100000000000001" customHeight="1">
      <c r="A153" s="13"/>
      <c r="B153" s="13" t="s">
        <v>120</v>
      </c>
      <c r="C153" s="13"/>
      <c r="D153" s="37"/>
      <c r="E153" s="101">
        <f t="shared" si="26"/>
        <v>508</v>
      </c>
      <c r="F153" s="89">
        <v>60</v>
      </c>
      <c r="G153" s="89">
        <v>46</v>
      </c>
      <c r="H153" s="89">
        <v>113</v>
      </c>
      <c r="I153" s="89">
        <v>69</v>
      </c>
      <c r="J153" s="89">
        <v>68</v>
      </c>
      <c r="K153" s="89">
        <v>108</v>
      </c>
      <c r="L153" s="89">
        <v>44</v>
      </c>
    </row>
    <row r="154" spans="1:12" ht="17.100000000000001" customHeight="1">
      <c r="A154" s="13"/>
      <c r="B154" s="13" t="s">
        <v>119</v>
      </c>
      <c r="C154" s="13"/>
      <c r="D154" s="37"/>
      <c r="E154" s="101">
        <f t="shared" si="26"/>
        <v>448</v>
      </c>
      <c r="F154" s="89">
        <v>37</v>
      </c>
      <c r="G154" s="89">
        <v>39</v>
      </c>
      <c r="H154" s="89">
        <v>95</v>
      </c>
      <c r="I154" s="89">
        <v>37</v>
      </c>
      <c r="J154" s="89">
        <v>84</v>
      </c>
      <c r="K154" s="89">
        <v>98</v>
      </c>
      <c r="L154" s="89">
        <v>58</v>
      </c>
    </row>
    <row r="155" spans="1:12" ht="17.100000000000001" customHeight="1">
      <c r="A155" s="13"/>
      <c r="B155" s="13" t="s">
        <v>118</v>
      </c>
      <c r="C155" s="13"/>
      <c r="D155" s="37"/>
      <c r="E155" s="101">
        <f t="shared" si="26"/>
        <v>1089</v>
      </c>
      <c r="F155" s="89">
        <v>90</v>
      </c>
      <c r="G155" s="89">
        <v>69</v>
      </c>
      <c r="H155" s="89">
        <v>163</v>
      </c>
      <c r="I155" s="89">
        <v>130</v>
      </c>
      <c r="J155" s="89">
        <v>153</v>
      </c>
      <c r="K155" s="89">
        <v>423</v>
      </c>
      <c r="L155" s="89">
        <v>61</v>
      </c>
    </row>
    <row r="156" spans="1:12" ht="17.100000000000001" customHeight="1">
      <c r="A156" s="13"/>
      <c r="B156" s="13" t="s">
        <v>117</v>
      </c>
      <c r="C156" s="13"/>
      <c r="D156" s="37"/>
      <c r="E156" s="101">
        <f t="shared" si="26"/>
        <v>490</v>
      </c>
      <c r="F156" s="89">
        <v>14</v>
      </c>
      <c r="G156" s="89">
        <v>51</v>
      </c>
      <c r="H156" s="89">
        <v>97</v>
      </c>
      <c r="I156" s="89">
        <v>75</v>
      </c>
      <c r="J156" s="89">
        <v>197</v>
      </c>
      <c r="K156" s="89">
        <v>48</v>
      </c>
      <c r="L156" s="92">
        <v>8</v>
      </c>
    </row>
    <row r="157" spans="1:12" ht="17.100000000000001" customHeight="1">
      <c r="A157" s="13"/>
      <c r="B157" s="13" t="s">
        <v>116</v>
      </c>
      <c r="C157" s="13"/>
      <c r="D157" s="37"/>
      <c r="E157" s="101">
        <f t="shared" si="26"/>
        <v>53</v>
      </c>
      <c r="F157" s="89">
        <v>4</v>
      </c>
      <c r="G157" s="92" t="s">
        <v>163</v>
      </c>
      <c r="H157" s="89">
        <v>5</v>
      </c>
      <c r="I157" s="89">
        <v>10</v>
      </c>
      <c r="J157" s="89">
        <v>4</v>
      </c>
      <c r="K157" s="89">
        <v>30</v>
      </c>
      <c r="L157" s="92" t="s">
        <v>163</v>
      </c>
    </row>
    <row r="158" spans="1:12" ht="17.100000000000001" customHeight="1">
      <c r="A158" s="13"/>
      <c r="B158" s="13" t="s">
        <v>115</v>
      </c>
      <c r="C158" s="13"/>
      <c r="D158" s="37"/>
      <c r="E158" s="101">
        <f t="shared" ref="E158:L158" si="27">SUM(E159:E163)</f>
        <v>4310</v>
      </c>
      <c r="F158" s="89">
        <f t="shared" si="27"/>
        <v>282</v>
      </c>
      <c r="G158" s="89">
        <f t="shared" si="27"/>
        <v>124</v>
      </c>
      <c r="H158" s="89">
        <f t="shared" si="27"/>
        <v>548</v>
      </c>
      <c r="I158" s="89">
        <f t="shared" si="27"/>
        <v>449</v>
      </c>
      <c r="J158" s="89">
        <f t="shared" si="27"/>
        <v>744</v>
      </c>
      <c r="K158" s="89">
        <f t="shared" si="27"/>
        <v>1744</v>
      </c>
      <c r="L158" s="89">
        <f t="shared" si="27"/>
        <v>419</v>
      </c>
    </row>
    <row r="159" spans="1:12" ht="17.100000000000001" customHeight="1">
      <c r="A159" s="13"/>
      <c r="B159" s="13"/>
      <c r="C159" s="13" t="s">
        <v>103</v>
      </c>
      <c r="D159" s="37"/>
      <c r="E159" s="101">
        <f>SUM(F159:L159)</f>
        <v>889</v>
      </c>
      <c r="F159" s="89">
        <v>59</v>
      </c>
      <c r="G159" s="89">
        <v>31</v>
      </c>
      <c r="H159" s="89">
        <v>104</v>
      </c>
      <c r="I159" s="89">
        <v>116</v>
      </c>
      <c r="J159" s="89">
        <v>161</v>
      </c>
      <c r="K159" s="89">
        <v>361</v>
      </c>
      <c r="L159" s="89">
        <v>57</v>
      </c>
    </row>
    <row r="160" spans="1:12" ht="17.100000000000001" customHeight="1">
      <c r="A160" s="13"/>
      <c r="B160" s="13"/>
      <c r="C160" s="13" t="s">
        <v>102</v>
      </c>
      <c r="D160" s="37"/>
      <c r="E160" s="101">
        <f>SUM(F160:L160)</f>
        <v>1192</v>
      </c>
      <c r="F160" s="89">
        <v>67</v>
      </c>
      <c r="G160" s="89">
        <v>31</v>
      </c>
      <c r="H160" s="89">
        <v>195</v>
      </c>
      <c r="I160" s="89">
        <v>134</v>
      </c>
      <c r="J160" s="89">
        <v>178</v>
      </c>
      <c r="K160" s="89">
        <v>438</v>
      </c>
      <c r="L160" s="89">
        <v>149</v>
      </c>
    </row>
    <row r="161" spans="1:12" ht="17.100000000000001" customHeight="1">
      <c r="A161" s="13"/>
      <c r="B161" s="13"/>
      <c r="C161" s="13" t="s">
        <v>101</v>
      </c>
      <c r="D161" s="37"/>
      <c r="E161" s="101">
        <f>SUM(F161:L161)</f>
        <v>825</v>
      </c>
      <c r="F161" s="89">
        <v>52</v>
      </c>
      <c r="G161" s="89">
        <v>13</v>
      </c>
      <c r="H161" s="89">
        <v>106</v>
      </c>
      <c r="I161" s="89">
        <v>74</v>
      </c>
      <c r="J161" s="89">
        <v>161</v>
      </c>
      <c r="K161" s="89">
        <v>332</v>
      </c>
      <c r="L161" s="89">
        <v>87</v>
      </c>
    </row>
    <row r="162" spans="1:12" ht="17.100000000000001" customHeight="1">
      <c r="A162" s="13"/>
      <c r="B162" s="13"/>
      <c r="C162" s="13" t="s">
        <v>100</v>
      </c>
      <c r="D162" s="37"/>
      <c r="E162" s="101">
        <f>SUM(F162:L162)</f>
        <v>350</v>
      </c>
      <c r="F162" s="89">
        <v>22</v>
      </c>
      <c r="G162" s="89">
        <v>7</v>
      </c>
      <c r="H162" s="89">
        <v>31</v>
      </c>
      <c r="I162" s="89">
        <v>25</v>
      </c>
      <c r="J162" s="89">
        <v>48</v>
      </c>
      <c r="K162" s="89">
        <v>199</v>
      </c>
      <c r="L162" s="92">
        <v>18</v>
      </c>
    </row>
    <row r="163" spans="1:12" ht="17.100000000000001" customHeight="1">
      <c r="A163" s="13"/>
      <c r="B163" s="13"/>
      <c r="C163" s="13" t="s">
        <v>99</v>
      </c>
      <c r="D163" s="37"/>
      <c r="E163" s="101">
        <f>SUM(F163:L163)</f>
        <v>1054</v>
      </c>
      <c r="F163" s="89">
        <v>82</v>
      </c>
      <c r="G163" s="89">
        <v>42</v>
      </c>
      <c r="H163" s="89">
        <v>112</v>
      </c>
      <c r="I163" s="89">
        <v>100</v>
      </c>
      <c r="J163" s="89">
        <v>196</v>
      </c>
      <c r="K163" s="89">
        <v>414</v>
      </c>
      <c r="L163" s="89">
        <v>108</v>
      </c>
    </row>
    <row r="164" spans="1:12" ht="17.100000000000001" customHeight="1">
      <c r="A164" s="13"/>
      <c r="B164" s="13" t="s">
        <v>114</v>
      </c>
      <c r="C164" s="13"/>
      <c r="D164" s="37"/>
      <c r="E164" s="101">
        <f t="shared" ref="E164:L164" si="28">SUM(E165:E168)</f>
        <v>1591</v>
      </c>
      <c r="F164" s="89">
        <f t="shared" si="28"/>
        <v>129</v>
      </c>
      <c r="G164" s="89">
        <f t="shared" si="28"/>
        <v>36</v>
      </c>
      <c r="H164" s="89">
        <f t="shared" si="28"/>
        <v>146</v>
      </c>
      <c r="I164" s="89">
        <f t="shared" si="28"/>
        <v>164</v>
      </c>
      <c r="J164" s="89">
        <f t="shared" si="28"/>
        <v>333</v>
      </c>
      <c r="K164" s="89">
        <f t="shared" si="28"/>
        <v>702</v>
      </c>
      <c r="L164" s="89">
        <f t="shared" si="28"/>
        <v>81</v>
      </c>
    </row>
    <row r="165" spans="1:12" ht="17.100000000000001" customHeight="1">
      <c r="A165" s="13"/>
      <c r="B165" s="13"/>
      <c r="C165" s="13" t="s">
        <v>103</v>
      </c>
      <c r="D165" s="37"/>
      <c r="E165" s="101">
        <f>SUM(F165:L165)</f>
        <v>446</v>
      </c>
      <c r="F165" s="89">
        <v>18</v>
      </c>
      <c r="G165" s="89">
        <v>7</v>
      </c>
      <c r="H165" s="89">
        <v>43</v>
      </c>
      <c r="I165" s="89">
        <v>36</v>
      </c>
      <c r="J165" s="89">
        <v>74</v>
      </c>
      <c r="K165" s="89">
        <v>261</v>
      </c>
      <c r="L165" s="92">
        <v>7</v>
      </c>
    </row>
    <row r="166" spans="1:12" ht="17.100000000000001" customHeight="1">
      <c r="A166" s="13"/>
      <c r="B166" s="13"/>
      <c r="C166" s="13" t="s">
        <v>102</v>
      </c>
      <c r="D166" s="37"/>
      <c r="E166" s="101">
        <f>SUM(F166:L166)</f>
        <v>779</v>
      </c>
      <c r="F166" s="89">
        <v>61</v>
      </c>
      <c r="G166" s="89">
        <v>21</v>
      </c>
      <c r="H166" s="89">
        <v>58</v>
      </c>
      <c r="I166" s="89">
        <v>93</v>
      </c>
      <c r="J166" s="89">
        <v>146</v>
      </c>
      <c r="K166" s="89">
        <v>360</v>
      </c>
      <c r="L166" s="89">
        <v>40</v>
      </c>
    </row>
    <row r="167" spans="1:12" ht="17.100000000000001" customHeight="1">
      <c r="A167" s="13"/>
      <c r="B167" s="13"/>
      <c r="C167" s="13" t="s">
        <v>101</v>
      </c>
      <c r="D167" s="37"/>
      <c r="E167" s="101">
        <f>SUM(F167:L167)</f>
        <v>366</v>
      </c>
      <c r="F167" s="89">
        <v>50</v>
      </c>
      <c r="G167" s="89">
        <v>8</v>
      </c>
      <c r="H167" s="89">
        <v>45</v>
      </c>
      <c r="I167" s="89">
        <v>35</v>
      </c>
      <c r="J167" s="89">
        <v>113</v>
      </c>
      <c r="K167" s="89">
        <v>81</v>
      </c>
      <c r="L167" s="89">
        <v>34</v>
      </c>
    </row>
    <row r="168" spans="1:12" ht="17.100000000000001" customHeight="1">
      <c r="A168" s="13"/>
      <c r="B168" s="13"/>
      <c r="C168" s="13" t="s">
        <v>100</v>
      </c>
      <c r="D168" s="37"/>
      <c r="E168" s="91" t="s">
        <v>163</v>
      </c>
      <c r="F168" s="92" t="s">
        <v>163</v>
      </c>
      <c r="G168" s="92" t="s">
        <v>163</v>
      </c>
      <c r="H168" s="92" t="s">
        <v>163</v>
      </c>
      <c r="I168" s="92" t="s">
        <v>163</v>
      </c>
      <c r="J168" s="92" t="s">
        <v>163</v>
      </c>
      <c r="K168" s="92" t="s">
        <v>163</v>
      </c>
      <c r="L168" s="92" t="s">
        <v>163</v>
      </c>
    </row>
    <row r="169" spans="1:12" ht="17.100000000000001" customHeight="1">
      <c r="A169" s="13"/>
      <c r="B169" s="13" t="s">
        <v>113</v>
      </c>
      <c r="C169" s="13"/>
      <c r="D169" s="37"/>
      <c r="E169" s="101">
        <f t="shared" ref="E169:L169" si="29">SUM(E170:E173)</f>
        <v>726</v>
      </c>
      <c r="F169" s="89">
        <f t="shared" si="29"/>
        <v>44</v>
      </c>
      <c r="G169" s="89">
        <f t="shared" si="29"/>
        <v>49</v>
      </c>
      <c r="H169" s="89">
        <f t="shared" si="29"/>
        <v>116</v>
      </c>
      <c r="I169" s="89">
        <f t="shared" si="29"/>
        <v>74</v>
      </c>
      <c r="J169" s="89">
        <f t="shared" si="29"/>
        <v>98</v>
      </c>
      <c r="K169" s="89">
        <f t="shared" si="29"/>
        <v>280</v>
      </c>
      <c r="L169" s="89">
        <f t="shared" si="29"/>
        <v>65</v>
      </c>
    </row>
    <row r="170" spans="1:12" ht="17.100000000000001" customHeight="1">
      <c r="A170" s="13"/>
      <c r="B170" s="13"/>
      <c r="C170" s="13" t="s">
        <v>103</v>
      </c>
      <c r="D170" s="37"/>
      <c r="E170" s="101">
        <f>SUM(F170:L170)</f>
        <v>42</v>
      </c>
      <c r="F170" s="89">
        <v>6</v>
      </c>
      <c r="G170" s="89">
        <v>1</v>
      </c>
      <c r="H170" s="89">
        <v>1</v>
      </c>
      <c r="I170" s="89">
        <v>3</v>
      </c>
      <c r="J170" s="89">
        <v>1</v>
      </c>
      <c r="K170" s="89">
        <v>25</v>
      </c>
      <c r="L170" s="92">
        <v>5</v>
      </c>
    </row>
    <row r="171" spans="1:12" ht="17.100000000000001" customHeight="1">
      <c r="A171" s="13"/>
      <c r="B171" s="13"/>
      <c r="C171" s="13" t="s">
        <v>102</v>
      </c>
      <c r="D171" s="37"/>
      <c r="E171" s="101">
        <f>SUM(F171:L171)</f>
        <v>250</v>
      </c>
      <c r="F171" s="89">
        <v>12</v>
      </c>
      <c r="G171" s="89">
        <v>9</v>
      </c>
      <c r="H171" s="89">
        <v>44</v>
      </c>
      <c r="I171" s="89">
        <v>27</v>
      </c>
      <c r="J171" s="89">
        <v>25</v>
      </c>
      <c r="K171" s="89">
        <v>102</v>
      </c>
      <c r="L171" s="89">
        <v>31</v>
      </c>
    </row>
    <row r="172" spans="1:12" ht="17.100000000000001" customHeight="1">
      <c r="A172" s="13"/>
      <c r="B172" s="13"/>
      <c r="C172" s="13" t="s">
        <v>101</v>
      </c>
      <c r="D172" s="37"/>
      <c r="E172" s="101">
        <f>SUM(F172:L172)</f>
        <v>341</v>
      </c>
      <c r="F172" s="89">
        <v>19</v>
      </c>
      <c r="G172" s="89">
        <v>34</v>
      </c>
      <c r="H172" s="89">
        <v>62</v>
      </c>
      <c r="I172" s="89">
        <v>42</v>
      </c>
      <c r="J172" s="89">
        <v>59</v>
      </c>
      <c r="K172" s="89">
        <v>103</v>
      </c>
      <c r="L172" s="89">
        <v>22</v>
      </c>
    </row>
    <row r="173" spans="1:12" ht="16.5" customHeight="1">
      <c r="A173" s="13"/>
      <c r="B173" s="13"/>
      <c r="C173" s="13" t="s">
        <v>100</v>
      </c>
      <c r="D173" s="37"/>
      <c r="E173" s="101">
        <f>SUM(F173:L173)</f>
        <v>93</v>
      </c>
      <c r="F173" s="89">
        <v>7</v>
      </c>
      <c r="G173" s="89">
        <v>5</v>
      </c>
      <c r="H173" s="89">
        <v>9</v>
      </c>
      <c r="I173" s="89">
        <v>2</v>
      </c>
      <c r="J173" s="89">
        <v>13</v>
      </c>
      <c r="K173" s="89">
        <v>50</v>
      </c>
      <c r="L173" s="89">
        <v>7</v>
      </c>
    </row>
    <row r="174" spans="1:12" ht="17.100000000000001" customHeight="1">
      <c r="A174" s="13"/>
      <c r="B174" s="13" t="s">
        <v>112</v>
      </c>
      <c r="C174" s="13"/>
      <c r="D174" s="37"/>
      <c r="E174" s="101">
        <f t="shared" ref="E174:L174" si="30">SUM(E175:E177)</f>
        <v>350</v>
      </c>
      <c r="F174" s="89">
        <f t="shared" si="30"/>
        <v>17</v>
      </c>
      <c r="G174" s="89">
        <f t="shared" si="30"/>
        <v>32</v>
      </c>
      <c r="H174" s="89">
        <f t="shared" si="30"/>
        <v>56</v>
      </c>
      <c r="I174" s="89">
        <f t="shared" si="30"/>
        <v>53</v>
      </c>
      <c r="J174" s="89">
        <f t="shared" si="30"/>
        <v>54</v>
      </c>
      <c r="K174" s="89">
        <f>SUM(K175:K177)</f>
        <v>107</v>
      </c>
      <c r="L174" s="89">
        <f t="shared" si="30"/>
        <v>31</v>
      </c>
    </row>
    <row r="175" spans="1:12" ht="17.100000000000001" customHeight="1">
      <c r="A175" s="13"/>
      <c r="B175" s="13"/>
      <c r="C175" s="13" t="s">
        <v>103</v>
      </c>
      <c r="D175" s="37"/>
      <c r="E175" s="101">
        <f>SUM(F175:L175)</f>
        <v>257</v>
      </c>
      <c r="F175" s="89">
        <v>14</v>
      </c>
      <c r="G175" s="89">
        <v>5</v>
      </c>
      <c r="H175" s="89">
        <v>28</v>
      </c>
      <c r="I175" s="89">
        <v>42</v>
      </c>
      <c r="J175" s="89">
        <v>47</v>
      </c>
      <c r="K175" s="89">
        <v>92</v>
      </c>
      <c r="L175" s="89">
        <v>29</v>
      </c>
    </row>
    <row r="176" spans="1:12" ht="17.100000000000001" customHeight="1">
      <c r="A176" s="13"/>
      <c r="B176" s="13"/>
      <c r="C176" s="13" t="s">
        <v>102</v>
      </c>
      <c r="D176" s="37"/>
      <c r="E176" s="101">
        <f>SUM(F176:L176)</f>
        <v>93</v>
      </c>
      <c r="F176" s="89">
        <v>3</v>
      </c>
      <c r="G176" s="89">
        <v>27</v>
      </c>
      <c r="H176" s="89">
        <v>28</v>
      </c>
      <c r="I176" s="89">
        <v>11</v>
      </c>
      <c r="J176" s="89">
        <v>7</v>
      </c>
      <c r="K176" s="89">
        <v>15</v>
      </c>
      <c r="L176" s="92">
        <v>2</v>
      </c>
    </row>
    <row r="177" spans="1:12" ht="17.100000000000001" customHeight="1">
      <c r="A177" s="13"/>
      <c r="B177" s="13"/>
      <c r="C177" s="13" t="s">
        <v>101</v>
      </c>
      <c r="D177" s="37"/>
      <c r="E177" s="91" t="s">
        <v>163</v>
      </c>
      <c r="F177" s="92" t="s">
        <v>163</v>
      </c>
      <c r="G177" s="92" t="s">
        <v>163</v>
      </c>
      <c r="H177" s="92" t="s">
        <v>163</v>
      </c>
      <c r="I177" s="92" t="s">
        <v>163</v>
      </c>
      <c r="J177" s="92" t="s">
        <v>163</v>
      </c>
      <c r="K177" s="92" t="s">
        <v>163</v>
      </c>
      <c r="L177" s="92" t="s">
        <v>163</v>
      </c>
    </row>
    <row r="178" spans="1:12" ht="17.100000000000001" customHeight="1">
      <c r="A178" s="13"/>
      <c r="B178" s="13" t="s">
        <v>111</v>
      </c>
      <c r="C178" s="13"/>
      <c r="D178" s="37"/>
      <c r="E178" s="101">
        <f t="shared" ref="E178:L178" si="31">SUM(E179:E183)</f>
        <v>3572</v>
      </c>
      <c r="F178" s="89">
        <f t="shared" si="31"/>
        <v>213</v>
      </c>
      <c r="G178" s="89">
        <f t="shared" si="31"/>
        <v>198</v>
      </c>
      <c r="H178" s="89">
        <f t="shared" si="31"/>
        <v>574</v>
      </c>
      <c r="I178" s="89">
        <f t="shared" si="31"/>
        <v>431</v>
      </c>
      <c r="J178" s="89">
        <f t="shared" si="31"/>
        <v>490</v>
      </c>
      <c r="K178" s="89">
        <f t="shared" si="31"/>
        <v>1330</v>
      </c>
      <c r="L178" s="89">
        <f t="shared" si="31"/>
        <v>336</v>
      </c>
    </row>
    <row r="179" spans="1:12" ht="17.100000000000001" customHeight="1">
      <c r="A179" s="13"/>
      <c r="B179" s="13"/>
      <c r="C179" s="13" t="s">
        <v>103</v>
      </c>
      <c r="D179" s="37"/>
      <c r="E179" s="101">
        <f t="shared" ref="E179:E183" si="32">SUM(F179:L179)</f>
        <v>1185</v>
      </c>
      <c r="F179" s="89">
        <v>56</v>
      </c>
      <c r="G179" s="89">
        <v>89</v>
      </c>
      <c r="H179" s="89">
        <v>240</v>
      </c>
      <c r="I179" s="89">
        <v>163</v>
      </c>
      <c r="J179" s="89">
        <v>185</v>
      </c>
      <c r="K179" s="89">
        <v>350</v>
      </c>
      <c r="L179" s="89">
        <v>102</v>
      </c>
    </row>
    <row r="180" spans="1:12" ht="17.100000000000001" customHeight="1">
      <c r="A180" s="13"/>
      <c r="B180" s="13"/>
      <c r="C180" s="13" t="s">
        <v>102</v>
      </c>
      <c r="D180" s="37"/>
      <c r="E180" s="101">
        <f t="shared" si="32"/>
        <v>541</v>
      </c>
      <c r="F180" s="89">
        <v>35</v>
      </c>
      <c r="G180" s="89">
        <v>31</v>
      </c>
      <c r="H180" s="89">
        <v>109</v>
      </c>
      <c r="I180" s="89">
        <v>60</v>
      </c>
      <c r="J180" s="89">
        <v>80</v>
      </c>
      <c r="K180" s="89">
        <v>162</v>
      </c>
      <c r="L180" s="89">
        <v>64</v>
      </c>
    </row>
    <row r="181" spans="1:12" ht="17.100000000000001" customHeight="1">
      <c r="A181" s="13"/>
      <c r="B181" s="13"/>
      <c r="C181" s="13" t="s">
        <v>101</v>
      </c>
      <c r="D181" s="37"/>
      <c r="E181" s="101">
        <f t="shared" si="32"/>
        <v>774</v>
      </c>
      <c r="F181" s="89">
        <v>47</v>
      </c>
      <c r="G181" s="89">
        <v>26</v>
      </c>
      <c r="H181" s="89">
        <v>97</v>
      </c>
      <c r="I181" s="89">
        <v>107</v>
      </c>
      <c r="J181" s="89">
        <v>111</v>
      </c>
      <c r="K181" s="89">
        <v>318</v>
      </c>
      <c r="L181" s="89">
        <v>68</v>
      </c>
    </row>
    <row r="182" spans="1:12" ht="17.100000000000001" customHeight="1">
      <c r="A182" s="13"/>
      <c r="B182" s="13"/>
      <c r="C182" s="13" t="s">
        <v>100</v>
      </c>
      <c r="D182" s="37"/>
      <c r="E182" s="101">
        <f t="shared" si="32"/>
        <v>516</v>
      </c>
      <c r="F182" s="89">
        <v>30</v>
      </c>
      <c r="G182" s="89">
        <v>37</v>
      </c>
      <c r="H182" s="89">
        <v>79</v>
      </c>
      <c r="I182" s="89">
        <v>47</v>
      </c>
      <c r="J182" s="89">
        <v>48</v>
      </c>
      <c r="K182" s="89">
        <v>225</v>
      </c>
      <c r="L182" s="89">
        <v>50</v>
      </c>
    </row>
    <row r="183" spans="1:12" ht="17.100000000000001" customHeight="1">
      <c r="A183" s="13"/>
      <c r="B183" s="13"/>
      <c r="C183" s="13" t="s">
        <v>99</v>
      </c>
      <c r="D183" s="37"/>
      <c r="E183" s="101">
        <f t="shared" si="32"/>
        <v>556</v>
      </c>
      <c r="F183" s="89">
        <v>45</v>
      </c>
      <c r="G183" s="89">
        <v>15</v>
      </c>
      <c r="H183" s="89">
        <v>49</v>
      </c>
      <c r="I183" s="89">
        <v>54</v>
      </c>
      <c r="J183" s="89">
        <v>66</v>
      </c>
      <c r="K183" s="89">
        <v>275</v>
      </c>
      <c r="L183" s="89">
        <v>52</v>
      </c>
    </row>
    <row r="184" spans="1:12" ht="17.100000000000001" customHeight="1">
      <c r="A184" s="13"/>
      <c r="B184" s="13" t="s">
        <v>110</v>
      </c>
      <c r="C184" s="13"/>
      <c r="E184" s="145">
        <f>SUM(F184:L184)</f>
        <v>382</v>
      </c>
      <c r="F184" s="89">
        <v>55</v>
      </c>
      <c r="G184" s="89">
        <v>9</v>
      </c>
      <c r="H184" s="89">
        <v>39</v>
      </c>
      <c r="I184" s="89">
        <v>63</v>
      </c>
      <c r="J184" s="89">
        <v>138</v>
      </c>
      <c r="K184" s="89">
        <v>38</v>
      </c>
      <c r="L184" s="92">
        <v>40</v>
      </c>
    </row>
    <row r="185" spans="1:12" ht="17.100000000000001" customHeight="1">
      <c r="A185" s="13"/>
      <c r="B185" s="13" t="s">
        <v>109</v>
      </c>
      <c r="C185" s="13"/>
      <c r="E185" s="145">
        <f t="shared" ref="E185:E189" si="33">SUM(F185:L185)</f>
        <v>342</v>
      </c>
      <c r="F185" s="89">
        <v>45</v>
      </c>
      <c r="G185" s="89">
        <v>18</v>
      </c>
      <c r="H185" s="89">
        <v>45</v>
      </c>
      <c r="I185" s="89">
        <v>36</v>
      </c>
      <c r="J185" s="89">
        <v>54</v>
      </c>
      <c r="K185" s="89">
        <v>119</v>
      </c>
      <c r="L185" s="89">
        <v>25</v>
      </c>
    </row>
    <row r="186" spans="1:12" ht="17.100000000000001" customHeight="1">
      <c r="A186" s="13"/>
      <c r="B186" s="13" t="s">
        <v>108</v>
      </c>
      <c r="C186" s="13"/>
      <c r="E186" s="145">
        <f t="shared" si="33"/>
        <v>100</v>
      </c>
      <c r="F186" s="89">
        <v>24</v>
      </c>
      <c r="G186" s="89">
        <v>2</v>
      </c>
      <c r="H186" s="89">
        <v>15</v>
      </c>
      <c r="I186" s="89">
        <v>4</v>
      </c>
      <c r="J186" s="89">
        <v>23</v>
      </c>
      <c r="K186" s="89">
        <v>31</v>
      </c>
      <c r="L186" s="89">
        <v>1</v>
      </c>
    </row>
    <row r="187" spans="1:12" ht="17.100000000000001" customHeight="1">
      <c r="A187" s="13"/>
      <c r="B187" s="13" t="s">
        <v>107</v>
      </c>
      <c r="C187" s="13"/>
      <c r="E187" s="145">
        <f t="shared" si="33"/>
        <v>1032</v>
      </c>
      <c r="F187" s="89">
        <v>51</v>
      </c>
      <c r="G187" s="89">
        <v>43</v>
      </c>
      <c r="H187" s="89">
        <v>164</v>
      </c>
      <c r="I187" s="89">
        <v>126</v>
      </c>
      <c r="J187" s="89">
        <v>162</v>
      </c>
      <c r="K187" s="89">
        <v>451</v>
      </c>
      <c r="L187" s="89">
        <v>35</v>
      </c>
    </row>
    <row r="188" spans="1:12" ht="17.100000000000001" customHeight="1">
      <c r="A188" s="13"/>
      <c r="B188" s="13" t="s">
        <v>106</v>
      </c>
      <c r="C188" s="13"/>
      <c r="E188" s="145">
        <f>SUM(F188:L188)</f>
        <v>439</v>
      </c>
      <c r="F188" s="89">
        <v>21</v>
      </c>
      <c r="G188" s="89">
        <v>19</v>
      </c>
      <c r="H188" s="89">
        <v>49</v>
      </c>
      <c r="I188" s="89">
        <v>60</v>
      </c>
      <c r="J188" s="89">
        <v>69</v>
      </c>
      <c r="K188" s="89">
        <v>219</v>
      </c>
      <c r="L188" s="89">
        <v>2</v>
      </c>
    </row>
    <row r="189" spans="1:12" ht="17.100000000000001" customHeight="1">
      <c r="A189" s="13"/>
      <c r="B189" s="13" t="s">
        <v>105</v>
      </c>
      <c r="C189" s="13"/>
      <c r="E189" s="145">
        <f t="shared" si="33"/>
        <v>701</v>
      </c>
      <c r="F189" s="89">
        <v>62</v>
      </c>
      <c r="G189" s="89">
        <v>65</v>
      </c>
      <c r="H189" s="89">
        <v>76</v>
      </c>
      <c r="I189" s="89">
        <v>67</v>
      </c>
      <c r="J189" s="89">
        <v>125</v>
      </c>
      <c r="K189" s="89">
        <v>306</v>
      </c>
      <c r="L189" s="92" t="s">
        <v>163</v>
      </c>
    </row>
    <row r="190" spans="1:12" ht="17.100000000000001" customHeight="1">
      <c r="A190" s="13"/>
      <c r="B190" s="13" t="s">
        <v>104</v>
      </c>
      <c r="C190" s="13"/>
      <c r="D190" s="37"/>
      <c r="E190" s="101">
        <f t="shared" ref="E190:L190" si="34">SUM(E191:E195)</f>
        <v>2758</v>
      </c>
      <c r="F190" s="89">
        <f t="shared" si="34"/>
        <v>206</v>
      </c>
      <c r="G190" s="89">
        <f t="shared" si="34"/>
        <v>165</v>
      </c>
      <c r="H190" s="89">
        <f t="shared" si="34"/>
        <v>384</v>
      </c>
      <c r="I190" s="89">
        <f t="shared" si="34"/>
        <v>291</v>
      </c>
      <c r="J190" s="89">
        <f t="shared" si="34"/>
        <v>354</v>
      </c>
      <c r="K190" s="89">
        <f t="shared" si="34"/>
        <v>1071</v>
      </c>
      <c r="L190" s="89">
        <f t="shared" si="34"/>
        <v>287</v>
      </c>
    </row>
    <row r="191" spans="1:12" ht="17.100000000000001" customHeight="1">
      <c r="A191" s="13"/>
      <c r="B191" s="13"/>
      <c r="C191" s="13" t="s">
        <v>103</v>
      </c>
      <c r="D191" s="37"/>
      <c r="E191" s="101">
        <f>SUM(F191:L191)</f>
        <v>1063</v>
      </c>
      <c r="F191" s="89">
        <v>58</v>
      </c>
      <c r="G191" s="89">
        <v>78</v>
      </c>
      <c r="H191" s="89">
        <v>159</v>
      </c>
      <c r="I191" s="89">
        <v>102</v>
      </c>
      <c r="J191" s="89">
        <v>110</v>
      </c>
      <c r="K191" s="89">
        <v>434</v>
      </c>
      <c r="L191" s="89">
        <v>122</v>
      </c>
    </row>
    <row r="192" spans="1:12" ht="17.100000000000001" customHeight="1">
      <c r="A192" s="13"/>
      <c r="B192" s="13"/>
      <c r="C192" s="13" t="s">
        <v>102</v>
      </c>
      <c r="D192" s="37"/>
      <c r="E192" s="101">
        <f>SUM(F192:L192)</f>
        <v>992</v>
      </c>
      <c r="F192" s="89">
        <v>90</v>
      </c>
      <c r="G192" s="89">
        <v>45</v>
      </c>
      <c r="H192" s="89">
        <v>111</v>
      </c>
      <c r="I192" s="89">
        <v>133</v>
      </c>
      <c r="J192" s="89">
        <v>141</v>
      </c>
      <c r="K192" s="89">
        <v>369</v>
      </c>
      <c r="L192" s="89">
        <v>103</v>
      </c>
    </row>
    <row r="193" spans="1:12" ht="17.100000000000001" customHeight="1">
      <c r="A193" s="13"/>
      <c r="B193" s="13"/>
      <c r="C193" s="13" t="s">
        <v>101</v>
      </c>
      <c r="D193" s="37"/>
      <c r="E193" s="101">
        <f>SUM(F193:L193)</f>
        <v>703</v>
      </c>
      <c r="F193" s="89">
        <v>58</v>
      </c>
      <c r="G193" s="89">
        <v>42</v>
      </c>
      <c r="H193" s="89">
        <v>114</v>
      </c>
      <c r="I193" s="89">
        <v>56</v>
      </c>
      <c r="J193" s="89">
        <v>103</v>
      </c>
      <c r="K193" s="89">
        <v>268</v>
      </c>
      <c r="L193" s="89">
        <v>62</v>
      </c>
    </row>
    <row r="194" spans="1:12" ht="17.100000000000001" customHeight="1">
      <c r="A194" s="13"/>
      <c r="B194" s="13"/>
      <c r="C194" s="13" t="s">
        <v>100</v>
      </c>
      <c r="D194" s="37"/>
      <c r="E194" s="91" t="s">
        <v>163</v>
      </c>
      <c r="F194" s="92" t="s">
        <v>163</v>
      </c>
      <c r="G194" s="92" t="s">
        <v>163</v>
      </c>
      <c r="H194" s="92" t="s">
        <v>163</v>
      </c>
      <c r="I194" s="92" t="s">
        <v>163</v>
      </c>
      <c r="J194" s="92" t="s">
        <v>163</v>
      </c>
      <c r="K194" s="92" t="s">
        <v>163</v>
      </c>
      <c r="L194" s="92" t="s">
        <v>163</v>
      </c>
    </row>
    <row r="195" spans="1:12" ht="17.100000000000001" customHeight="1">
      <c r="A195" s="13"/>
      <c r="B195" s="13"/>
      <c r="C195" s="13" t="s">
        <v>99</v>
      </c>
      <c r="D195" s="37"/>
      <c r="E195" s="91" t="s">
        <v>163</v>
      </c>
      <c r="F195" s="92" t="s">
        <v>163</v>
      </c>
      <c r="G195" s="92" t="s">
        <v>163</v>
      </c>
      <c r="H195" s="92" t="s">
        <v>163</v>
      </c>
      <c r="I195" s="92" t="s">
        <v>163</v>
      </c>
      <c r="J195" s="92" t="s">
        <v>163</v>
      </c>
      <c r="K195" s="92" t="s">
        <v>163</v>
      </c>
      <c r="L195" s="92" t="s">
        <v>163</v>
      </c>
    </row>
    <row r="196" spans="1:12" ht="17.100000000000001" customHeight="1">
      <c r="A196" s="13"/>
      <c r="B196" s="13" t="s">
        <v>98</v>
      </c>
      <c r="C196" s="13"/>
      <c r="D196" s="38"/>
      <c r="E196" s="101">
        <f>SUM(F196:L196)</f>
        <v>4</v>
      </c>
      <c r="F196" s="92" t="s">
        <v>163</v>
      </c>
      <c r="G196" s="92">
        <v>4</v>
      </c>
      <c r="H196" s="92" t="s">
        <v>163</v>
      </c>
      <c r="I196" s="92" t="s">
        <v>163</v>
      </c>
      <c r="J196" s="92" t="s">
        <v>163</v>
      </c>
      <c r="K196" s="92" t="s">
        <v>163</v>
      </c>
      <c r="L196" s="92" t="s">
        <v>163</v>
      </c>
    </row>
    <row r="197" spans="1:12" ht="17.100000000000001" customHeight="1">
      <c r="A197" s="13" t="s">
        <v>97</v>
      </c>
      <c r="B197" s="13"/>
      <c r="C197" s="13"/>
      <c r="E197" s="102"/>
      <c r="F197" s="102"/>
      <c r="G197" s="102"/>
      <c r="H197" s="102"/>
      <c r="I197" s="102"/>
      <c r="J197" s="102"/>
      <c r="K197" s="102"/>
      <c r="L197" s="102"/>
    </row>
    <row r="198" spans="1:12" ht="17.100000000000001" customHeight="1">
      <c r="A198" s="13">
        <v>1</v>
      </c>
      <c r="B198" s="269" t="s">
        <v>96</v>
      </c>
      <c r="C198" s="269"/>
      <c r="D198" s="128"/>
      <c r="E198" s="101">
        <f>SUM(F198:L198)</f>
        <v>1876</v>
      </c>
      <c r="F198" s="102">
        <f t="shared" ref="F198:L198" si="35">SUM(F78)</f>
        <v>150</v>
      </c>
      <c r="G198" s="102">
        <f t="shared" si="35"/>
        <v>144</v>
      </c>
      <c r="H198" s="102">
        <f t="shared" si="35"/>
        <v>369</v>
      </c>
      <c r="I198" s="102">
        <f t="shared" si="35"/>
        <v>253</v>
      </c>
      <c r="J198" s="102">
        <f t="shared" si="35"/>
        <v>280</v>
      </c>
      <c r="K198" s="102">
        <f t="shared" si="35"/>
        <v>454</v>
      </c>
      <c r="L198" s="102">
        <f t="shared" si="35"/>
        <v>226</v>
      </c>
    </row>
    <row r="199" spans="1:12" ht="17.100000000000001" customHeight="1">
      <c r="A199" s="13">
        <v>2</v>
      </c>
      <c r="B199" s="269" t="s">
        <v>367</v>
      </c>
      <c r="C199" s="269"/>
      <c r="D199" s="38" t="s">
        <v>443</v>
      </c>
      <c r="E199" s="101">
        <f>SUM(F199:L199)</f>
        <v>1758</v>
      </c>
      <c r="F199" s="102">
        <f>SUM(F40,F65,F106,F107,F110,F108,F109,F196)</f>
        <v>152</v>
      </c>
      <c r="G199" s="102">
        <f>SUM(G40,G65,G106,G107,G110,G108,G109,G196)</f>
        <v>124</v>
      </c>
      <c r="H199" s="102">
        <f t="shared" ref="H199:L199" si="36">SUM(H40,H65,H106,H107,H110,H108,H109,H196)</f>
        <v>323</v>
      </c>
      <c r="I199" s="102">
        <f t="shared" si="36"/>
        <v>221</v>
      </c>
      <c r="J199" s="102">
        <f t="shared" si="36"/>
        <v>309</v>
      </c>
      <c r="K199" s="102">
        <f t="shared" si="36"/>
        <v>417</v>
      </c>
      <c r="L199" s="102">
        <f t="shared" si="36"/>
        <v>212</v>
      </c>
    </row>
    <row r="200" spans="1:12" ht="17.100000000000001" customHeight="1">
      <c r="A200" s="13">
        <v>3</v>
      </c>
      <c r="B200" s="269" t="s">
        <v>95</v>
      </c>
      <c r="C200" s="269"/>
      <c r="D200" s="111"/>
      <c r="E200" s="101">
        <f t="shared" ref="E200:E215" si="37">SUM(F200:L200)</f>
        <v>1759</v>
      </c>
      <c r="F200" s="102">
        <f t="shared" ref="F200:L200" si="38">SUM(F99)</f>
        <v>132</v>
      </c>
      <c r="G200" s="102">
        <f t="shared" si="38"/>
        <v>115</v>
      </c>
      <c r="H200" s="102">
        <f t="shared" si="38"/>
        <v>303</v>
      </c>
      <c r="I200" s="102">
        <f t="shared" si="38"/>
        <v>261</v>
      </c>
      <c r="J200" s="102">
        <f t="shared" si="38"/>
        <v>273</v>
      </c>
      <c r="K200" s="102">
        <f t="shared" si="38"/>
        <v>451</v>
      </c>
      <c r="L200" s="102">
        <f t="shared" si="38"/>
        <v>224</v>
      </c>
    </row>
    <row r="201" spans="1:12" ht="17.100000000000001" customHeight="1">
      <c r="A201" s="13">
        <v>4</v>
      </c>
      <c r="B201" s="269" t="s">
        <v>94</v>
      </c>
      <c r="C201" s="269"/>
      <c r="D201" s="111"/>
      <c r="E201" s="101">
        <f t="shared" si="37"/>
        <v>2059</v>
      </c>
      <c r="F201" s="102">
        <f t="shared" ref="F201:L201" si="39">SUM(F111)</f>
        <v>201</v>
      </c>
      <c r="G201" s="102">
        <f t="shared" si="39"/>
        <v>102</v>
      </c>
      <c r="H201" s="102">
        <f t="shared" si="39"/>
        <v>302</v>
      </c>
      <c r="I201" s="102">
        <f t="shared" si="39"/>
        <v>263</v>
      </c>
      <c r="J201" s="102">
        <f t="shared" si="39"/>
        <v>337</v>
      </c>
      <c r="K201" s="102">
        <f t="shared" si="39"/>
        <v>682</v>
      </c>
      <c r="L201" s="102">
        <f t="shared" si="39"/>
        <v>172</v>
      </c>
    </row>
    <row r="202" spans="1:12" ht="17.100000000000001" customHeight="1">
      <c r="A202" s="13">
        <v>5</v>
      </c>
      <c r="B202" s="269" t="s">
        <v>93</v>
      </c>
      <c r="C202" s="269"/>
      <c r="D202" s="111"/>
      <c r="E202" s="101">
        <f t="shared" si="37"/>
        <v>2309</v>
      </c>
      <c r="F202" s="102">
        <f t="shared" ref="F202:L202" si="40">SUM(F117,F93,F96)</f>
        <v>209</v>
      </c>
      <c r="G202" s="102">
        <f t="shared" si="40"/>
        <v>67</v>
      </c>
      <c r="H202" s="102">
        <f t="shared" si="40"/>
        <v>298</v>
      </c>
      <c r="I202" s="102">
        <f t="shared" si="40"/>
        <v>294</v>
      </c>
      <c r="J202" s="102">
        <f t="shared" si="40"/>
        <v>432</v>
      </c>
      <c r="K202" s="102">
        <f t="shared" si="40"/>
        <v>859</v>
      </c>
      <c r="L202" s="102">
        <f t="shared" si="40"/>
        <v>150</v>
      </c>
    </row>
    <row r="203" spans="1:12" ht="17.100000000000001" customHeight="1">
      <c r="A203" s="13">
        <v>6</v>
      </c>
      <c r="B203" s="269" t="s">
        <v>92</v>
      </c>
      <c r="C203" s="269"/>
      <c r="D203" s="111"/>
      <c r="E203" s="101">
        <f t="shared" si="37"/>
        <v>3639</v>
      </c>
      <c r="F203" s="102">
        <f t="shared" ref="F203:L203" si="41">SUM(F87,F105,F84)</f>
        <v>282</v>
      </c>
      <c r="G203" s="102">
        <f t="shared" si="41"/>
        <v>258</v>
      </c>
      <c r="H203" s="102">
        <f t="shared" si="41"/>
        <v>704</v>
      </c>
      <c r="I203" s="102">
        <f t="shared" si="41"/>
        <v>440</v>
      </c>
      <c r="J203" s="102">
        <f t="shared" si="41"/>
        <v>557</v>
      </c>
      <c r="K203" s="102">
        <f t="shared" si="41"/>
        <v>986</v>
      </c>
      <c r="L203" s="102">
        <f t="shared" si="41"/>
        <v>412</v>
      </c>
    </row>
    <row r="204" spans="1:12" ht="17.100000000000001" customHeight="1">
      <c r="A204" s="13">
        <v>7</v>
      </c>
      <c r="B204" s="269" t="s">
        <v>91</v>
      </c>
      <c r="C204" s="269"/>
      <c r="D204" s="111"/>
      <c r="E204" s="101">
        <f t="shared" si="37"/>
        <v>2387</v>
      </c>
      <c r="F204" s="102">
        <f t="shared" ref="F204:L204" si="42">SUM(F29)</f>
        <v>226</v>
      </c>
      <c r="G204" s="102">
        <f t="shared" si="42"/>
        <v>122</v>
      </c>
      <c r="H204" s="102">
        <f t="shared" si="42"/>
        <v>350</v>
      </c>
      <c r="I204" s="102">
        <f t="shared" si="42"/>
        <v>280</v>
      </c>
      <c r="J204" s="102">
        <f t="shared" si="42"/>
        <v>365</v>
      </c>
      <c r="K204" s="102">
        <f t="shared" si="42"/>
        <v>897</v>
      </c>
      <c r="L204" s="102">
        <f t="shared" si="42"/>
        <v>147</v>
      </c>
    </row>
    <row r="205" spans="1:12" ht="17.100000000000001" customHeight="1">
      <c r="A205" s="13">
        <v>8</v>
      </c>
      <c r="B205" s="269" t="s">
        <v>90</v>
      </c>
      <c r="C205" s="269"/>
      <c r="D205" s="111"/>
      <c r="E205" s="101">
        <f t="shared" si="37"/>
        <v>956</v>
      </c>
      <c r="F205" s="102">
        <f t="shared" ref="F205:L205" si="43">SUM(F48,F47,F49)</f>
        <v>143</v>
      </c>
      <c r="G205" s="102">
        <f t="shared" si="43"/>
        <v>22</v>
      </c>
      <c r="H205" s="102">
        <f t="shared" si="43"/>
        <v>97</v>
      </c>
      <c r="I205" s="102">
        <f t="shared" si="43"/>
        <v>77</v>
      </c>
      <c r="J205" s="102">
        <f t="shared" si="43"/>
        <v>147</v>
      </c>
      <c r="K205" s="102">
        <f t="shared" si="43"/>
        <v>375</v>
      </c>
      <c r="L205" s="102">
        <f t="shared" si="43"/>
        <v>95</v>
      </c>
    </row>
    <row r="206" spans="1:12" ht="17.100000000000001" customHeight="1">
      <c r="A206" s="13">
        <v>9</v>
      </c>
      <c r="B206" s="269" t="s">
        <v>89</v>
      </c>
      <c r="C206" s="269"/>
      <c r="D206" s="111"/>
      <c r="E206" s="101">
        <f t="shared" si="37"/>
        <v>1479</v>
      </c>
      <c r="F206" s="102">
        <f t="shared" ref="F206:L206" si="44">SUM(F44,F46,F45)</f>
        <v>176</v>
      </c>
      <c r="G206" s="102">
        <f t="shared" si="44"/>
        <v>55</v>
      </c>
      <c r="H206" s="102">
        <f t="shared" si="44"/>
        <v>161</v>
      </c>
      <c r="I206" s="102">
        <f t="shared" si="44"/>
        <v>143</v>
      </c>
      <c r="J206" s="102">
        <f t="shared" si="44"/>
        <v>180</v>
      </c>
      <c r="K206" s="102">
        <f t="shared" si="44"/>
        <v>645</v>
      </c>
      <c r="L206" s="102">
        <f t="shared" si="44"/>
        <v>119</v>
      </c>
    </row>
    <row r="207" spans="1:12" ht="17.100000000000001" customHeight="1">
      <c r="A207" s="13">
        <v>10</v>
      </c>
      <c r="B207" s="269" t="s">
        <v>88</v>
      </c>
      <c r="C207" s="269"/>
      <c r="D207" s="111"/>
      <c r="E207" s="101">
        <f t="shared" si="37"/>
        <v>1791</v>
      </c>
      <c r="F207" s="102">
        <f t="shared" ref="F207:L207" si="45">SUM(F124,F123,F125,F126,F120,F153)</f>
        <v>177</v>
      </c>
      <c r="G207" s="102">
        <f t="shared" si="45"/>
        <v>127</v>
      </c>
      <c r="H207" s="102">
        <f t="shared" si="45"/>
        <v>314</v>
      </c>
      <c r="I207" s="102">
        <f t="shared" si="45"/>
        <v>213</v>
      </c>
      <c r="J207" s="102">
        <f t="shared" si="45"/>
        <v>274</v>
      </c>
      <c r="K207" s="102">
        <f t="shared" si="45"/>
        <v>515</v>
      </c>
      <c r="L207" s="102">
        <f t="shared" si="45"/>
        <v>171</v>
      </c>
    </row>
    <row r="208" spans="1:12" ht="17.100000000000001" customHeight="1">
      <c r="A208" s="13">
        <v>11</v>
      </c>
      <c r="B208" s="269" t="s">
        <v>87</v>
      </c>
      <c r="C208" s="269"/>
      <c r="D208" s="111"/>
      <c r="E208" s="101">
        <f t="shared" si="37"/>
        <v>2732</v>
      </c>
      <c r="F208" s="102">
        <f t="shared" ref="F208:L208" si="46">SUM(F154,F148,F156,F155)</f>
        <v>220</v>
      </c>
      <c r="G208" s="102">
        <f t="shared" si="46"/>
        <v>191</v>
      </c>
      <c r="H208" s="102">
        <f t="shared" si="46"/>
        <v>443</v>
      </c>
      <c r="I208" s="102">
        <f t="shared" si="46"/>
        <v>317</v>
      </c>
      <c r="J208" s="102">
        <f t="shared" si="46"/>
        <v>513</v>
      </c>
      <c r="K208" s="102">
        <f t="shared" si="46"/>
        <v>861</v>
      </c>
      <c r="L208" s="102">
        <f t="shared" si="46"/>
        <v>187</v>
      </c>
    </row>
    <row r="209" spans="1:12" ht="17.100000000000001" customHeight="1">
      <c r="A209" s="13">
        <v>12</v>
      </c>
      <c r="B209" s="269" t="s">
        <v>86</v>
      </c>
      <c r="C209" s="269"/>
      <c r="D209" s="111"/>
      <c r="E209" s="101">
        <f t="shared" si="37"/>
        <v>3151</v>
      </c>
      <c r="F209" s="102">
        <f t="shared" ref="F209:L209" si="47">SUM(F129,F140,F135)</f>
        <v>298</v>
      </c>
      <c r="G209" s="102">
        <f t="shared" si="47"/>
        <v>127</v>
      </c>
      <c r="H209" s="102">
        <f t="shared" si="47"/>
        <v>389</v>
      </c>
      <c r="I209" s="102">
        <f t="shared" si="47"/>
        <v>383</v>
      </c>
      <c r="J209" s="102">
        <f t="shared" si="47"/>
        <v>426</v>
      </c>
      <c r="K209" s="102">
        <f t="shared" si="47"/>
        <v>1346</v>
      </c>
      <c r="L209" s="102">
        <f t="shared" si="47"/>
        <v>182</v>
      </c>
    </row>
    <row r="210" spans="1:12" ht="17.100000000000001" customHeight="1">
      <c r="A210" s="13">
        <v>13</v>
      </c>
      <c r="B210" s="269" t="s">
        <v>85</v>
      </c>
      <c r="C210" s="269"/>
      <c r="D210" s="111"/>
      <c r="E210" s="101">
        <f t="shared" si="37"/>
        <v>3158</v>
      </c>
      <c r="F210" s="102">
        <f t="shared" ref="F210:L210" si="48">SUM(F35,F24)</f>
        <v>259</v>
      </c>
      <c r="G210" s="102">
        <f t="shared" si="48"/>
        <v>70</v>
      </c>
      <c r="H210" s="102">
        <f t="shared" si="48"/>
        <v>307</v>
      </c>
      <c r="I210" s="102">
        <f t="shared" si="48"/>
        <v>363</v>
      </c>
      <c r="J210" s="102">
        <f t="shared" si="48"/>
        <v>553</v>
      </c>
      <c r="K210" s="102">
        <f t="shared" si="48"/>
        <v>1477</v>
      </c>
      <c r="L210" s="102">
        <f t="shared" si="48"/>
        <v>129</v>
      </c>
    </row>
    <row r="211" spans="1:12" ht="17.100000000000001" customHeight="1">
      <c r="A211" s="13">
        <v>14</v>
      </c>
      <c r="B211" s="269" t="s">
        <v>84</v>
      </c>
      <c r="C211" s="269"/>
      <c r="D211" s="38"/>
      <c r="E211" s="101">
        <f>SUM(F211:L211)</f>
        <v>3078</v>
      </c>
      <c r="F211" s="102">
        <f>SUM(F55,F50,F59)</f>
        <v>371</v>
      </c>
      <c r="G211" s="102">
        <f t="shared" ref="G211:L211" si="49">SUM(G55,G50,G59)</f>
        <v>103</v>
      </c>
      <c r="H211" s="102">
        <f t="shared" si="49"/>
        <v>244</v>
      </c>
      <c r="I211" s="102">
        <f t="shared" si="49"/>
        <v>286</v>
      </c>
      <c r="J211" s="102">
        <f t="shared" si="49"/>
        <v>462</v>
      </c>
      <c r="K211" s="102">
        <f t="shared" si="49"/>
        <v>1374</v>
      </c>
      <c r="L211" s="102">
        <f t="shared" si="49"/>
        <v>238</v>
      </c>
    </row>
    <row r="212" spans="1:12" ht="17.100000000000001" customHeight="1">
      <c r="A212" s="13">
        <v>15</v>
      </c>
      <c r="B212" s="269" t="s">
        <v>83</v>
      </c>
      <c r="C212" s="269"/>
      <c r="D212" s="111"/>
      <c r="E212" s="101">
        <f t="shared" si="37"/>
        <v>5954</v>
      </c>
      <c r="F212" s="102">
        <f t="shared" ref="F212:L212" si="50">SUM(F157,F158,F164)</f>
        <v>415</v>
      </c>
      <c r="G212" s="102">
        <f t="shared" si="50"/>
        <v>160</v>
      </c>
      <c r="H212" s="102">
        <f t="shared" si="50"/>
        <v>699</v>
      </c>
      <c r="I212" s="102">
        <f t="shared" si="50"/>
        <v>623</v>
      </c>
      <c r="J212" s="102">
        <f t="shared" si="50"/>
        <v>1081</v>
      </c>
      <c r="K212" s="102">
        <f t="shared" si="50"/>
        <v>2476</v>
      </c>
      <c r="L212" s="102">
        <f t="shared" si="50"/>
        <v>500</v>
      </c>
    </row>
    <row r="213" spans="1:12" ht="17.100000000000001" customHeight="1">
      <c r="A213" s="13">
        <v>16</v>
      </c>
      <c r="B213" s="269" t="s">
        <v>82</v>
      </c>
      <c r="C213" s="269"/>
      <c r="D213" s="111"/>
      <c r="E213" s="101">
        <f t="shared" si="37"/>
        <v>5030</v>
      </c>
      <c r="F213" s="102">
        <f t="shared" ref="F213:L213" si="51">SUM(F169,F178,F184,F174)</f>
        <v>329</v>
      </c>
      <c r="G213" s="102">
        <f t="shared" si="51"/>
        <v>288</v>
      </c>
      <c r="H213" s="102">
        <f t="shared" si="51"/>
        <v>785</v>
      </c>
      <c r="I213" s="102">
        <f t="shared" si="51"/>
        <v>621</v>
      </c>
      <c r="J213" s="102">
        <f t="shared" si="51"/>
        <v>780</v>
      </c>
      <c r="K213" s="102">
        <f t="shared" si="51"/>
        <v>1755</v>
      </c>
      <c r="L213" s="102">
        <f t="shared" si="51"/>
        <v>472</v>
      </c>
    </row>
    <row r="214" spans="1:12" ht="17.100000000000001" customHeight="1">
      <c r="A214" s="13">
        <v>17</v>
      </c>
      <c r="B214" s="269" t="s">
        <v>81</v>
      </c>
      <c r="C214" s="269"/>
      <c r="D214" s="111"/>
      <c r="E214" s="101">
        <f t="shared" si="37"/>
        <v>5372</v>
      </c>
      <c r="F214" s="102">
        <f>SUM(F185,F190,F189,F188,F187,F186)</f>
        <v>409</v>
      </c>
      <c r="G214" s="102">
        <f t="shared" ref="G214:L214" si="52">SUM(G185,G190,G189,G188,G187,G186)</f>
        <v>312</v>
      </c>
      <c r="H214" s="102">
        <f t="shared" si="52"/>
        <v>733</v>
      </c>
      <c r="I214" s="102">
        <f t="shared" si="52"/>
        <v>584</v>
      </c>
      <c r="J214" s="102">
        <f t="shared" si="52"/>
        <v>787</v>
      </c>
      <c r="K214" s="102">
        <f t="shared" si="52"/>
        <v>2197</v>
      </c>
      <c r="L214" s="102">
        <f t="shared" si="52"/>
        <v>350</v>
      </c>
    </row>
    <row r="215" spans="1:12" ht="17.100000000000001" customHeight="1">
      <c r="A215" s="13">
        <v>18</v>
      </c>
      <c r="B215" s="269" t="s">
        <v>80</v>
      </c>
      <c r="C215" s="269"/>
      <c r="D215" s="111"/>
      <c r="E215" s="101">
        <f t="shared" si="37"/>
        <v>1648</v>
      </c>
      <c r="F215" s="102">
        <f t="shared" ref="F215:L215" si="53">SUM(F18,F14,F10,F6)</f>
        <v>223</v>
      </c>
      <c r="G215" s="102">
        <f t="shared" si="53"/>
        <v>46</v>
      </c>
      <c r="H215" s="102">
        <f t="shared" si="53"/>
        <v>157</v>
      </c>
      <c r="I215" s="102">
        <f t="shared" si="53"/>
        <v>198</v>
      </c>
      <c r="J215" s="102">
        <f t="shared" si="53"/>
        <v>211</v>
      </c>
      <c r="K215" s="102">
        <f t="shared" si="53"/>
        <v>798</v>
      </c>
      <c r="L215" s="102">
        <f t="shared" si="53"/>
        <v>15</v>
      </c>
    </row>
    <row r="216" spans="1:12" ht="13.5" customHeight="1"/>
    <row r="217" spans="1:12" ht="13.5" customHeight="1"/>
    <row r="218" spans="1:12" ht="13.5" customHeight="1">
      <c r="E218" s="102"/>
      <c r="F218" s="102"/>
      <c r="G218" s="102"/>
      <c r="H218" s="102"/>
      <c r="I218" s="102"/>
      <c r="J218" s="102"/>
      <c r="K218" s="102"/>
      <c r="L218" s="102"/>
    </row>
    <row r="219" spans="1:12" ht="13.5" customHeight="1">
      <c r="E219" s="118"/>
      <c r="F219" s="118"/>
      <c r="G219" s="118"/>
      <c r="H219" s="118"/>
      <c r="I219" s="118"/>
      <c r="J219" s="118"/>
      <c r="K219" s="118"/>
      <c r="L219" s="118"/>
    </row>
    <row r="220" spans="1:12" ht="13.5" customHeight="1">
      <c r="E220" s="2">
        <v>-3</v>
      </c>
      <c r="F220" s="2">
        <v>2</v>
      </c>
      <c r="G220" s="2">
        <v>-3</v>
      </c>
      <c r="H220" s="2">
        <v>-3</v>
      </c>
      <c r="I220" s="2">
        <v>1</v>
      </c>
      <c r="J220" s="2">
        <v>-1</v>
      </c>
      <c r="K220" s="2">
        <v>4</v>
      </c>
      <c r="L220" s="2">
        <v>-3</v>
      </c>
    </row>
    <row r="221" spans="1:12" ht="9" customHeight="1"/>
    <row r="222" spans="1:12" ht="13.5" customHeight="1"/>
    <row r="223" spans="1:12" ht="13.5" customHeight="1"/>
    <row r="224" spans="1:12" ht="13.5" customHeight="1"/>
    <row r="225" ht="13.5" customHeight="1"/>
    <row r="226" ht="13.5" customHeight="1"/>
    <row r="227" ht="13.5" customHeight="1"/>
    <row r="228" ht="9" customHeight="1"/>
    <row r="229" ht="13.5" customHeight="1"/>
    <row r="230" ht="9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9" customHeight="1"/>
    <row r="238" ht="13.5" customHeight="1"/>
    <row r="239" ht="13.5" customHeight="1"/>
    <row r="240" ht="13.5" customHeight="1"/>
    <row r="241" ht="13.5" customHeight="1"/>
    <row r="242" ht="13.5" customHeight="1"/>
    <row r="243" ht="9" customHeight="1"/>
    <row r="244" ht="13.5" customHeight="1"/>
    <row r="245" ht="13.5" customHeight="1"/>
    <row r="246" ht="13.5" customHeight="1"/>
    <row r="247" ht="13.5" customHeight="1"/>
    <row r="248" ht="13.5" customHeight="1"/>
    <row r="249" ht="9" customHeight="1"/>
    <row r="250" ht="13.5" customHeight="1"/>
    <row r="251" ht="13.5" customHeight="1"/>
    <row r="252" ht="13.5" customHeight="1"/>
    <row r="253" ht="13.5" customHeight="1"/>
    <row r="254" ht="13.5" customHeight="1"/>
  </sheetData>
  <mergeCells count="39">
    <mergeCell ref="A75:D77"/>
    <mergeCell ref="E75:L75"/>
    <mergeCell ref="F3:F4"/>
    <mergeCell ref="G3:G4"/>
    <mergeCell ref="K3:K4"/>
    <mergeCell ref="L3:L4"/>
    <mergeCell ref="A2:D4"/>
    <mergeCell ref="E2:L2"/>
    <mergeCell ref="E3:E4"/>
    <mergeCell ref="L76:L77"/>
    <mergeCell ref="E76:E77"/>
    <mergeCell ref="F76:F77"/>
    <mergeCell ref="G76:G77"/>
    <mergeCell ref="K76:K77"/>
    <mergeCell ref="G146:G147"/>
    <mergeCell ref="K146:K147"/>
    <mergeCell ref="L146:L147"/>
    <mergeCell ref="A145:D147"/>
    <mergeCell ref="E145:L145"/>
    <mergeCell ref="E146:E147"/>
    <mergeCell ref="B206:C206"/>
    <mergeCell ref="B198:C198"/>
    <mergeCell ref="B199:C199"/>
    <mergeCell ref="B200:C200"/>
    <mergeCell ref="F146:F147"/>
    <mergeCell ref="B201:C201"/>
    <mergeCell ref="B202:C202"/>
    <mergeCell ref="B203:C203"/>
    <mergeCell ref="B204:C204"/>
    <mergeCell ref="B205:C205"/>
    <mergeCell ref="B213:C213"/>
    <mergeCell ref="B214:C214"/>
    <mergeCell ref="B215:C215"/>
    <mergeCell ref="B207:C207"/>
    <mergeCell ref="B208:C208"/>
    <mergeCell ref="B209:C209"/>
    <mergeCell ref="B210:C210"/>
    <mergeCell ref="B211:C211"/>
    <mergeCell ref="B212:C212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8" orientation="portrait" r:id="rId1"/>
  <rowBreaks count="3" manualBreakCount="3">
    <brk id="73" max="27" man="1"/>
    <brk id="143" max="27" man="1"/>
    <brk id="215" max="16383" man="1"/>
  </rowBreaks>
  <ignoredErrors>
    <ignoredError sqref="E40 E50 E65 E84 E87 E93 E96 E99 E111 E117 E120 E126 E129 E135 E158 E164 E174 E190" formula="1"/>
    <ignoredError sqref="F40:K40 F120:L120" formula="1" formulaRange="1"/>
    <ignoredError sqref="J148:K148 F178:L17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54"/>
  <sheetViews>
    <sheetView view="pageBreakPreview" zoomScaleNormal="100" zoomScaleSheetLayoutView="100" workbookViewId="0"/>
  </sheetViews>
  <sheetFormatPr defaultRowHeight="18" customHeight="1"/>
  <cols>
    <col min="1" max="2" width="3.625" style="2" customWidth="1"/>
    <col min="3" max="3" width="12.625" style="2" customWidth="1"/>
    <col min="4" max="4" width="2.625" style="13" customWidth="1"/>
    <col min="5" max="12" width="12.625" style="2" customWidth="1"/>
    <col min="13" max="16384" width="9" style="2"/>
  </cols>
  <sheetData>
    <row r="1" spans="1:12" ht="24" customHeight="1" thickBot="1">
      <c r="A1" s="1" t="s">
        <v>461</v>
      </c>
      <c r="B1" s="117"/>
      <c r="C1" s="117"/>
      <c r="D1" s="117"/>
      <c r="E1" s="1"/>
    </row>
    <row r="2" spans="1:12" ht="15" customHeight="1" thickTop="1">
      <c r="A2" s="327" t="s">
        <v>362</v>
      </c>
      <c r="B2" s="327"/>
      <c r="C2" s="327"/>
      <c r="D2" s="327"/>
      <c r="E2" s="342" t="s">
        <v>1</v>
      </c>
      <c r="F2" s="343"/>
      <c r="G2" s="343"/>
      <c r="H2" s="343"/>
      <c r="I2" s="343"/>
      <c r="J2" s="343"/>
      <c r="K2" s="343"/>
      <c r="L2" s="343"/>
    </row>
    <row r="3" spans="1:12" ht="15" customHeight="1">
      <c r="A3" s="332"/>
      <c r="B3" s="332"/>
      <c r="C3" s="332"/>
      <c r="D3" s="332"/>
      <c r="E3" s="253" t="s">
        <v>319</v>
      </c>
      <c r="F3" s="267" t="s">
        <v>412</v>
      </c>
      <c r="G3" s="253" t="s">
        <v>404</v>
      </c>
      <c r="H3" s="124" t="s">
        <v>405</v>
      </c>
      <c r="I3" s="124" t="s">
        <v>406</v>
      </c>
      <c r="J3" s="124" t="s">
        <v>407</v>
      </c>
      <c r="K3" s="253" t="s">
        <v>408</v>
      </c>
      <c r="L3" s="255" t="s">
        <v>348</v>
      </c>
    </row>
    <row r="4" spans="1:12" ht="15" customHeight="1">
      <c r="A4" s="329"/>
      <c r="B4" s="329"/>
      <c r="C4" s="329"/>
      <c r="D4" s="329"/>
      <c r="E4" s="254"/>
      <c r="F4" s="271"/>
      <c r="G4" s="254"/>
      <c r="H4" s="123" t="s">
        <v>409</v>
      </c>
      <c r="I4" s="123" t="s">
        <v>410</v>
      </c>
      <c r="J4" s="123" t="s">
        <v>411</v>
      </c>
      <c r="K4" s="254"/>
      <c r="L4" s="252"/>
    </row>
    <row r="5" spans="1:12" ht="16.5" customHeight="1">
      <c r="A5" s="56" t="s">
        <v>2</v>
      </c>
      <c r="B5" s="56"/>
      <c r="C5" s="56"/>
      <c r="D5" s="108"/>
      <c r="E5" s="141">
        <f>SUM((E6,E10,E14,E18,E24,E29,E35,E40,E44,E45,E46,E47,E48,E49,E50,E55,E59,E65,E78,E84,E87,E93,E96,E99,E105,E106,E107,E108,E109),(E110,E111,E117,E120,E123,E124,E125,E126,E129,E135,E140,E148,E153,E154,E155,E156,E157,E158,E164,E169,E174,E178,E184,E185,E186,E187,E188,E189,E190,E196))</f>
        <v>61163</v>
      </c>
      <c r="F5" s="142">
        <f>SUM((F6,F10,F14,F18,F24,F29,F35,F40,F44,F45,F46,F47,F48,F49,F50,F55,F59,F65,F78,F84,F87,F93,F96,F99,F105,F106,F107,F108,F109),(F110,F111,F117,F120,F123,F124,F125,F126,F129,F135,F140,F148,F153,F154,F155,F156,F157,F158,F164,F169,F174,F178,F184,F185,F186,F187,F188,F189,F190,F196))</f>
        <v>3819</v>
      </c>
      <c r="G5" s="142">
        <f>SUM((G6,G10,G14,G18,G24,G29,G35,G40,G44,G45,G46,G47,G48,G49,G50,G55,G59,G65,G78,G84,G87,G93,G96,G99,G105,G106,G107,G108,G109),(G110,G111,G117,G120,G123,G124,G125,G126,G129,G135,G140,G148,G153,G154,G155,G156,G157,G158,G164,G169,G174,G178,G184,G185,G186,G187,G188,G189,G190,G196))</f>
        <v>2722</v>
      </c>
      <c r="H5" s="142">
        <f>SUM((H6,H10,H14,H18,H24,H29,H35,H40,H44,H45,H46,H47,H48,H49,H50,H55,H59,H65,H78,H84,H87,H93,H96,H99,H105,H106,H107,H108,H109),(H110,H111,H117,H120,H123,H124,H125,H126,H129,H135,H140,H148,H153,H154,H155,H156,H157,H158,H164,H169,H174,H178,H184,H185,H186,H187,H188,H189,H190,H196))</f>
        <v>8308</v>
      </c>
      <c r="I5" s="142">
        <f>SUM((I6,I10,I14,I18,I24,I29,I35,I40,I44,I45,I46,I47,I48,I49,I50,I55,I59,I65,I78,I84,I87,I93,I96,I99,I105,I106,I107,I108,I109),(I110,I111,I117,I120,I123,I124,I125,I126,I129,I135,I140,I148,I153,I154,I155,I156,I157,I158,I164,I169,I174,I178,I184,I185,I186,I187,I188,I189,I190,I196))</f>
        <v>7165</v>
      </c>
      <c r="J5" s="142">
        <f>SUM((J6,J10,J14,J18,J24,J29,J35,J40,J44,J45,J46,J47,J48,J49,J50,J55,J59,J65,J78,J84,J87,J93,J96,J99,J105,J106,J107,J108,J109),(J110,J111,J117,J120,J123,J124,J125,J126,J129,J135,J140,J148,J153,J154,J155,J156,J157,J158,J164,J169,J174,J178,J184,J185,J186,J187,J188,J189,J190,J196))</f>
        <v>9749</v>
      </c>
      <c r="K5" s="142">
        <f>SUM((K6,K10,K14,K18,K24,K29,K35,K40,K44,K45,K46,K47,K48,K49,K50,K55,K59,K65,K78,K84,K87,K93,K96,K99,K105,K106,K107,K108,K109),(K110,K111,K117,K120,K123,K124,K125,K126,K129,K135,K140,K148,K153,K154,K155,K156,K157,K158,K164,K169,K174,K178,K184,K185,K186,K187,K188,K189,K190,K196))</f>
        <v>25576</v>
      </c>
      <c r="L5" s="142">
        <f>SUM((L6,L10,L14,L18,L24,L29,L35,L40,L44,L45,L46,L47,L48,L49,L50,L55,L59,L65,L78,L84,L87,L93,L96,L99,L105,L106,L107,L108,L109),(L110,L111,L117,L120,L123,L124,L125,L126,L129,L135,L140,L148,L153,L154,L155,L156,L157,L158,L164,L169,L174,L178,L184,L185,L186,L187,L188,L189,L190,L196))</f>
        <v>3824</v>
      </c>
    </row>
    <row r="6" spans="1:12" ht="17.100000000000001" customHeight="1">
      <c r="A6" s="13"/>
      <c r="B6" s="13" t="s">
        <v>161</v>
      </c>
      <c r="C6" s="13"/>
      <c r="D6" s="37"/>
      <c r="E6" s="91">
        <f>SUM(E7:E9)</f>
        <v>344</v>
      </c>
      <c r="F6" s="92">
        <f t="shared" ref="F6:L6" si="0">SUM(F7:F9)</f>
        <v>17</v>
      </c>
      <c r="G6" s="92">
        <f t="shared" si="0"/>
        <v>11</v>
      </c>
      <c r="H6" s="92">
        <f t="shared" si="0"/>
        <v>21</v>
      </c>
      <c r="I6" s="92">
        <f t="shared" si="0"/>
        <v>32</v>
      </c>
      <c r="J6" s="92">
        <f t="shared" si="0"/>
        <v>48</v>
      </c>
      <c r="K6" s="92">
        <f t="shared" si="0"/>
        <v>213</v>
      </c>
      <c r="L6" s="92">
        <f t="shared" si="0"/>
        <v>2</v>
      </c>
    </row>
    <row r="7" spans="1:12" ht="17.100000000000001" customHeight="1">
      <c r="A7" s="13"/>
      <c r="B7" s="13"/>
      <c r="C7" s="13" t="s">
        <v>103</v>
      </c>
      <c r="D7" s="37"/>
      <c r="E7" s="91">
        <f>SUM(F7:L7)</f>
        <v>309</v>
      </c>
      <c r="F7" s="92">
        <v>13</v>
      </c>
      <c r="G7" s="92">
        <v>11</v>
      </c>
      <c r="H7" s="92">
        <v>19</v>
      </c>
      <c r="I7" s="92">
        <v>31</v>
      </c>
      <c r="J7" s="92">
        <v>48</v>
      </c>
      <c r="K7" s="92">
        <v>185</v>
      </c>
      <c r="L7" s="92">
        <v>2</v>
      </c>
    </row>
    <row r="8" spans="1:12" ht="17.100000000000001" customHeight="1">
      <c r="A8" s="13"/>
      <c r="B8" s="13"/>
      <c r="C8" s="13" t="s">
        <v>102</v>
      </c>
      <c r="D8" s="37"/>
      <c r="E8" s="91">
        <f>SUM(F8:L8)</f>
        <v>35</v>
      </c>
      <c r="F8" s="92">
        <v>4</v>
      </c>
      <c r="G8" s="92" t="s">
        <v>163</v>
      </c>
      <c r="H8" s="92">
        <v>2</v>
      </c>
      <c r="I8" s="92">
        <v>1</v>
      </c>
      <c r="J8" s="92" t="s">
        <v>163</v>
      </c>
      <c r="K8" s="92">
        <v>28</v>
      </c>
      <c r="L8" s="92" t="s">
        <v>163</v>
      </c>
    </row>
    <row r="9" spans="1:12" ht="17.100000000000001" customHeight="1">
      <c r="A9" s="13"/>
      <c r="B9" s="13"/>
      <c r="C9" s="13" t="s">
        <v>101</v>
      </c>
      <c r="D9" s="37"/>
      <c r="E9" s="91" t="s">
        <v>163</v>
      </c>
      <c r="F9" s="92" t="s">
        <v>163</v>
      </c>
      <c r="G9" s="92" t="s">
        <v>163</v>
      </c>
      <c r="H9" s="92" t="s">
        <v>163</v>
      </c>
      <c r="I9" s="92" t="s">
        <v>163</v>
      </c>
      <c r="J9" s="92" t="s">
        <v>163</v>
      </c>
      <c r="K9" s="92" t="s">
        <v>163</v>
      </c>
      <c r="L9" s="92" t="s">
        <v>163</v>
      </c>
    </row>
    <row r="10" spans="1:12" ht="17.100000000000001" customHeight="1">
      <c r="A10" s="13"/>
      <c r="B10" s="13" t="s">
        <v>160</v>
      </c>
      <c r="C10" s="13"/>
      <c r="D10" s="37"/>
      <c r="E10" s="91">
        <f t="shared" ref="E10:L10" si="1">SUM(E11:E13)</f>
        <v>122</v>
      </c>
      <c r="F10" s="92">
        <f t="shared" si="1"/>
        <v>23</v>
      </c>
      <c r="G10" s="92">
        <f t="shared" si="1"/>
        <v>1</v>
      </c>
      <c r="H10" s="92">
        <f t="shared" si="1"/>
        <v>4</v>
      </c>
      <c r="I10" s="92">
        <f t="shared" si="1"/>
        <v>4</v>
      </c>
      <c r="J10" s="92">
        <f t="shared" si="1"/>
        <v>7</v>
      </c>
      <c r="K10" s="92">
        <f t="shared" si="1"/>
        <v>81</v>
      </c>
      <c r="L10" s="92">
        <f t="shared" si="1"/>
        <v>2</v>
      </c>
    </row>
    <row r="11" spans="1:12" ht="17.100000000000001" customHeight="1">
      <c r="A11" s="13"/>
      <c r="B11" s="13"/>
      <c r="C11" s="13" t="s">
        <v>103</v>
      </c>
      <c r="D11" s="37"/>
      <c r="E11" s="91">
        <f>SUM(F11:L11)</f>
        <v>86</v>
      </c>
      <c r="F11" s="92">
        <v>17</v>
      </c>
      <c r="G11" s="92" t="s">
        <v>163</v>
      </c>
      <c r="H11" s="92">
        <v>2</v>
      </c>
      <c r="I11" s="92">
        <v>4</v>
      </c>
      <c r="J11" s="92">
        <v>4</v>
      </c>
      <c r="K11" s="92">
        <v>57</v>
      </c>
      <c r="L11" s="92">
        <v>2</v>
      </c>
    </row>
    <row r="12" spans="1:12" ht="17.100000000000001" customHeight="1">
      <c r="A12" s="13"/>
      <c r="B12" s="13"/>
      <c r="C12" s="13" t="s">
        <v>102</v>
      </c>
      <c r="D12" s="37"/>
      <c r="E12" s="91">
        <f>SUM(F12:L12)</f>
        <v>36</v>
      </c>
      <c r="F12" s="92">
        <v>6</v>
      </c>
      <c r="G12" s="92">
        <v>1</v>
      </c>
      <c r="H12" s="92">
        <v>2</v>
      </c>
      <c r="I12" s="92" t="s">
        <v>163</v>
      </c>
      <c r="J12" s="92">
        <v>3</v>
      </c>
      <c r="K12" s="92">
        <v>24</v>
      </c>
      <c r="L12" s="92" t="s">
        <v>163</v>
      </c>
    </row>
    <row r="13" spans="1:12" ht="17.100000000000001" customHeight="1">
      <c r="A13" s="13"/>
      <c r="B13" s="13"/>
      <c r="C13" s="13" t="s">
        <v>101</v>
      </c>
      <c r="D13" s="37"/>
      <c r="E13" s="91" t="s">
        <v>163</v>
      </c>
      <c r="F13" s="92" t="s">
        <v>163</v>
      </c>
      <c r="G13" s="92" t="s">
        <v>163</v>
      </c>
      <c r="H13" s="92" t="s">
        <v>163</v>
      </c>
      <c r="I13" s="92" t="s">
        <v>163</v>
      </c>
      <c r="J13" s="92" t="s">
        <v>163</v>
      </c>
      <c r="K13" s="92" t="s">
        <v>163</v>
      </c>
      <c r="L13" s="92" t="s">
        <v>163</v>
      </c>
    </row>
    <row r="14" spans="1:12" ht="17.100000000000001" customHeight="1">
      <c r="A14" s="13"/>
      <c r="B14" s="13" t="s">
        <v>159</v>
      </c>
      <c r="C14" s="13"/>
      <c r="D14" s="38" t="s">
        <v>371</v>
      </c>
      <c r="E14" s="91">
        <f>SUM(F14:L14)</f>
        <v>74</v>
      </c>
      <c r="F14" s="92">
        <v>5</v>
      </c>
      <c r="G14" s="92" t="s">
        <v>163</v>
      </c>
      <c r="H14" s="92">
        <v>6</v>
      </c>
      <c r="I14" s="92">
        <v>1</v>
      </c>
      <c r="J14" s="92">
        <v>5</v>
      </c>
      <c r="K14" s="92">
        <v>57</v>
      </c>
      <c r="L14" s="92" t="s">
        <v>163</v>
      </c>
    </row>
    <row r="15" spans="1:12" ht="17.100000000000001" customHeight="1">
      <c r="A15" s="13"/>
      <c r="B15" s="13"/>
      <c r="C15" s="13" t="s">
        <v>103</v>
      </c>
      <c r="D15" s="38" t="s">
        <v>371</v>
      </c>
      <c r="E15" s="91" t="s">
        <v>370</v>
      </c>
      <c r="F15" s="92" t="s">
        <v>370</v>
      </c>
      <c r="G15" s="92" t="s">
        <v>370</v>
      </c>
      <c r="H15" s="92" t="s">
        <v>370</v>
      </c>
      <c r="I15" s="92" t="s">
        <v>370</v>
      </c>
      <c r="J15" s="92" t="s">
        <v>370</v>
      </c>
      <c r="K15" s="92" t="s">
        <v>370</v>
      </c>
      <c r="L15" s="92" t="s">
        <v>370</v>
      </c>
    </row>
    <row r="16" spans="1:12" ht="17.100000000000001" customHeight="1">
      <c r="A16" s="13"/>
      <c r="B16" s="13"/>
      <c r="C16" s="13" t="s">
        <v>102</v>
      </c>
      <c r="D16" s="38" t="s">
        <v>371</v>
      </c>
      <c r="E16" s="91" t="s">
        <v>370</v>
      </c>
      <c r="F16" s="92" t="s">
        <v>370</v>
      </c>
      <c r="G16" s="92" t="s">
        <v>370</v>
      </c>
      <c r="H16" s="92" t="s">
        <v>370</v>
      </c>
      <c r="I16" s="92" t="s">
        <v>370</v>
      </c>
      <c r="J16" s="92" t="s">
        <v>370</v>
      </c>
      <c r="K16" s="92" t="s">
        <v>370</v>
      </c>
      <c r="L16" s="92" t="s">
        <v>370</v>
      </c>
    </row>
    <row r="17" spans="1:12" ht="17.100000000000001" customHeight="1">
      <c r="A17" s="13"/>
      <c r="B17" s="13"/>
      <c r="C17" s="13" t="s">
        <v>101</v>
      </c>
      <c r="D17" s="37"/>
      <c r="E17" s="91" t="s">
        <v>163</v>
      </c>
      <c r="F17" s="92" t="s">
        <v>163</v>
      </c>
      <c r="G17" s="92" t="s">
        <v>163</v>
      </c>
      <c r="H17" s="92" t="s">
        <v>163</v>
      </c>
      <c r="I17" s="92" t="s">
        <v>163</v>
      </c>
      <c r="J17" s="92" t="s">
        <v>163</v>
      </c>
      <c r="K17" s="92" t="s">
        <v>163</v>
      </c>
      <c r="L17" s="92" t="s">
        <v>163</v>
      </c>
    </row>
    <row r="18" spans="1:12" ht="17.100000000000001" customHeight="1">
      <c r="A18" s="13"/>
      <c r="B18" s="13" t="s">
        <v>158</v>
      </c>
      <c r="C18" s="13"/>
      <c r="D18" s="37"/>
      <c r="E18" s="91">
        <f t="shared" ref="E18:L18" si="2">SUM(E19:E23)</f>
        <v>1457</v>
      </c>
      <c r="F18" s="92">
        <f t="shared" si="2"/>
        <v>102</v>
      </c>
      <c r="G18" s="92">
        <f t="shared" si="2"/>
        <v>53</v>
      </c>
      <c r="H18" s="92">
        <f t="shared" si="2"/>
        <v>138</v>
      </c>
      <c r="I18" s="92">
        <f t="shared" si="2"/>
        <v>175</v>
      </c>
      <c r="J18" s="92">
        <f t="shared" si="2"/>
        <v>195</v>
      </c>
      <c r="K18" s="92">
        <f t="shared" si="2"/>
        <v>783</v>
      </c>
      <c r="L18" s="92">
        <f t="shared" si="2"/>
        <v>11</v>
      </c>
    </row>
    <row r="19" spans="1:12" ht="17.100000000000001" customHeight="1">
      <c r="A19" s="13"/>
      <c r="B19" s="13"/>
      <c r="C19" s="13" t="s">
        <v>103</v>
      </c>
      <c r="D19" s="37"/>
      <c r="E19" s="91">
        <f>SUM(F19:L19)</f>
        <v>651</v>
      </c>
      <c r="F19" s="92">
        <v>51</v>
      </c>
      <c r="G19" s="92">
        <v>10</v>
      </c>
      <c r="H19" s="92">
        <v>39</v>
      </c>
      <c r="I19" s="92">
        <v>83</v>
      </c>
      <c r="J19" s="92">
        <v>107</v>
      </c>
      <c r="K19" s="92">
        <v>355</v>
      </c>
      <c r="L19" s="92">
        <v>6</v>
      </c>
    </row>
    <row r="20" spans="1:12" ht="17.100000000000001" customHeight="1">
      <c r="A20" s="13"/>
      <c r="B20" s="13"/>
      <c r="C20" s="13" t="s">
        <v>102</v>
      </c>
      <c r="D20" s="37"/>
      <c r="E20" s="91">
        <f>SUM(F20:L20)</f>
        <v>656</v>
      </c>
      <c r="F20" s="92">
        <v>40</v>
      </c>
      <c r="G20" s="92">
        <v>40</v>
      </c>
      <c r="H20" s="92">
        <v>84</v>
      </c>
      <c r="I20" s="92">
        <v>83</v>
      </c>
      <c r="J20" s="92">
        <v>73</v>
      </c>
      <c r="K20" s="92">
        <v>333</v>
      </c>
      <c r="L20" s="92">
        <v>3</v>
      </c>
    </row>
    <row r="21" spans="1:12" ht="17.100000000000001" customHeight="1">
      <c r="A21" s="13"/>
      <c r="B21" s="13"/>
      <c r="C21" s="13" t="s">
        <v>101</v>
      </c>
      <c r="D21" s="37"/>
      <c r="E21" s="91">
        <f>SUM(F21:L21)</f>
        <v>52</v>
      </c>
      <c r="F21" s="92">
        <v>3</v>
      </c>
      <c r="G21" s="92" t="s">
        <v>163</v>
      </c>
      <c r="H21" s="92">
        <v>4</v>
      </c>
      <c r="I21" s="92">
        <v>1</v>
      </c>
      <c r="J21" s="92">
        <v>8</v>
      </c>
      <c r="K21" s="92">
        <v>34</v>
      </c>
      <c r="L21" s="92">
        <v>2</v>
      </c>
    </row>
    <row r="22" spans="1:12" ht="17.100000000000001" customHeight="1">
      <c r="A22" s="13"/>
      <c r="B22" s="13"/>
      <c r="C22" s="13" t="s">
        <v>100</v>
      </c>
      <c r="D22" s="37"/>
      <c r="E22" s="91">
        <f>SUM(F22:L22)</f>
        <v>98</v>
      </c>
      <c r="F22" s="92">
        <v>8</v>
      </c>
      <c r="G22" s="92">
        <v>3</v>
      </c>
      <c r="H22" s="92">
        <v>11</v>
      </c>
      <c r="I22" s="92">
        <v>8</v>
      </c>
      <c r="J22" s="92">
        <v>7</v>
      </c>
      <c r="K22" s="92">
        <v>61</v>
      </c>
      <c r="L22" s="92" t="s">
        <v>163</v>
      </c>
    </row>
    <row r="23" spans="1:12" ht="17.100000000000001" customHeight="1">
      <c r="A23" s="13"/>
      <c r="B23" s="13"/>
      <c r="C23" s="13" t="s">
        <v>99</v>
      </c>
      <c r="D23" s="37"/>
      <c r="E23" s="91" t="s">
        <v>163</v>
      </c>
      <c r="F23" s="92" t="s">
        <v>163</v>
      </c>
      <c r="G23" s="92" t="s">
        <v>163</v>
      </c>
      <c r="H23" s="92" t="s">
        <v>163</v>
      </c>
      <c r="I23" s="92" t="s">
        <v>163</v>
      </c>
      <c r="J23" s="92" t="s">
        <v>163</v>
      </c>
      <c r="K23" s="92" t="s">
        <v>163</v>
      </c>
      <c r="L23" s="92" t="s">
        <v>163</v>
      </c>
    </row>
    <row r="24" spans="1:12" ht="17.100000000000001" customHeight="1">
      <c r="A24" s="13"/>
      <c r="B24" s="13" t="s">
        <v>157</v>
      </c>
      <c r="C24" s="13"/>
      <c r="D24" s="37"/>
      <c r="E24" s="91">
        <f t="shared" ref="E24:L24" si="3">SUM(E25:E28)</f>
        <v>1902</v>
      </c>
      <c r="F24" s="92">
        <f t="shared" si="3"/>
        <v>116</v>
      </c>
      <c r="G24" s="92">
        <f t="shared" si="3"/>
        <v>62</v>
      </c>
      <c r="H24" s="92">
        <f t="shared" si="3"/>
        <v>235</v>
      </c>
      <c r="I24" s="92">
        <f t="shared" si="3"/>
        <v>243</v>
      </c>
      <c r="J24" s="92">
        <f t="shared" si="3"/>
        <v>359</v>
      </c>
      <c r="K24" s="92">
        <f t="shared" si="3"/>
        <v>873</v>
      </c>
      <c r="L24" s="92">
        <f t="shared" si="3"/>
        <v>14</v>
      </c>
    </row>
    <row r="25" spans="1:12" ht="17.100000000000001" customHeight="1">
      <c r="A25" s="13"/>
      <c r="B25" s="13"/>
      <c r="C25" s="13" t="s">
        <v>103</v>
      </c>
      <c r="D25" s="37"/>
      <c r="E25" s="91">
        <f>SUM(F25:L25)</f>
        <v>1204</v>
      </c>
      <c r="F25" s="92">
        <v>67</v>
      </c>
      <c r="G25" s="92">
        <v>45</v>
      </c>
      <c r="H25" s="92">
        <v>183</v>
      </c>
      <c r="I25" s="92">
        <v>185</v>
      </c>
      <c r="J25" s="92">
        <v>223</v>
      </c>
      <c r="K25" s="92">
        <v>497</v>
      </c>
      <c r="L25" s="92">
        <v>4</v>
      </c>
    </row>
    <row r="26" spans="1:12" ht="17.100000000000001" customHeight="1">
      <c r="A26" s="13"/>
      <c r="B26" s="13"/>
      <c r="C26" s="13" t="s">
        <v>102</v>
      </c>
      <c r="D26" s="37"/>
      <c r="E26" s="91">
        <f>SUM(F26:L26)</f>
        <v>134</v>
      </c>
      <c r="F26" s="92">
        <v>10</v>
      </c>
      <c r="G26" s="92">
        <v>2</v>
      </c>
      <c r="H26" s="92">
        <v>5</v>
      </c>
      <c r="I26" s="92">
        <v>11</v>
      </c>
      <c r="J26" s="92">
        <v>26</v>
      </c>
      <c r="K26" s="92">
        <v>78</v>
      </c>
      <c r="L26" s="92">
        <v>2</v>
      </c>
    </row>
    <row r="27" spans="1:12" ht="17.100000000000001" customHeight="1">
      <c r="A27" s="13"/>
      <c r="B27" s="13"/>
      <c r="C27" s="13" t="s">
        <v>101</v>
      </c>
      <c r="D27" s="107"/>
      <c r="E27" s="91">
        <f>SUM(F27:L27)</f>
        <v>564</v>
      </c>
      <c r="F27" s="92">
        <v>39</v>
      </c>
      <c r="G27" s="92">
        <v>15</v>
      </c>
      <c r="H27" s="92">
        <v>47</v>
      </c>
      <c r="I27" s="92">
        <v>47</v>
      </c>
      <c r="J27" s="92">
        <v>110</v>
      </c>
      <c r="K27" s="92">
        <v>298</v>
      </c>
      <c r="L27" s="92">
        <v>8</v>
      </c>
    </row>
    <row r="28" spans="1:12" ht="17.100000000000001" customHeight="1">
      <c r="A28" s="13"/>
      <c r="B28" s="13"/>
      <c r="C28" s="13" t="s">
        <v>100</v>
      </c>
      <c r="D28" s="107"/>
      <c r="E28" s="91" t="s">
        <v>163</v>
      </c>
      <c r="F28" s="92" t="s">
        <v>163</v>
      </c>
      <c r="G28" s="92" t="s">
        <v>163</v>
      </c>
      <c r="H28" s="92" t="s">
        <v>163</v>
      </c>
      <c r="I28" s="92" t="s">
        <v>163</v>
      </c>
      <c r="J28" s="92" t="s">
        <v>163</v>
      </c>
      <c r="K28" s="92" t="s">
        <v>163</v>
      </c>
      <c r="L28" s="92" t="s">
        <v>163</v>
      </c>
    </row>
    <row r="29" spans="1:12" ht="17.100000000000001" customHeight="1">
      <c r="A29" s="13"/>
      <c r="B29" s="13" t="s">
        <v>156</v>
      </c>
      <c r="C29" s="13"/>
      <c r="D29" s="37"/>
      <c r="E29" s="91">
        <f t="shared" ref="E29:L29" si="4">SUM(E30:E34)</f>
        <v>2943</v>
      </c>
      <c r="F29" s="92">
        <f t="shared" si="4"/>
        <v>216</v>
      </c>
      <c r="G29" s="92">
        <f t="shared" si="4"/>
        <v>127</v>
      </c>
      <c r="H29" s="92">
        <f t="shared" si="4"/>
        <v>418</v>
      </c>
      <c r="I29" s="92">
        <f t="shared" si="4"/>
        <v>342</v>
      </c>
      <c r="J29" s="92">
        <f t="shared" si="4"/>
        <v>425</v>
      </c>
      <c r="K29" s="92">
        <f t="shared" si="4"/>
        <v>1276</v>
      </c>
      <c r="L29" s="92">
        <f t="shared" si="4"/>
        <v>139</v>
      </c>
    </row>
    <row r="30" spans="1:12" ht="17.100000000000001" customHeight="1">
      <c r="A30" s="13"/>
      <c r="B30" s="13"/>
      <c r="C30" s="13" t="s">
        <v>103</v>
      </c>
      <c r="D30" s="37"/>
      <c r="E30" s="91">
        <f>SUM(F30:L30)</f>
        <v>437</v>
      </c>
      <c r="F30" s="92">
        <v>37</v>
      </c>
      <c r="G30" s="92">
        <v>7</v>
      </c>
      <c r="H30" s="92">
        <v>49</v>
      </c>
      <c r="I30" s="92">
        <v>56</v>
      </c>
      <c r="J30" s="92">
        <v>51</v>
      </c>
      <c r="K30" s="92">
        <v>196</v>
      </c>
      <c r="L30" s="92">
        <v>41</v>
      </c>
    </row>
    <row r="31" spans="1:12" ht="17.100000000000001" customHeight="1">
      <c r="A31" s="13"/>
      <c r="B31" s="13"/>
      <c r="C31" s="13" t="s">
        <v>102</v>
      </c>
      <c r="D31" s="37"/>
      <c r="E31" s="91">
        <f>SUM(F31:L31)</f>
        <v>539</v>
      </c>
      <c r="F31" s="92">
        <v>40</v>
      </c>
      <c r="G31" s="92">
        <v>23</v>
      </c>
      <c r="H31" s="92">
        <v>89</v>
      </c>
      <c r="I31" s="92">
        <v>66</v>
      </c>
      <c r="J31" s="92">
        <v>93</v>
      </c>
      <c r="K31" s="92">
        <v>209</v>
      </c>
      <c r="L31" s="92">
        <v>19</v>
      </c>
    </row>
    <row r="32" spans="1:12" ht="17.100000000000001" customHeight="1">
      <c r="A32" s="13"/>
      <c r="B32" s="13"/>
      <c r="C32" s="13" t="s">
        <v>101</v>
      </c>
      <c r="D32" s="37"/>
      <c r="E32" s="91">
        <f>SUM(F32:L32)</f>
        <v>712</v>
      </c>
      <c r="F32" s="92">
        <v>50</v>
      </c>
      <c r="G32" s="92">
        <v>57</v>
      </c>
      <c r="H32" s="92">
        <v>103</v>
      </c>
      <c r="I32" s="92">
        <v>71</v>
      </c>
      <c r="J32" s="92">
        <v>98</v>
      </c>
      <c r="K32" s="92">
        <v>309</v>
      </c>
      <c r="L32" s="92">
        <v>24</v>
      </c>
    </row>
    <row r="33" spans="1:12" ht="17.100000000000001" customHeight="1">
      <c r="A33" s="13"/>
      <c r="B33" s="13"/>
      <c r="C33" s="13" t="s">
        <v>100</v>
      </c>
      <c r="D33" s="37"/>
      <c r="E33" s="91">
        <f>SUM(F33:L33)</f>
        <v>598</v>
      </c>
      <c r="F33" s="92">
        <v>50</v>
      </c>
      <c r="G33" s="92">
        <v>11</v>
      </c>
      <c r="H33" s="92">
        <v>78</v>
      </c>
      <c r="I33" s="92">
        <v>71</v>
      </c>
      <c r="J33" s="92">
        <v>94</v>
      </c>
      <c r="K33" s="92">
        <v>262</v>
      </c>
      <c r="L33" s="92">
        <v>32</v>
      </c>
    </row>
    <row r="34" spans="1:12" ht="17.100000000000001" customHeight="1">
      <c r="A34" s="13"/>
      <c r="B34" s="13"/>
      <c r="C34" s="13" t="s">
        <v>99</v>
      </c>
      <c r="D34" s="37"/>
      <c r="E34" s="91">
        <f>SUM(F34:L34)</f>
        <v>657</v>
      </c>
      <c r="F34" s="92">
        <v>39</v>
      </c>
      <c r="G34" s="92">
        <v>29</v>
      </c>
      <c r="H34" s="92">
        <v>99</v>
      </c>
      <c r="I34" s="92">
        <v>78</v>
      </c>
      <c r="J34" s="92">
        <v>89</v>
      </c>
      <c r="K34" s="92">
        <v>300</v>
      </c>
      <c r="L34" s="92">
        <v>23</v>
      </c>
    </row>
    <row r="35" spans="1:12" ht="17.100000000000001" customHeight="1">
      <c r="A35" s="13"/>
      <c r="B35" s="13" t="s">
        <v>155</v>
      </c>
      <c r="C35" s="13"/>
      <c r="D35" s="37"/>
      <c r="E35" s="91">
        <f t="shared" ref="E35:L35" si="5">SUM(E36:E39)</f>
        <v>1972</v>
      </c>
      <c r="F35" s="92">
        <f t="shared" si="5"/>
        <v>131</v>
      </c>
      <c r="G35" s="92">
        <f t="shared" si="5"/>
        <v>33</v>
      </c>
      <c r="H35" s="92">
        <f t="shared" si="5"/>
        <v>162</v>
      </c>
      <c r="I35" s="92">
        <f t="shared" si="5"/>
        <v>188</v>
      </c>
      <c r="J35" s="92">
        <f t="shared" si="5"/>
        <v>329</v>
      </c>
      <c r="K35" s="92">
        <f t="shared" si="5"/>
        <v>1022</v>
      </c>
      <c r="L35" s="92">
        <f t="shared" si="5"/>
        <v>107</v>
      </c>
    </row>
    <row r="36" spans="1:12" ht="17.100000000000001" customHeight="1">
      <c r="A36" s="13"/>
      <c r="B36" s="13"/>
      <c r="C36" s="13" t="s">
        <v>103</v>
      </c>
      <c r="D36" s="68" t="s">
        <v>363</v>
      </c>
      <c r="E36" s="91" t="s">
        <v>370</v>
      </c>
      <c r="F36" s="92" t="s">
        <v>370</v>
      </c>
      <c r="G36" s="92" t="s">
        <v>370</v>
      </c>
      <c r="H36" s="92" t="s">
        <v>370</v>
      </c>
      <c r="I36" s="92" t="s">
        <v>370</v>
      </c>
      <c r="J36" s="92" t="s">
        <v>370</v>
      </c>
      <c r="K36" s="92" t="s">
        <v>370</v>
      </c>
      <c r="L36" s="92" t="s">
        <v>370</v>
      </c>
    </row>
    <row r="37" spans="1:12" ht="17.100000000000001" customHeight="1">
      <c r="A37" s="13"/>
      <c r="B37" s="13"/>
      <c r="C37" s="13" t="s">
        <v>102</v>
      </c>
      <c r="D37" s="68" t="s">
        <v>442</v>
      </c>
      <c r="E37" s="91">
        <f>SUM(F37:L37)</f>
        <v>910</v>
      </c>
      <c r="F37" s="92">
        <v>66</v>
      </c>
      <c r="G37" s="92">
        <v>16</v>
      </c>
      <c r="H37" s="92">
        <v>75</v>
      </c>
      <c r="I37" s="92">
        <v>88</v>
      </c>
      <c r="J37" s="92">
        <v>158</v>
      </c>
      <c r="K37" s="92">
        <v>452</v>
      </c>
      <c r="L37" s="92">
        <v>55</v>
      </c>
    </row>
    <row r="38" spans="1:12" ht="17.100000000000001" customHeight="1">
      <c r="A38" s="13"/>
      <c r="B38" s="13"/>
      <c r="C38" s="13" t="s">
        <v>101</v>
      </c>
      <c r="D38" s="37"/>
      <c r="E38" s="91">
        <f>SUM(F38:L38)</f>
        <v>485</v>
      </c>
      <c r="F38" s="92">
        <v>31</v>
      </c>
      <c r="G38" s="92">
        <v>9</v>
      </c>
      <c r="H38" s="92">
        <v>34</v>
      </c>
      <c r="I38" s="92">
        <v>48</v>
      </c>
      <c r="J38" s="92">
        <v>90</v>
      </c>
      <c r="K38" s="92">
        <v>248</v>
      </c>
      <c r="L38" s="92">
        <v>25</v>
      </c>
    </row>
    <row r="39" spans="1:12" ht="17.100000000000001" customHeight="1">
      <c r="A39" s="13"/>
      <c r="B39" s="13"/>
      <c r="C39" s="13" t="s">
        <v>100</v>
      </c>
      <c r="D39" s="37"/>
      <c r="E39" s="91">
        <f>SUM(F39:L39)</f>
        <v>577</v>
      </c>
      <c r="F39" s="92">
        <v>34</v>
      </c>
      <c r="G39" s="92">
        <v>8</v>
      </c>
      <c r="H39" s="92">
        <v>53</v>
      </c>
      <c r="I39" s="92">
        <v>52</v>
      </c>
      <c r="J39" s="92">
        <v>81</v>
      </c>
      <c r="K39" s="92">
        <v>322</v>
      </c>
      <c r="L39" s="92">
        <v>27</v>
      </c>
    </row>
    <row r="40" spans="1:12" ht="17.100000000000001" customHeight="1">
      <c r="A40" s="13"/>
      <c r="B40" s="13" t="s">
        <v>154</v>
      </c>
      <c r="C40" s="13"/>
      <c r="D40" s="37"/>
      <c r="E40" s="91">
        <f t="shared" ref="E40:L40" si="6">SUM(E41:E43)</f>
        <v>357</v>
      </c>
      <c r="F40" s="92">
        <f t="shared" si="6"/>
        <v>27</v>
      </c>
      <c r="G40" s="92">
        <f t="shared" si="6"/>
        <v>7</v>
      </c>
      <c r="H40" s="92">
        <f t="shared" si="6"/>
        <v>37</v>
      </c>
      <c r="I40" s="92">
        <f t="shared" si="6"/>
        <v>53</v>
      </c>
      <c r="J40" s="92">
        <f t="shared" si="6"/>
        <v>53</v>
      </c>
      <c r="K40" s="92">
        <f t="shared" si="6"/>
        <v>168</v>
      </c>
      <c r="L40" s="92">
        <f t="shared" si="6"/>
        <v>12</v>
      </c>
    </row>
    <row r="41" spans="1:12" ht="17.100000000000001" customHeight="1">
      <c r="A41" s="13"/>
      <c r="B41" s="13"/>
      <c r="C41" s="13" t="s">
        <v>103</v>
      </c>
      <c r="D41" s="37"/>
      <c r="E41" s="91">
        <f t="shared" ref="E41:E49" si="7">SUM(F41:L41)</f>
        <v>77</v>
      </c>
      <c r="F41" s="92">
        <v>1</v>
      </c>
      <c r="G41" s="92">
        <v>4</v>
      </c>
      <c r="H41" s="92">
        <v>5</v>
      </c>
      <c r="I41" s="92">
        <v>12</v>
      </c>
      <c r="J41" s="92">
        <v>9</v>
      </c>
      <c r="K41" s="92">
        <v>41</v>
      </c>
      <c r="L41" s="92">
        <v>5</v>
      </c>
    </row>
    <row r="42" spans="1:12" ht="17.100000000000001" customHeight="1">
      <c r="A42" s="13"/>
      <c r="B42" s="13"/>
      <c r="C42" s="13" t="s">
        <v>102</v>
      </c>
      <c r="D42" s="37"/>
      <c r="E42" s="91">
        <f t="shared" si="7"/>
        <v>167</v>
      </c>
      <c r="F42" s="92">
        <v>5</v>
      </c>
      <c r="G42" s="92">
        <v>3</v>
      </c>
      <c r="H42" s="92">
        <v>30</v>
      </c>
      <c r="I42" s="92">
        <v>27</v>
      </c>
      <c r="J42" s="92">
        <v>31</v>
      </c>
      <c r="K42" s="92">
        <v>64</v>
      </c>
      <c r="L42" s="92">
        <v>7</v>
      </c>
    </row>
    <row r="43" spans="1:12" ht="17.100000000000001" customHeight="1">
      <c r="A43" s="13"/>
      <c r="B43" s="13"/>
      <c r="C43" s="13" t="s">
        <v>101</v>
      </c>
      <c r="D43" s="37"/>
      <c r="E43" s="91">
        <f t="shared" si="7"/>
        <v>113</v>
      </c>
      <c r="F43" s="92">
        <v>21</v>
      </c>
      <c r="G43" s="92" t="s">
        <v>163</v>
      </c>
      <c r="H43" s="92">
        <v>2</v>
      </c>
      <c r="I43" s="92">
        <v>14</v>
      </c>
      <c r="J43" s="92">
        <v>13</v>
      </c>
      <c r="K43" s="92">
        <v>63</v>
      </c>
      <c r="L43" s="92" t="s">
        <v>163</v>
      </c>
    </row>
    <row r="44" spans="1:12" ht="16.5" customHeight="1">
      <c r="A44" s="13"/>
      <c r="B44" s="60" t="s">
        <v>153</v>
      </c>
      <c r="C44" s="60"/>
      <c r="D44" s="109"/>
      <c r="E44" s="91">
        <f t="shared" si="7"/>
        <v>487</v>
      </c>
      <c r="F44" s="92">
        <v>29</v>
      </c>
      <c r="G44" s="92">
        <v>28</v>
      </c>
      <c r="H44" s="92">
        <v>52</v>
      </c>
      <c r="I44" s="92">
        <v>26</v>
      </c>
      <c r="J44" s="92">
        <v>68</v>
      </c>
      <c r="K44" s="92">
        <v>252</v>
      </c>
      <c r="L44" s="92">
        <v>32</v>
      </c>
    </row>
    <row r="45" spans="1:12" ht="16.5" customHeight="1">
      <c r="A45" s="13"/>
      <c r="B45" s="60" t="s">
        <v>152</v>
      </c>
      <c r="C45" s="60"/>
      <c r="D45" s="109"/>
      <c r="E45" s="91">
        <f t="shared" si="7"/>
        <v>741</v>
      </c>
      <c r="F45" s="92">
        <v>67</v>
      </c>
      <c r="G45" s="92">
        <v>21</v>
      </c>
      <c r="H45" s="92">
        <v>77</v>
      </c>
      <c r="I45" s="92">
        <v>64</v>
      </c>
      <c r="J45" s="92">
        <v>88</v>
      </c>
      <c r="K45" s="92">
        <v>374</v>
      </c>
      <c r="L45" s="92">
        <v>50</v>
      </c>
    </row>
    <row r="46" spans="1:12" ht="17.100000000000001" customHeight="1">
      <c r="A46" s="13"/>
      <c r="B46" s="60" t="s">
        <v>151</v>
      </c>
      <c r="C46" s="60"/>
      <c r="D46" s="109"/>
      <c r="E46" s="91">
        <f t="shared" si="7"/>
        <v>578</v>
      </c>
      <c r="F46" s="92">
        <v>46</v>
      </c>
      <c r="G46" s="92">
        <v>25</v>
      </c>
      <c r="H46" s="92">
        <v>72</v>
      </c>
      <c r="I46" s="92">
        <v>58</v>
      </c>
      <c r="J46" s="92">
        <v>62</v>
      </c>
      <c r="K46" s="92">
        <v>281</v>
      </c>
      <c r="L46" s="92">
        <v>34</v>
      </c>
    </row>
    <row r="47" spans="1:12" ht="17.100000000000001" customHeight="1">
      <c r="A47" s="13"/>
      <c r="B47" s="60" t="s">
        <v>150</v>
      </c>
      <c r="C47" s="60"/>
      <c r="D47" s="109"/>
      <c r="E47" s="91">
        <f t="shared" si="7"/>
        <v>306</v>
      </c>
      <c r="F47" s="92">
        <v>35</v>
      </c>
      <c r="G47" s="92">
        <v>14</v>
      </c>
      <c r="H47" s="92">
        <v>41</v>
      </c>
      <c r="I47" s="92">
        <v>19</v>
      </c>
      <c r="J47" s="92">
        <v>36</v>
      </c>
      <c r="K47" s="92">
        <v>132</v>
      </c>
      <c r="L47" s="92">
        <v>29</v>
      </c>
    </row>
    <row r="48" spans="1:12" ht="17.100000000000001" customHeight="1">
      <c r="A48" s="13"/>
      <c r="B48" s="60" t="s">
        <v>149</v>
      </c>
      <c r="C48" s="60"/>
      <c r="D48" s="109"/>
      <c r="E48" s="91">
        <f t="shared" si="7"/>
        <v>370</v>
      </c>
      <c r="F48" s="92">
        <v>37</v>
      </c>
      <c r="G48" s="92" t="s">
        <v>163</v>
      </c>
      <c r="H48" s="92">
        <v>30</v>
      </c>
      <c r="I48" s="92">
        <v>35</v>
      </c>
      <c r="J48" s="92">
        <v>60</v>
      </c>
      <c r="K48" s="92">
        <v>186</v>
      </c>
      <c r="L48" s="92">
        <v>22</v>
      </c>
    </row>
    <row r="49" spans="1:12" ht="17.100000000000001" customHeight="1">
      <c r="A49" s="13"/>
      <c r="B49" s="60" t="s">
        <v>148</v>
      </c>
      <c r="C49" s="60"/>
      <c r="D49" s="109"/>
      <c r="E49" s="91">
        <f t="shared" si="7"/>
        <v>516</v>
      </c>
      <c r="F49" s="92">
        <v>53</v>
      </c>
      <c r="G49" s="92">
        <v>10</v>
      </c>
      <c r="H49" s="92">
        <v>45</v>
      </c>
      <c r="I49" s="92">
        <v>38</v>
      </c>
      <c r="J49" s="92">
        <v>61</v>
      </c>
      <c r="K49" s="92">
        <v>275</v>
      </c>
      <c r="L49" s="92">
        <v>34</v>
      </c>
    </row>
    <row r="50" spans="1:12" ht="17.100000000000001" customHeight="1">
      <c r="A50" s="13"/>
      <c r="B50" s="13" t="s">
        <v>147</v>
      </c>
      <c r="C50" s="13"/>
      <c r="D50" s="37"/>
      <c r="E50" s="91">
        <f t="shared" ref="E50:L50" si="8">SUM(E51:E54)</f>
        <v>903</v>
      </c>
      <c r="F50" s="92">
        <f t="shared" si="8"/>
        <v>72</v>
      </c>
      <c r="G50" s="92">
        <f t="shared" si="8"/>
        <v>13</v>
      </c>
      <c r="H50" s="92">
        <f t="shared" si="8"/>
        <v>61</v>
      </c>
      <c r="I50" s="92">
        <f t="shared" si="8"/>
        <v>92</v>
      </c>
      <c r="J50" s="92">
        <f t="shared" si="8"/>
        <v>136</v>
      </c>
      <c r="K50" s="92">
        <f t="shared" si="8"/>
        <v>451</v>
      </c>
      <c r="L50" s="92">
        <f t="shared" si="8"/>
        <v>78</v>
      </c>
    </row>
    <row r="51" spans="1:12" ht="17.100000000000001" customHeight="1">
      <c r="A51" s="13"/>
      <c r="B51" s="13"/>
      <c r="C51" s="13" t="s">
        <v>103</v>
      </c>
      <c r="D51" s="37"/>
      <c r="E51" s="91">
        <f>SUM(F51:L51)</f>
        <v>399</v>
      </c>
      <c r="F51" s="92">
        <v>22</v>
      </c>
      <c r="G51" s="92">
        <v>4</v>
      </c>
      <c r="H51" s="92">
        <v>35</v>
      </c>
      <c r="I51" s="92">
        <v>48</v>
      </c>
      <c r="J51" s="92">
        <v>76</v>
      </c>
      <c r="K51" s="92">
        <v>163</v>
      </c>
      <c r="L51" s="92">
        <v>51</v>
      </c>
    </row>
    <row r="52" spans="1:12" ht="17.100000000000001" customHeight="1">
      <c r="A52" s="13"/>
      <c r="B52" s="13"/>
      <c r="C52" s="13" t="s">
        <v>102</v>
      </c>
      <c r="D52" s="37"/>
      <c r="E52" s="91">
        <f>SUM(F52:L52)</f>
        <v>276</v>
      </c>
      <c r="F52" s="92">
        <v>22</v>
      </c>
      <c r="G52" s="92">
        <v>6</v>
      </c>
      <c r="H52" s="92">
        <v>7</v>
      </c>
      <c r="I52" s="92">
        <v>28</v>
      </c>
      <c r="J52" s="92">
        <v>33</v>
      </c>
      <c r="K52" s="92">
        <v>167</v>
      </c>
      <c r="L52" s="92">
        <v>13</v>
      </c>
    </row>
    <row r="53" spans="1:12" ht="17.100000000000001" customHeight="1">
      <c r="A53" s="13"/>
      <c r="B53" s="13"/>
      <c r="C53" s="13" t="s">
        <v>101</v>
      </c>
      <c r="D53" s="37"/>
      <c r="E53" s="91">
        <f>SUM(F53:L53)</f>
        <v>228</v>
      </c>
      <c r="F53" s="92">
        <v>28</v>
      </c>
      <c r="G53" s="92">
        <v>3</v>
      </c>
      <c r="H53" s="92">
        <v>19</v>
      </c>
      <c r="I53" s="92">
        <v>16</v>
      </c>
      <c r="J53" s="92">
        <v>27</v>
      </c>
      <c r="K53" s="92">
        <v>121</v>
      </c>
      <c r="L53" s="92">
        <v>14</v>
      </c>
    </row>
    <row r="54" spans="1:12" ht="17.100000000000001" customHeight="1">
      <c r="A54" s="13"/>
      <c r="B54" s="13"/>
      <c r="C54" s="13" t="s">
        <v>100</v>
      </c>
      <c r="D54" s="37"/>
      <c r="E54" s="91" t="s">
        <v>163</v>
      </c>
      <c r="F54" s="92" t="s">
        <v>163</v>
      </c>
      <c r="G54" s="92" t="s">
        <v>163</v>
      </c>
      <c r="H54" s="92" t="s">
        <v>163</v>
      </c>
      <c r="I54" s="92" t="s">
        <v>163</v>
      </c>
      <c r="J54" s="92" t="s">
        <v>163</v>
      </c>
      <c r="K54" s="92" t="s">
        <v>163</v>
      </c>
      <c r="L54" s="92" t="s">
        <v>163</v>
      </c>
    </row>
    <row r="55" spans="1:12" ht="17.100000000000001" customHeight="1">
      <c r="A55" s="13"/>
      <c r="B55" s="13" t="s">
        <v>146</v>
      </c>
      <c r="C55" s="13"/>
      <c r="D55" s="37"/>
      <c r="E55" s="91">
        <f t="shared" ref="E55:L55" si="9">SUM(E56:E58)</f>
        <v>1595</v>
      </c>
      <c r="F55" s="92">
        <f t="shared" si="9"/>
        <v>94</v>
      </c>
      <c r="G55" s="92">
        <f t="shared" si="9"/>
        <v>71</v>
      </c>
      <c r="H55" s="92">
        <f t="shared" si="9"/>
        <v>212</v>
      </c>
      <c r="I55" s="92">
        <f t="shared" si="9"/>
        <v>149</v>
      </c>
      <c r="J55" s="92">
        <f t="shared" si="9"/>
        <v>189</v>
      </c>
      <c r="K55" s="92">
        <f t="shared" si="9"/>
        <v>783</v>
      </c>
      <c r="L55" s="92">
        <f t="shared" si="9"/>
        <v>97</v>
      </c>
    </row>
    <row r="56" spans="1:12" ht="17.100000000000001" customHeight="1">
      <c r="A56" s="13"/>
      <c r="B56" s="13"/>
      <c r="C56" s="13" t="s">
        <v>103</v>
      </c>
      <c r="D56" s="37"/>
      <c r="E56" s="91">
        <f>SUM(F56:L56)</f>
        <v>753</v>
      </c>
      <c r="F56" s="92">
        <v>51</v>
      </c>
      <c r="G56" s="92">
        <v>26</v>
      </c>
      <c r="H56" s="92">
        <v>78</v>
      </c>
      <c r="I56" s="92">
        <v>58</v>
      </c>
      <c r="J56" s="92">
        <v>102</v>
      </c>
      <c r="K56" s="92">
        <v>368</v>
      </c>
      <c r="L56" s="92">
        <v>70</v>
      </c>
    </row>
    <row r="57" spans="1:12" ht="17.100000000000001" customHeight="1">
      <c r="A57" s="13"/>
      <c r="B57" s="13"/>
      <c r="C57" s="13" t="s">
        <v>102</v>
      </c>
      <c r="D57" s="37"/>
      <c r="E57" s="91">
        <f>SUM(F57:L57)</f>
        <v>842</v>
      </c>
      <c r="F57" s="92">
        <v>43</v>
      </c>
      <c r="G57" s="92">
        <v>45</v>
      </c>
      <c r="H57" s="92">
        <v>134</v>
      </c>
      <c r="I57" s="92">
        <v>91</v>
      </c>
      <c r="J57" s="92">
        <v>87</v>
      </c>
      <c r="K57" s="92">
        <v>415</v>
      </c>
      <c r="L57" s="92">
        <v>27</v>
      </c>
    </row>
    <row r="58" spans="1:12" ht="17.100000000000001" customHeight="1">
      <c r="A58" s="13"/>
      <c r="B58" s="13"/>
      <c r="C58" s="13" t="s">
        <v>101</v>
      </c>
      <c r="D58" s="37"/>
      <c r="E58" s="91" t="s">
        <v>163</v>
      </c>
      <c r="F58" s="92" t="s">
        <v>163</v>
      </c>
      <c r="G58" s="92" t="s">
        <v>163</v>
      </c>
      <c r="H58" s="92" t="s">
        <v>163</v>
      </c>
      <c r="I58" s="92" t="s">
        <v>163</v>
      </c>
      <c r="J58" s="92" t="s">
        <v>163</v>
      </c>
      <c r="K58" s="92" t="s">
        <v>163</v>
      </c>
      <c r="L58" s="92" t="s">
        <v>163</v>
      </c>
    </row>
    <row r="59" spans="1:12" ht="17.100000000000001" customHeight="1">
      <c r="A59" s="13"/>
      <c r="B59" s="13" t="s">
        <v>145</v>
      </c>
      <c r="C59" s="13"/>
      <c r="D59" s="37"/>
      <c r="E59" s="91">
        <f t="shared" ref="E59:L59" si="10">SUM(E60:E64)</f>
        <v>1370</v>
      </c>
      <c r="F59" s="92">
        <f t="shared" si="10"/>
        <v>111</v>
      </c>
      <c r="G59" s="92">
        <f t="shared" si="10"/>
        <v>25</v>
      </c>
      <c r="H59" s="92">
        <f t="shared" si="10"/>
        <v>88</v>
      </c>
      <c r="I59" s="92">
        <f t="shared" si="10"/>
        <v>109</v>
      </c>
      <c r="J59" s="92">
        <f t="shared" si="10"/>
        <v>206</v>
      </c>
      <c r="K59" s="92">
        <f t="shared" si="10"/>
        <v>732</v>
      </c>
      <c r="L59" s="92">
        <f t="shared" si="10"/>
        <v>99</v>
      </c>
    </row>
    <row r="60" spans="1:12" ht="17.100000000000001" customHeight="1">
      <c r="A60" s="13"/>
      <c r="B60" s="13"/>
      <c r="C60" s="13" t="s">
        <v>103</v>
      </c>
      <c r="D60" s="107"/>
      <c r="E60" s="91">
        <f>SUM(F60:L60)</f>
        <v>138</v>
      </c>
      <c r="F60" s="92">
        <v>12</v>
      </c>
      <c r="G60" s="92">
        <v>1</v>
      </c>
      <c r="H60" s="92">
        <v>15</v>
      </c>
      <c r="I60" s="92">
        <v>18</v>
      </c>
      <c r="J60" s="92">
        <v>15</v>
      </c>
      <c r="K60" s="92">
        <v>68</v>
      </c>
      <c r="L60" s="92">
        <v>9</v>
      </c>
    </row>
    <row r="61" spans="1:12" ht="17.100000000000001" customHeight="1">
      <c r="A61" s="13"/>
      <c r="B61" s="13"/>
      <c r="C61" s="13" t="s">
        <v>102</v>
      </c>
      <c r="D61" s="37"/>
      <c r="E61" s="91">
        <f>SUM(F61:L61)</f>
        <v>245</v>
      </c>
      <c r="F61" s="92">
        <v>28</v>
      </c>
      <c r="G61" s="92">
        <v>7</v>
      </c>
      <c r="H61" s="92">
        <v>4</v>
      </c>
      <c r="I61" s="92">
        <v>23</v>
      </c>
      <c r="J61" s="92">
        <v>29</v>
      </c>
      <c r="K61" s="92">
        <v>136</v>
      </c>
      <c r="L61" s="92">
        <v>18</v>
      </c>
    </row>
    <row r="62" spans="1:12" ht="17.100000000000001" customHeight="1">
      <c r="A62" s="13"/>
      <c r="B62" s="13"/>
      <c r="C62" s="13" t="s">
        <v>101</v>
      </c>
      <c r="D62" s="37"/>
      <c r="E62" s="91">
        <f>SUM(F62:L62)</f>
        <v>329</v>
      </c>
      <c r="F62" s="92">
        <v>22</v>
      </c>
      <c r="G62" s="92">
        <v>5</v>
      </c>
      <c r="H62" s="92">
        <v>23</v>
      </c>
      <c r="I62" s="92">
        <v>18</v>
      </c>
      <c r="J62" s="92">
        <v>46</v>
      </c>
      <c r="K62" s="92">
        <v>184</v>
      </c>
      <c r="L62" s="92">
        <v>31</v>
      </c>
    </row>
    <row r="63" spans="1:12" ht="17.100000000000001" customHeight="1">
      <c r="A63" s="13"/>
      <c r="B63" s="13"/>
      <c r="C63" s="13" t="s">
        <v>100</v>
      </c>
      <c r="D63" s="37"/>
      <c r="E63" s="91">
        <f>SUM(F63:L63)</f>
        <v>211</v>
      </c>
      <c r="F63" s="92">
        <v>10</v>
      </c>
      <c r="G63" s="92">
        <v>4</v>
      </c>
      <c r="H63" s="92">
        <v>20</v>
      </c>
      <c r="I63" s="92">
        <v>14</v>
      </c>
      <c r="J63" s="92">
        <v>25</v>
      </c>
      <c r="K63" s="92">
        <v>117</v>
      </c>
      <c r="L63" s="92">
        <v>21</v>
      </c>
    </row>
    <row r="64" spans="1:12" ht="17.100000000000001" customHeight="1">
      <c r="A64" s="13"/>
      <c r="B64" s="13"/>
      <c r="C64" s="13" t="s">
        <v>99</v>
      </c>
      <c r="D64" s="37"/>
      <c r="E64" s="91">
        <f>SUM(F64:L64)</f>
        <v>447</v>
      </c>
      <c r="F64" s="92">
        <v>39</v>
      </c>
      <c r="G64" s="92">
        <v>8</v>
      </c>
      <c r="H64" s="92">
        <v>26</v>
      </c>
      <c r="I64" s="92">
        <v>36</v>
      </c>
      <c r="J64" s="92">
        <v>91</v>
      </c>
      <c r="K64" s="92">
        <v>227</v>
      </c>
      <c r="L64" s="92">
        <v>20</v>
      </c>
    </row>
    <row r="65" spans="1:12" ht="17.100000000000001" customHeight="1">
      <c r="A65" s="13"/>
      <c r="B65" s="13" t="s">
        <v>144</v>
      </c>
      <c r="C65" s="13"/>
      <c r="D65" s="37"/>
      <c r="E65" s="91">
        <f t="shared" ref="E65:L65" si="11">SUM(E66:E68)</f>
        <v>893</v>
      </c>
      <c r="F65" s="92">
        <f t="shared" si="11"/>
        <v>62</v>
      </c>
      <c r="G65" s="92">
        <f t="shared" si="11"/>
        <v>42</v>
      </c>
      <c r="H65" s="92">
        <f t="shared" si="11"/>
        <v>134</v>
      </c>
      <c r="I65" s="92">
        <f t="shared" si="11"/>
        <v>109</v>
      </c>
      <c r="J65" s="92">
        <f t="shared" si="11"/>
        <v>253</v>
      </c>
      <c r="K65" s="92">
        <f t="shared" si="11"/>
        <v>194</v>
      </c>
      <c r="L65" s="92">
        <f t="shared" si="11"/>
        <v>99</v>
      </c>
    </row>
    <row r="66" spans="1:12" ht="17.100000000000001" customHeight="1">
      <c r="A66" s="13"/>
      <c r="B66" s="13"/>
      <c r="C66" s="13" t="s">
        <v>103</v>
      </c>
      <c r="D66" s="37"/>
      <c r="E66" s="91">
        <f>SUM(F66:L66)</f>
        <v>447</v>
      </c>
      <c r="F66" s="92">
        <v>25</v>
      </c>
      <c r="G66" s="92">
        <v>26</v>
      </c>
      <c r="H66" s="92">
        <v>98</v>
      </c>
      <c r="I66" s="92">
        <v>49</v>
      </c>
      <c r="J66" s="92">
        <v>107</v>
      </c>
      <c r="K66" s="92">
        <v>84</v>
      </c>
      <c r="L66" s="92">
        <v>58</v>
      </c>
    </row>
    <row r="67" spans="1:12" ht="17.100000000000001" customHeight="1">
      <c r="A67" s="13"/>
      <c r="B67" s="13"/>
      <c r="C67" s="13" t="s">
        <v>102</v>
      </c>
      <c r="D67" s="37"/>
      <c r="E67" s="91">
        <f>SUM(F67:L67)</f>
        <v>357</v>
      </c>
      <c r="F67" s="92">
        <v>24</v>
      </c>
      <c r="G67" s="92">
        <v>7</v>
      </c>
      <c r="H67" s="92">
        <v>29</v>
      </c>
      <c r="I67" s="92">
        <v>49</v>
      </c>
      <c r="J67" s="92">
        <v>135</v>
      </c>
      <c r="K67" s="92">
        <v>78</v>
      </c>
      <c r="L67" s="92">
        <v>35</v>
      </c>
    </row>
    <row r="68" spans="1:12" ht="17.100000000000001" customHeight="1">
      <c r="A68" s="13"/>
      <c r="B68" s="13"/>
      <c r="C68" s="13" t="s">
        <v>101</v>
      </c>
      <c r="D68" s="37"/>
      <c r="E68" s="91">
        <f>SUM(F68:L68)</f>
        <v>89</v>
      </c>
      <c r="F68" s="92">
        <v>13</v>
      </c>
      <c r="G68" s="92">
        <v>9</v>
      </c>
      <c r="H68" s="92">
        <v>7</v>
      </c>
      <c r="I68" s="92">
        <v>11</v>
      </c>
      <c r="J68" s="92">
        <v>11</v>
      </c>
      <c r="K68" s="92">
        <v>32</v>
      </c>
      <c r="L68" s="92">
        <v>6</v>
      </c>
    </row>
    <row r="69" spans="1:12" ht="17.100000000000001" customHeight="1"/>
    <row r="70" spans="1:12" ht="17.100000000000001" customHeight="1"/>
    <row r="71" spans="1:12" ht="17.100000000000001" customHeight="1"/>
    <row r="72" spans="1:12" ht="17.100000000000001" customHeight="1"/>
    <row r="73" spans="1:12" ht="17.100000000000001" customHeight="1"/>
    <row r="74" spans="1:12" ht="24" customHeight="1" thickBot="1">
      <c r="A74" s="1" t="s">
        <v>465</v>
      </c>
      <c r="B74" s="117"/>
      <c r="C74" s="117"/>
      <c r="D74" s="117"/>
      <c r="E74" s="1"/>
    </row>
    <row r="75" spans="1:12" ht="15" customHeight="1" thickTop="1">
      <c r="A75" s="327" t="s">
        <v>362</v>
      </c>
      <c r="B75" s="327"/>
      <c r="C75" s="327"/>
      <c r="D75" s="327"/>
      <c r="E75" s="342" t="s">
        <v>1</v>
      </c>
      <c r="F75" s="343"/>
      <c r="G75" s="343"/>
      <c r="H75" s="343"/>
      <c r="I75" s="343"/>
      <c r="J75" s="343"/>
      <c r="K75" s="343"/>
      <c r="L75" s="343"/>
    </row>
    <row r="76" spans="1:12" ht="15" customHeight="1">
      <c r="A76" s="332"/>
      <c r="B76" s="332"/>
      <c r="C76" s="332"/>
      <c r="D76" s="332"/>
      <c r="E76" s="253" t="s">
        <v>319</v>
      </c>
      <c r="F76" s="267" t="s">
        <v>412</v>
      </c>
      <c r="G76" s="253" t="s">
        <v>404</v>
      </c>
      <c r="H76" s="124" t="s">
        <v>405</v>
      </c>
      <c r="I76" s="124" t="s">
        <v>406</v>
      </c>
      <c r="J76" s="124" t="s">
        <v>407</v>
      </c>
      <c r="K76" s="253" t="s">
        <v>408</v>
      </c>
      <c r="L76" s="255" t="s">
        <v>348</v>
      </c>
    </row>
    <row r="77" spans="1:12" ht="15" customHeight="1">
      <c r="A77" s="329"/>
      <c r="B77" s="329"/>
      <c r="C77" s="329"/>
      <c r="D77" s="329"/>
      <c r="E77" s="254"/>
      <c r="F77" s="271"/>
      <c r="G77" s="254"/>
      <c r="H77" s="123" t="s">
        <v>409</v>
      </c>
      <c r="I77" s="123" t="s">
        <v>410</v>
      </c>
      <c r="J77" s="123" t="s">
        <v>411</v>
      </c>
      <c r="K77" s="254"/>
      <c r="L77" s="252"/>
    </row>
    <row r="78" spans="1:12" ht="17.100000000000001" customHeight="1">
      <c r="A78" s="13"/>
      <c r="B78" s="13" t="s">
        <v>143</v>
      </c>
      <c r="C78" s="13"/>
      <c r="D78" s="110"/>
      <c r="E78" s="143">
        <f t="shared" ref="E78:L78" si="12">SUM(E79:E83)</f>
        <v>2542</v>
      </c>
      <c r="F78" s="92">
        <f t="shared" si="12"/>
        <v>135</v>
      </c>
      <c r="G78" s="92">
        <f t="shared" si="12"/>
        <v>160</v>
      </c>
      <c r="H78" s="92">
        <f t="shared" si="12"/>
        <v>527</v>
      </c>
      <c r="I78" s="92">
        <f t="shared" si="12"/>
        <v>342</v>
      </c>
      <c r="J78" s="92">
        <f t="shared" si="12"/>
        <v>407</v>
      </c>
      <c r="K78" s="92">
        <f t="shared" si="12"/>
        <v>776</v>
      </c>
      <c r="L78" s="92">
        <f t="shared" si="12"/>
        <v>195</v>
      </c>
    </row>
    <row r="79" spans="1:12" ht="17.100000000000001" customHeight="1">
      <c r="A79" s="13"/>
      <c r="B79" s="13"/>
      <c r="C79" s="13" t="s">
        <v>103</v>
      </c>
      <c r="D79" s="37"/>
      <c r="E79" s="91">
        <f>SUM(F79:L79)</f>
        <v>391</v>
      </c>
      <c r="F79" s="92">
        <v>11</v>
      </c>
      <c r="G79" s="92">
        <v>46</v>
      </c>
      <c r="H79" s="92">
        <v>144</v>
      </c>
      <c r="I79" s="92">
        <v>52</v>
      </c>
      <c r="J79" s="92">
        <v>59</v>
      </c>
      <c r="K79" s="92">
        <v>46</v>
      </c>
      <c r="L79" s="92">
        <v>33</v>
      </c>
    </row>
    <row r="80" spans="1:12" ht="17.100000000000001" customHeight="1">
      <c r="A80" s="13"/>
      <c r="B80" s="13"/>
      <c r="C80" s="13" t="s">
        <v>102</v>
      </c>
      <c r="D80" s="37"/>
      <c r="E80" s="91">
        <f>SUM(F80:L80)</f>
        <v>364</v>
      </c>
      <c r="F80" s="92">
        <v>17</v>
      </c>
      <c r="G80" s="92">
        <v>33</v>
      </c>
      <c r="H80" s="92">
        <v>131</v>
      </c>
      <c r="I80" s="92">
        <v>38</v>
      </c>
      <c r="J80" s="92">
        <v>23</v>
      </c>
      <c r="K80" s="92">
        <v>94</v>
      </c>
      <c r="L80" s="92">
        <v>28</v>
      </c>
    </row>
    <row r="81" spans="1:12" ht="17.100000000000001" customHeight="1">
      <c r="A81" s="13"/>
      <c r="B81" s="13"/>
      <c r="C81" s="13" t="s">
        <v>101</v>
      </c>
      <c r="D81" s="37"/>
      <c r="E81" s="91">
        <f>SUM(F81:L81)</f>
        <v>562</v>
      </c>
      <c r="F81" s="92">
        <v>29</v>
      </c>
      <c r="G81" s="92">
        <v>28</v>
      </c>
      <c r="H81" s="92">
        <v>105</v>
      </c>
      <c r="I81" s="92">
        <v>78</v>
      </c>
      <c r="J81" s="92">
        <v>126</v>
      </c>
      <c r="K81" s="92">
        <v>158</v>
      </c>
      <c r="L81" s="92">
        <v>38</v>
      </c>
    </row>
    <row r="82" spans="1:12" ht="17.100000000000001" customHeight="1">
      <c r="A82" s="13"/>
      <c r="B82" s="13"/>
      <c r="C82" s="13" t="s">
        <v>100</v>
      </c>
      <c r="D82" s="37"/>
      <c r="E82" s="91">
        <f>SUM(F82:L82)</f>
        <v>533</v>
      </c>
      <c r="F82" s="92">
        <v>29</v>
      </c>
      <c r="G82" s="92">
        <v>30</v>
      </c>
      <c r="H82" s="92">
        <v>72</v>
      </c>
      <c r="I82" s="92">
        <v>89</v>
      </c>
      <c r="J82" s="92">
        <v>72</v>
      </c>
      <c r="K82" s="92">
        <v>193</v>
      </c>
      <c r="L82" s="92">
        <v>48</v>
      </c>
    </row>
    <row r="83" spans="1:12" ht="16.5" customHeight="1">
      <c r="A83" s="13"/>
      <c r="B83" s="13"/>
      <c r="C83" s="13" t="s">
        <v>99</v>
      </c>
      <c r="D83" s="37"/>
      <c r="E83" s="91">
        <f>SUM(F83:L83)</f>
        <v>692</v>
      </c>
      <c r="F83" s="92">
        <v>49</v>
      </c>
      <c r="G83" s="92">
        <v>23</v>
      </c>
      <c r="H83" s="92">
        <v>75</v>
      </c>
      <c r="I83" s="92">
        <v>85</v>
      </c>
      <c r="J83" s="92">
        <v>127</v>
      </c>
      <c r="K83" s="92">
        <v>285</v>
      </c>
      <c r="L83" s="92">
        <v>48</v>
      </c>
    </row>
    <row r="84" spans="1:12" ht="17.100000000000001" customHeight="1">
      <c r="A84" s="13"/>
      <c r="B84" s="13" t="s">
        <v>142</v>
      </c>
      <c r="C84" s="13"/>
      <c r="D84" s="37"/>
      <c r="E84" s="91">
        <f t="shared" ref="E84:L84" si="13">SUM(E85:E86)</f>
        <v>1595</v>
      </c>
      <c r="F84" s="92">
        <f t="shared" si="13"/>
        <v>86</v>
      </c>
      <c r="G84" s="92">
        <f t="shared" si="13"/>
        <v>75</v>
      </c>
      <c r="H84" s="92">
        <f t="shared" si="13"/>
        <v>213</v>
      </c>
      <c r="I84" s="92">
        <f t="shared" si="13"/>
        <v>252</v>
      </c>
      <c r="J84" s="92">
        <f t="shared" si="13"/>
        <v>263</v>
      </c>
      <c r="K84" s="92">
        <f t="shared" si="13"/>
        <v>554</v>
      </c>
      <c r="L84" s="92">
        <f t="shared" si="13"/>
        <v>152</v>
      </c>
    </row>
    <row r="85" spans="1:12" ht="17.100000000000001" customHeight="1">
      <c r="A85" s="13"/>
      <c r="B85" s="13"/>
      <c r="C85" s="13" t="s">
        <v>103</v>
      </c>
      <c r="D85" s="37"/>
      <c r="E85" s="91">
        <f>SUM(F85:L85)</f>
        <v>649</v>
      </c>
      <c r="F85" s="92">
        <v>34</v>
      </c>
      <c r="G85" s="92">
        <v>34</v>
      </c>
      <c r="H85" s="92">
        <v>107</v>
      </c>
      <c r="I85" s="92">
        <v>110</v>
      </c>
      <c r="J85" s="92">
        <v>87</v>
      </c>
      <c r="K85" s="92">
        <v>207</v>
      </c>
      <c r="L85" s="92">
        <v>70</v>
      </c>
    </row>
    <row r="86" spans="1:12" ht="17.100000000000001" customHeight="1">
      <c r="A86" s="13"/>
      <c r="B86" s="13"/>
      <c r="C86" s="13" t="s">
        <v>102</v>
      </c>
      <c r="D86" s="37"/>
      <c r="E86" s="91">
        <f>SUM(F86:L86)</f>
        <v>946</v>
      </c>
      <c r="F86" s="92">
        <v>52</v>
      </c>
      <c r="G86" s="92">
        <v>41</v>
      </c>
      <c r="H86" s="92">
        <v>106</v>
      </c>
      <c r="I86" s="92">
        <v>142</v>
      </c>
      <c r="J86" s="92">
        <v>176</v>
      </c>
      <c r="K86" s="92">
        <v>347</v>
      </c>
      <c r="L86" s="92">
        <v>82</v>
      </c>
    </row>
    <row r="87" spans="1:12" ht="16.5" customHeight="1">
      <c r="A87" s="13"/>
      <c r="B87" s="13" t="s">
        <v>141</v>
      </c>
      <c r="C87" s="13"/>
      <c r="D87" s="37"/>
      <c r="E87" s="91">
        <f t="shared" ref="E87:L87" si="14">SUM(E88:E92)</f>
        <v>2486</v>
      </c>
      <c r="F87" s="92">
        <f t="shared" si="14"/>
        <v>147</v>
      </c>
      <c r="G87" s="92">
        <f t="shared" si="14"/>
        <v>158</v>
      </c>
      <c r="H87" s="92">
        <f t="shared" si="14"/>
        <v>441</v>
      </c>
      <c r="I87" s="92">
        <f t="shared" si="14"/>
        <v>295</v>
      </c>
      <c r="J87" s="92">
        <f t="shared" si="14"/>
        <v>384</v>
      </c>
      <c r="K87" s="92">
        <f t="shared" si="14"/>
        <v>864</v>
      </c>
      <c r="L87" s="92">
        <f t="shared" si="14"/>
        <v>197</v>
      </c>
    </row>
    <row r="88" spans="1:12" ht="17.100000000000001" customHeight="1">
      <c r="A88" s="13"/>
      <c r="B88" s="13"/>
      <c r="C88" s="13" t="s">
        <v>103</v>
      </c>
      <c r="D88" s="37"/>
      <c r="E88" s="91">
        <f>SUM(F88:L88)</f>
        <v>966</v>
      </c>
      <c r="F88" s="92">
        <v>49</v>
      </c>
      <c r="G88" s="92">
        <v>65</v>
      </c>
      <c r="H88" s="92">
        <v>188</v>
      </c>
      <c r="I88" s="92">
        <v>107</v>
      </c>
      <c r="J88" s="92">
        <v>133</v>
      </c>
      <c r="K88" s="92">
        <v>326</v>
      </c>
      <c r="L88" s="92">
        <v>98</v>
      </c>
    </row>
    <row r="89" spans="1:12" ht="17.100000000000001" customHeight="1">
      <c r="A89" s="13"/>
      <c r="B89" s="13"/>
      <c r="C89" s="13" t="s">
        <v>102</v>
      </c>
      <c r="D89" s="37"/>
      <c r="E89" s="91">
        <f>SUM(F89:L89)</f>
        <v>910</v>
      </c>
      <c r="F89" s="92">
        <v>61</v>
      </c>
      <c r="G89" s="92">
        <v>48</v>
      </c>
      <c r="H89" s="92">
        <v>166</v>
      </c>
      <c r="I89" s="92">
        <v>132</v>
      </c>
      <c r="J89" s="92">
        <v>139</v>
      </c>
      <c r="K89" s="92">
        <v>321</v>
      </c>
      <c r="L89" s="92">
        <v>43</v>
      </c>
    </row>
    <row r="90" spans="1:12" ht="17.100000000000001" customHeight="1">
      <c r="A90" s="13"/>
      <c r="B90" s="13"/>
      <c r="C90" s="13" t="s">
        <v>101</v>
      </c>
      <c r="D90" s="37"/>
      <c r="E90" s="91">
        <f>SUM(F90:L90)</f>
        <v>550</v>
      </c>
      <c r="F90" s="92">
        <v>35</v>
      </c>
      <c r="G90" s="92">
        <v>33</v>
      </c>
      <c r="H90" s="92">
        <v>68</v>
      </c>
      <c r="I90" s="92">
        <v>54</v>
      </c>
      <c r="J90" s="92">
        <v>109</v>
      </c>
      <c r="K90" s="92">
        <v>198</v>
      </c>
      <c r="L90" s="92">
        <v>53</v>
      </c>
    </row>
    <row r="91" spans="1:12" ht="17.100000000000001" customHeight="1">
      <c r="A91" s="13"/>
      <c r="B91" s="13"/>
      <c r="C91" s="13" t="s">
        <v>100</v>
      </c>
      <c r="D91" s="37"/>
      <c r="E91" s="91">
        <f>SUM(F91:L91)</f>
        <v>54</v>
      </c>
      <c r="F91" s="92" t="s">
        <v>163</v>
      </c>
      <c r="G91" s="92">
        <v>12</v>
      </c>
      <c r="H91" s="92">
        <v>19</v>
      </c>
      <c r="I91" s="92">
        <v>1</v>
      </c>
      <c r="J91" s="92">
        <v>3</v>
      </c>
      <c r="K91" s="92">
        <v>16</v>
      </c>
      <c r="L91" s="92">
        <v>3</v>
      </c>
    </row>
    <row r="92" spans="1:12" ht="17.100000000000001" customHeight="1">
      <c r="A92" s="13"/>
      <c r="B92" s="13"/>
      <c r="C92" s="13" t="s">
        <v>99</v>
      </c>
      <c r="D92" s="37"/>
      <c r="E92" s="91">
        <f>SUM(F92:L92)</f>
        <v>6</v>
      </c>
      <c r="F92" s="92">
        <v>2</v>
      </c>
      <c r="G92" s="92" t="s">
        <v>163</v>
      </c>
      <c r="H92" s="92" t="s">
        <v>163</v>
      </c>
      <c r="I92" s="92">
        <v>1</v>
      </c>
      <c r="J92" s="92" t="s">
        <v>163</v>
      </c>
      <c r="K92" s="92">
        <v>3</v>
      </c>
      <c r="L92" s="92" t="s">
        <v>163</v>
      </c>
    </row>
    <row r="93" spans="1:12" ht="17.100000000000001" customHeight="1">
      <c r="A93" s="13"/>
      <c r="B93" s="13" t="s">
        <v>140</v>
      </c>
      <c r="C93" s="13"/>
      <c r="D93" s="37"/>
      <c r="E93" s="91">
        <f t="shared" ref="E93:L93" si="15">SUM(E94:E95)</f>
        <v>1648</v>
      </c>
      <c r="F93" s="92">
        <f t="shared" si="15"/>
        <v>114</v>
      </c>
      <c r="G93" s="92">
        <f t="shared" si="15"/>
        <v>40</v>
      </c>
      <c r="H93" s="92">
        <f t="shared" si="15"/>
        <v>205</v>
      </c>
      <c r="I93" s="92">
        <f t="shared" si="15"/>
        <v>211</v>
      </c>
      <c r="J93" s="92">
        <f t="shared" si="15"/>
        <v>301</v>
      </c>
      <c r="K93" s="92">
        <f t="shared" si="15"/>
        <v>714</v>
      </c>
      <c r="L93" s="92">
        <f t="shared" si="15"/>
        <v>63</v>
      </c>
    </row>
    <row r="94" spans="1:12" ht="17.100000000000001" customHeight="1">
      <c r="A94" s="13"/>
      <c r="B94" s="13"/>
      <c r="C94" s="13" t="s">
        <v>103</v>
      </c>
      <c r="D94" s="37"/>
      <c r="E94" s="91">
        <f>SUM(F94:L94)</f>
        <v>730</v>
      </c>
      <c r="F94" s="92">
        <v>60</v>
      </c>
      <c r="G94" s="92">
        <v>25</v>
      </c>
      <c r="H94" s="92">
        <v>107</v>
      </c>
      <c r="I94" s="92">
        <v>103</v>
      </c>
      <c r="J94" s="92">
        <v>137</v>
      </c>
      <c r="K94" s="92">
        <v>273</v>
      </c>
      <c r="L94" s="92">
        <v>25</v>
      </c>
    </row>
    <row r="95" spans="1:12" ht="17.100000000000001" customHeight="1">
      <c r="A95" s="13"/>
      <c r="B95" s="13"/>
      <c r="C95" s="13" t="s">
        <v>102</v>
      </c>
      <c r="D95" s="37"/>
      <c r="E95" s="91">
        <f>SUM(F95:L95)</f>
        <v>918</v>
      </c>
      <c r="F95" s="92">
        <v>54</v>
      </c>
      <c r="G95" s="92">
        <v>15</v>
      </c>
      <c r="H95" s="92">
        <v>98</v>
      </c>
      <c r="I95" s="92">
        <v>108</v>
      </c>
      <c r="J95" s="92">
        <v>164</v>
      </c>
      <c r="K95" s="92">
        <v>441</v>
      </c>
      <c r="L95" s="92">
        <v>38</v>
      </c>
    </row>
    <row r="96" spans="1:12" ht="17.100000000000001" customHeight="1">
      <c r="A96" s="13"/>
      <c r="B96" s="13" t="s">
        <v>139</v>
      </c>
      <c r="C96" s="13"/>
      <c r="D96" s="37"/>
      <c r="E96" s="91" t="s">
        <v>163</v>
      </c>
      <c r="F96" s="92" t="s">
        <v>163</v>
      </c>
      <c r="G96" s="92" t="s">
        <v>163</v>
      </c>
      <c r="H96" s="92" t="s">
        <v>163</v>
      </c>
      <c r="I96" s="92" t="s">
        <v>163</v>
      </c>
      <c r="J96" s="92" t="s">
        <v>163</v>
      </c>
      <c r="K96" s="92" t="s">
        <v>163</v>
      </c>
      <c r="L96" s="92" t="s">
        <v>163</v>
      </c>
    </row>
    <row r="97" spans="1:12" ht="17.100000000000001" customHeight="1">
      <c r="A97" s="13"/>
      <c r="B97" s="13"/>
      <c r="C97" s="13" t="s">
        <v>103</v>
      </c>
      <c r="D97" s="37"/>
      <c r="E97" s="91" t="s">
        <v>163</v>
      </c>
      <c r="F97" s="92" t="s">
        <v>163</v>
      </c>
      <c r="G97" s="92" t="s">
        <v>163</v>
      </c>
      <c r="H97" s="92" t="s">
        <v>163</v>
      </c>
      <c r="I97" s="92" t="s">
        <v>163</v>
      </c>
      <c r="J97" s="92" t="s">
        <v>163</v>
      </c>
      <c r="K97" s="92" t="s">
        <v>163</v>
      </c>
      <c r="L97" s="92" t="s">
        <v>163</v>
      </c>
    </row>
    <row r="98" spans="1:12" ht="17.100000000000001" customHeight="1">
      <c r="A98" s="13"/>
      <c r="B98" s="13"/>
      <c r="C98" s="13" t="s">
        <v>102</v>
      </c>
      <c r="D98" s="37"/>
      <c r="E98" s="91" t="s">
        <v>163</v>
      </c>
      <c r="F98" s="92" t="s">
        <v>163</v>
      </c>
      <c r="G98" s="92" t="s">
        <v>163</v>
      </c>
      <c r="H98" s="92" t="s">
        <v>163</v>
      </c>
      <c r="I98" s="92" t="s">
        <v>163</v>
      </c>
      <c r="J98" s="92" t="s">
        <v>163</v>
      </c>
      <c r="K98" s="92" t="s">
        <v>163</v>
      </c>
      <c r="L98" s="92" t="s">
        <v>163</v>
      </c>
    </row>
    <row r="99" spans="1:12" ht="16.5" customHeight="1">
      <c r="A99" s="13"/>
      <c r="B99" s="13" t="s">
        <v>138</v>
      </c>
      <c r="C99" s="13"/>
      <c r="D99" s="37"/>
      <c r="E99" s="91">
        <f t="shared" ref="E99:L99" si="16">SUM(E100:E104)</f>
        <v>2338</v>
      </c>
      <c r="F99" s="92">
        <f t="shared" si="16"/>
        <v>119</v>
      </c>
      <c r="G99" s="92">
        <f t="shared" si="16"/>
        <v>125</v>
      </c>
      <c r="H99" s="92">
        <f t="shared" si="16"/>
        <v>404</v>
      </c>
      <c r="I99" s="92">
        <f t="shared" si="16"/>
        <v>355</v>
      </c>
      <c r="J99" s="92">
        <f t="shared" si="16"/>
        <v>395</v>
      </c>
      <c r="K99" s="92">
        <f t="shared" si="16"/>
        <v>709</v>
      </c>
      <c r="L99" s="92">
        <f t="shared" si="16"/>
        <v>231</v>
      </c>
    </row>
    <row r="100" spans="1:12" ht="17.100000000000001" customHeight="1">
      <c r="A100" s="13"/>
      <c r="B100" s="13"/>
      <c r="C100" s="13" t="s">
        <v>103</v>
      </c>
      <c r="D100" s="37"/>
      <c r="E100" s="91">
        <f>SUM(F100:L100)</f>
        <v>186</v>
      </c>
      <c r="F100" s="92">
        <v>5</v>
      </c>
      <c r="G100" s="92">
        <v>8</v>
      </c>
      <c r="H100" s="92">
        <v>34</v>
      </c>
      <c r="I100" s="92">
        <v>29</v>
      </c>
      <c r="J100" s="92">
        <v>27</v>
      </c>
      <c r="K100" s="92">
        <v>59</v>
      </c>
      <c r="L100" s="92">
        <v>24</v>
      </c>
    </row>
    <row r="101" spans="1:12" ht="17.100000000000001" customHeight="1">
      <c r="A101" s="13"/>
      <c r="B101" s="13"/>
      <c r="C101" s="13" t="s">
        <v>102</v>
      </c>
      <c r="D101" s="37"/>
      <c r="E101" s="91">
        <f>SUM(F101:L101)</f>
        <v>512</v>
      </c>
      <c r="F101" s="92">
        <v>28</v>
      </c>
      <c r="G101" s="92">
        <v>31</v>
      </c>
      <c r="H101" s="92">
        <v>90</v>
      </c>
      <c r="I101" s="92">
        <v>73</v>
      </c>
      <c r="J101" s="92">
        <v>102</v>
      </c>
      <c r="K101" s="92">
        <v>120</v>
      </c>
      <c r="L101" s="92">
        <v>68</v>
      </c>
    </row>
    <row r="102" spans="1:12" ht="17.100000000000001" customHeight="1">
      <c r="A102" s="13"/>
      <c r="B102" s="13"/>
      <c r="C102" s="13" t="s">
        <v>101</v>
      </c>
      <c r="D102" s="37"/>
      <c r="E102" s="91">
        <f>SUM(F102:L102)</f>
        <v>763</v>
      </c>
      <c r="F102" s="92">
        <v>37</v>
      </c>
      <c r="G102" s="92">
        <v>43</v>
      </c>
      <c r="H102" s="92">
        <v>124</v>
      </c>
      <c r="I102" s="92">
        <v>122</v>
      </c>
      <c r="J102" s="92">
        <v>128</v>
      </c>
      <c r="K102" s="92">
        <v>252</v>
      </c>
      <c r="L102" s="92">
        <v>57</v>
      </c>
    </row>
    <row r="103" spans="1:12" ht="17.100000000000001" customHeight="1">
      <c r="A103" s="13"/>
      <c r="B103" s="13"/>
      <c r="C103" s="13" t="s">
        <v>100</v>
      </c>
      <c r="D103" s="37"/>
      <c r="E103" s="91">
        <f>SUM(F103:L103)</f>
        <v>719</v>
      </c>
      <c r="F103" s="92">
        <v>38</v>
      </c>
      <c r="G103" s="92">
        <v>28</v>
      </c>
      <c r="H103" s="92">
        <v>147</v>
      </c>
      <c r="I103" s="92">
        <v>108</v>
      </c>
      <c r="J103" s="92">
        <v>113</v>
      </c>
      <c r="K103" s="92">
        <v>218</v>
      </c>
      <c r="L103" s="92">
        <v>67</v>
      </c>
    </row>
    <row r="104" spans="1:12" ht="17.100000000000001" customHeight="1">
      <c r="A104" s="13"/>
      <c r="B104" s="13"/>
      <c r="C104" s="13" t="s">
        <v>99</v>
      </c>
      <c r="D104" s="37"/>
      <c r="E104" s="91">
        <f>SUM(F104:L104)</f>
        <v>158</v>
      </c>
      <c r="F104" s="92">
        <v>11</v>
      </c>
      <c r="G104" s="92">
        <v>15</v>
      </c>
      <c r="H104" s="92">
        <v>9</v>
      </c>
      <c r="I104" s="92">
        <v>23</v>
      </c>
      <c r="J104" s="92">
        <v>25</v>
      </c>
      <c r="K104" s="92">
        <v>60</v>
      </c>
      <c r="L104" s="92">
        <v>15</v>
      </c>
    </row>
    <row r="105" spans="1:12" ht="17.100000000000001" customHeight="1">
      <c r="A105" s="13"/>
      <c r="B105" s="13" t="s">
        <v>137</v>
      </c>
      <c r="C105" s="13"/>
      <c r="D105" s="37"/>
      <c r="E105" s="91" t="s">
        <v>163</v>
      </c>
      <c r="F105" s="92" t="s">
        <v>163</v>
      </c>
      <c r="G105" s="92" t="s">
        <v>163</v>
      </c>
      <c r="H105" s="92" t="s">
        <v>163</v>
      </c>
      <c r="I105" s="92" t="s">
        <v>163</v>
      </c>
      <c r="J105" s="92" t="s">
        <v>163</v>
      </c>
      <c r="K105" s="92" t="s">
        <v>163</v>
      </c>
      <c r="L105" s="92" t="s">
        <v>163</v>
      </c>
    </row>
    <row r="106" spans="1:12" ht="17.100000000000001" customHeight="1">
      <c r="A106" s="13"/>
      <c r="B106" s="13" t="s">
        <v>136</v>
      </c>
      <c r="C106" s="13"/>
      <c r="D106" s="37"/>
      <c r="E106" s="91">
        <f>SUM(F106:L106)</f>
        <v>373</v>
      </c>
      <c r="F106" s="92">
        <v>16</v>
      </c>
      <c r="G106" s="92">
        <v>25</v>
      </c>
      <c r="H106" s="92">
        <v>65</v>
      </c>
      <c r="I106" s="92">
        <v>52</v>
      </c>
      <c r="J106" s="92">
        <v>55</v>
      </c>
      <c r="K106" s="92">
        <v>126</v>
      </c>
      <c r="L106" s="92">
        <v>34</v>
      </c>
    </row>
    <row r="107" spans="1:12" ht="17.100000000000001" customHeight="1">
      <c r="A107" s="13"/>
      <c r="B107" s="13" t="s">
        <v>135</v>
      </c>
      <c r="C107" s="13"/>
      <c r="D107" s="37"/>
      <c r="E107" s="91">
        <f>SUM(F107:L107)</f>
        <v>324</v>
      </c>
      <c r="F107" s="92">
        <v>20</v>
      </c>
      <c r="G107" s="92">
        <v>24</v>
      </c>
      <c r="H107" s="92">
        <v>66</v>
      </c>
      <c r="I107" s="92">
        <v>50</v>
      </c>
      <c r="J107" s="92">
        <v>35</v>
      </c>
      <c r="K107" s="92">
        <v>97</v>
      </c>
      <c r="L107" s="92">
        <v>32</v>
      </c>
    </row>
    <row r="108" spans="1:12" ht="17.100000000000001" customHeight="1">
      <c r="A108" s="13"/>
      <c r="B108" s="13" t="s">
        <v>134</v>
      </c>
      <c r="C108" s="13"/>
      <c r="D108" s="37"/>
      <c r="E108" s="91">
        <f>SUM(F108:L108)</f>
        <v>271</v>
      </c>
      <c r="F108" s="92">
        <v>18</v>
      </c>
      <c r="G108" s="92">
        <v>13</v>
      </c>
      <c r="H108" s="92">
        <v>41</v>
      </c>
      <c r="I108" s="92">
        <v>31</v>
      </c>
      <c r="J108" s="92">
        <v>46</v>
      </c>
      <c r="K108" s="92">
        <v>101</v>
      </c>
      <c r="L108" s="92">
        <v>21</v>
      </c>
    </row>
    <row r="109" spans="1:12" ht="17.100000000000001" customHeight="1">
      <c r="A109" s="13"/>
      <c r="B109" s="13" t="s">
        <v>133</v>
      </c>
      <c r="C109" s="13"/>
      <c r="D109" s="38" t="s">
        <v>364</v>
      </c>
      <c r="E109" s="91" t="s">
        <v>370</v>
      </c>
      <c r="F109" s="92" t="s">
        <v>370</v>
      </c>
      <c r="G109" s="92" t="s">
        <v>370</v>
      </c>
      <c r="H109" s="92" t="s">
        <v>370</v>
      </c>
      <c r="I109" s="92" t="s">
        <v>370</v>
      </c>
      <c r="J109" s="92" t="s">
        <v>370</v>
      </c>
      <c r="K109" s="92" t="s">
        <v>370</v>
      </c>
      <c r="L109" s="92" t="s">
        <v>370</v>
      </c>
    </row>
    <row r="110" spans="1:12" ht="17.100000000000001" customHeight="1">
      <c r="A110" s="13"/>
      <c r="B110" s="13" t="s">
        <v>132</v>
      </c>
      <c r="C110" s="13"/>
      <c r="D110" s="38" t="s">
        <v>364</v>
      </c>
      <c r="E110" s="91">
        <f>SUM(F110:L110)</f>
        <v>28</v>
      </c>
      <c r="F110" s="92">
        <v>2</v>
      </c>
      <c r="G110" s="92" t="s">
        <v>163</v>
      </c>
      <c r="H110" s="92">
        <v>3</v>
      </c>
      <c r="I110" s="92">
        <v>2</v>
      </c>
      <c r="J110" s="92">
        <v>3</v>
      </c>
      <c r="K110" s="92">
        <v>14</v>
      </c>
      <c r="L110" s="92">
        <v>4</v>
      </c>
    </row>
    <row r="111" spans="1:12" ht="17.100000000000001" customHeight="1">
      <c r="A111" s="13"/>
      <c r="B111" s="13" t="s">
        <v>131</v>
      </c>
      <c r="C111" s="13"/>
      <c r="D111" s="37"/>
      <c r="E111" s="91">
        <f t="shared" ref="E111:K111" si="17">SUM(E112:E116)</f>
        <v>2640</v>
      </c>
      <c r="F111" s="92">
        <f t="shared" si="17"/>
        <v>169</v>
      </c>
      <c r="G111" s="92">
        <f t="shared" si="17"/>
        <v>117</v>
      </c>
      <c r="H111" s="92">
        <f t="shared" si="17"/>
        <v>396</v>
      </c>
      <c r="I111" s="92">
        <f t="shared" si="17"/>
        <v>320</v>
      </c>
      <c r="J111" s="92">
        <f t="shared" si="17"/>
        <v>440</v>
      </c>
      <c r="K111" s="92">
        <f t="shared" si="17"/>
        <v>1032</v>
      </c>
      <c r="L111" s="92">
        <f>SUM(L112:L116)</f>
        <v>166</v>
      </c>
    </row>
    <row r="112" spans="1:12" ht="17.100000000000001" customHeight="1">
      <c r="A112" s="13"/>
      <c r="B112" s="13"/>
      <c r="C112" s="13" t="s">
        <v>103</v>
      </c>
      <c r="D112" s="37"/>
      <c r="E112" s="91">
        <f>SUM(F112:L112)</f>
        <v>451</v>
      </c>
      <c r="F112" s="92">
        <v>15</v>
      </c>
      <c r="G112" s="92">
        <v>41</v>
      </c>
      <c r="H112" s="92">
        <v>119</v>
      </c>
      <c r="I112" s="92">
        <v>58</v>
      </c>
      <c r="J112" s="92">
        <v>51</v>
      </c>
      <c r="K112" s="92">
        <v>116</v>
      </c>
      <c r="L112" s="92">
        <v>51</v>
      </c>
    </row>
    <row r="113" spans="1:12" ht="17.100000000000001" customHeight="1">
      <c r="A113" s="13"/>
      <c r="B113" s="13"/>
      <c r="C113" s="13" t="s">
        <v>102</v>
      </c>
      <c r="D113" s="37"/>
      <c r="E113" s="91">
        <f>SUM(F113:L113)</f>
        <v>460</v>
      </c>
      <c r="F113" s="92">
        <v>35</v>
      </c>
      <c r="G113" s="92">
        <v>18</v>
      </c>
      <c r="H113" s="92">
        <v>66</v>
      </c>
      <c r="I113" s="92">
        <v>37</v>
      </c>
      <c r="J113" s="92">
        <v>71</v>
      </c>
      <c r="K113" s="92">
        <v>211</v>
      </c>
      <c r="L113" s="92">
        <v>22</v>
      </c>
    </row>
    <row r="114" spans="1:12" ht="17.100000000000001" customHeight="1">
      <c r="A114" s="13"/>
      <c r="B114" s="13"/>
      <c r="C114" s="13" t="s">
        <v>101</v>
      </c>
      <c r="D114" s="37"/>
      <c r="E114" s="91">
        <f>SUM(F114:L114)</f>
        <v>483</v>
      </c>
      <c r="F114" s="92">
        <v>39</v>
      </c>
      <c r="G114" s="92">
        <v>9</v>
      </c>
      <c r="H114" s="92">
        <v>32</v>
      </c>
      <c r="I114" s="92">
        <v>54</v>
      </c>
      <c r="J114" s="92">
        <v>82</v>
      </c>
      <c r="K114" s="92">
        <v>236</v>
      </c>
      <c r="L114" s="92">
        <v>31</v>
      </c>
    </row>
    <row r="115" spans="1:12" ht="17.100000000000001" customHeight="1">
      <c r="A115" s="13"/>
      <c r="B115" s="13"/>
      <c r="C115" s="13" t="s">
        <v>100</v>
      </c>
      <c r="D115" s="37"/>
      <c r="E115" s="91">
        <f>SUM(F115:L115)</f>
        <v>778</v>
      </c>
      <c r="F115" s="92">
        <v>48</v>
      </c>
      <c r="G115" s="92">
        <v>27</v>
      </c>
      <c r="H115" s="92">
        <v>107</v>
      </c>
      <c r="I115" s="92">
        <v>94</v>
      </c>
      <c r="J115" s="92">
        <v>139</v>
      </c>
      <c r="K115" s="92">
        <v>314</v>
      </c>
      <c r="L115" s="92">
        <v>49</v>
      </c>
    </row>
    <row r="116" spans="1:12" ht="17.100000000000001" customHeight="1">
      <c r="A116" s="13"/>
      <c r="B116" s="13"/>
      <c r="C116" s="13" t="s">
        <v>99</v>
      </c>
      <c r="D116" s="37"/>
      <c r="E116" s="91">
        <f>SUM(F116:L116)</f>
        <v>468</v>
      </c>
      <c r="F116" s="92">
        <v>32</v>
      </c>
      <c r="G116" s="92">
        <v>22</v>
      </c>
      <c r="H116" s="92">
        <v>72</v>
      </c>
      <c r="I116" s="92">
        <v>77</v>
      </c>
      <c r="J116" s="92">
        <v>97</v>
      </c>
      <c r="K116" s="92">
        <v>155</v>
      </c>
      <c r="L116" s="92">
        <v>13</v>
      </c>
    </row>
    <row r="117" spans="1:12" ht="17.100000000000001" customHeight="1">
      <c r="A117" s="13"/>
      <c r="B117" s="13" t="s">
        <v>130</v>
      </c>
      <c r="C117" s="13"/>
      <c r="D117" s="37"/>
      <c r="E117" s="91">
        <f t="shared" ref="E117:L117" si="18">SUM(E118:E119)</f>
        <v>1066</v>
      </c>
      <c r="F117" s="92">
        <f t="shared" si="18"/>
        <v>88</v>
      </c>
      <c r="G117" s="92">
        <f t="shared" si="18"/>
        <v>24</v>
      </c>
      <c r="H117" s="92">
        <f t="shared" si="18"/>
        <v>107</v>
      </c>
      <c r="I117" s="92">
        <f t="shared" si="18"/>
        <v>149</v>
      </c>
      <c r="J117" s="92">
        <f t="shared" si="18"/>
        <v>190</v>
      </c>
      <c r="K117" s="92">
        <f t="shared" si="18"/>
        <v>451</v>
      </c>
      <c r="L117" s="92">
        <f t="shared" si="18"/>
        <v>57</v>
      </c>
    </row>
    <row r="118" spans="1:12" ht="17.100000000000001" customHeight="1">
      <c r="A118" s="13"/>
      <c r="B118" s="13"/>
      <c r="C118" s="13" t="s">
        <v>103</v>
      </c>
      <c r="D118" s="37"/>
      <c r="E118" s="91">
        <f>SUM(F118:L118)</f>
        <v>692</v>
      </c>
      <c r="F118" s="92">
        <v>69</v>
      </c>
      <c r="G118" s="92">
        <v>15</v>
      </c>
      <c r="H118" s="92">
        <v>61</v>
      </c>
      <c r="I118" s="92">
        <v>106</v>
      </c>
      <c r="J118" s="92">
        <v>142</v>
      </c>
      <c r="K118" s="92">
        <v>261</v>
      </c>
      <c r="L118" s="92">
        <v>38</v>
      </c>
    </row>
    <row r="119" spans="1:12" ht="17.100000000000001" customHeight="1">
      <c r="A119" s="13"/>
      <c r="B119" s="13"/>
      <c r="C119" s="13" t="s">
        <v>102</v>
      </c>
      <c r="D119" s="37"/>
      <c r="E119" s="91">
        <f>SUM(F119:L119)</f>
        <v>374</v>
      </c>
      <c r="F119" s="92">
        <v>19</v>
      </c>
      <c r="G119" s="92">
        <v>9</v>
      </c>
      <c r="H119" s="92">
        <v>46</v>
      </c>
      <c r="I119" s="92">
        <v>43</v>
      </c>
      <c r="J119" s="92">
        <v>48</v>
      </c>
      <c r="K119" s="92">
        <v>190</v>
      </c>
      <c r="L119" s="92">
        <v>19</v>
      </c>
    </row>
    <row r="120" spans="1:12" ht="17.100000000000001" customHeight="1">
      <c r="A120" s="13"/>
      <c r="B120" s="13" t="s">
        <v>129</v>
      </c>
      <c r="C120" s="13"/>
      <c r="D120" s="37"/>
      <c r="E120" s="91">
        <f t="shared" ref="E120:L120" si="19">SUM(E121:E122)</f>
        <v>332</v>
      </c>
      <c r="F120" s="92">
        <f t="shared" si="19"/>
        <v>22</v>
      </c>
      <c r="G120" s="92">
        <f t="shared" si="19"/>
        <v>23</v>
      </c>
      <c r="H120" s="92">
        <f t="shared" si="19"/>
        <v>52</v>
      </c>
      <c r="I120" s="92">
        <f t="shared" si="19"/>
        <v>40</v>
      </c>
      <c r="J120" s="92">
        <f t="shared" si="19"/>
        <v>52</v>
      </c>
      <c r="K120" s="92">
        <f t="shared" si="19"/>
        <v>132</v>
      </c>
      <c r="L120" s="92">
        <f t="shared" si="19"/>
        <v>11</v>
      </c>
    </row>
    <row r="121" spans="1:12" ht="17.100000000000001" customHeight="1">
      <c r="A121" s="13"/>
      <c r="B121" s="13"/>
      <c r="C121" s="13" t="s">
        <v>103</v>
      </c>
      <c r="D121" s="37"/>
      <c r="E121" s="91">
        <f>SUM(F121:L121)</f>
        <v>211</v>
      </c>
      <c r="F121" s="92">
        <v>10</v>
      </c>
      <c r="G121" s="92">
        <v>13</v>
      </c>
      <c r="H121" s="92">
        <v>33</v>
      </c>
      <c r="I121" s="92">
        <v>28</v>
      </c>
      <c r="J121" s="92">
        <v>31</v>
      </c>
      <c r="K121" s="92">
        <v>88</v>
      </c>
      <c r="L121" s="92">
        <v>8</v>
      </c>
    </row>
    <row r="122" spans="1:12" ht="17.100000000000001" customHeight="1">
      <c r="A122" s="13"/>
      <c r="B122" s="13"/>
      <c r="C122" s="13" t="s">
        <v>102</v>
      </c>
      <c r="D122" s="37"/>
      <c r="E122" s="91">
        <f>SUM(F122:L122)</f>
        <v>121</v>
      </c>
      <c r="F122" s="92">
        <v>12</v>
      </c>
      <c r="G122" s="92">
        <v>10</v>
      </c>
      <c r="H122" s="92">
        <v>19</v>
      </c>
      <c r="I122" s="92">
        <v>12</v>
      </c>
      <c r="J122" s="92">
        <v>21</v>
      </c>
      <c r="K122" s="92">
        <v>44</v>
      </c>
      <c r="L122" s="92">
        <v>3</v>
      </c>
    </row>
    <row r="123" spans="1:12" ht="17.100000000000001" customHeight="1">
      <c r="A123" s="13"/>
      <c r="B123" s="13" t="s">
        <v>128</v>
      </c>
      <c r="C123" s="13"/>
      <c r="D123" s="37"/>
      <c r="E123" s="91">
        <f>SUM(F123:L123)</f>
        <v>556</v>
      </c>
      <c r="F123" s="92">
        <v>27</v>
      </c>
      <c r="G123" s="92">
        <v>30</v>
      </c>
      <c r="H123" s="92">
        <v>86</v>
      </c>
      <c r="I123" s="92">
        <v>56</v>
      </c>
      <c r="J123" s="92">
        <v>115</v>
      </c>
      <c r="K123" s="92">
        <v>193</v>
      </c>
      <c r="L123" s="92">
        <v>49</v>
      </c>
    </row>
    <row r="124" spans="1:12" ht="17.100000000000001" customHeight="1">
      <c r="A124" s="13"/>
      <c r="B124" s="13" t="s">
        <v>127</v>
      </c>
      <c r="C124" s="13"/>
      <c r="D124" s="37"/>
      <c r="E124" s="91" t="s">
        <v>163</v>
      </c>
      <c r="F124" s="92" t="s">
        <v>163</v>
      </c>
      <c r="G124" s="92" t="s">
        <v>163</v>
      </c>
      <c r="H124" s="92" t="s">
        <v>163</v>
      </c>
      <c r="I124" s="92" t="s">
        <v>163</v>
      </c>
      <c r="J124" s="92" t="s">
        <v>163</v>
      </c>
      <c r="K124" s="92" t="s">
        <v>163</v>
      </c>
      <c r="L124" s="92" t="s">
        <v>163</v>
      </c>
    </row>
    <row r="125" spans="1:12" ht="17.100000000000001" customHeight="1">
      <c r="A125" s="13"/>
      <c r="B125" s="13" t="s">
        <v>126</v>
      </c>
      <c r="C125" s="13"/>
      <c r="D125" s="37"/>
      <c r="E125" s="91">
        <f>SUM(F125:L125)</f>
        <v>173</v>
      </c>
      <c r="F125" s="92">
        <v>10</v>
      </c>
      <c r="G125" s="92">
        <v>8</v>
      </c>
      <c r="H125" s="92">
        <v>25</v>
      </c>
      <c r="I125" s="92">
        <v>26</v>
      </c>
      <c r="J125" s="92">
        <v>32</v>
      </c>
      <c r="K125" s="92">
        <v>63</v>
      </c>
      <c r="L125" s="92">
        <v>9</v>
      </c>
    </row>
    <row r="126" spans="1:12" ht="17.100000000000001" customHeight="1">
      <c r="A126" s="13"/>
      <c r="B126" s="13" t="s">
        <v>125</v>
      </c>
      <c r="C126" s="13"/>
      <c r="D126" s="37"/>
      <c r="E126" s="91">
        <f t="shared" ref="E126:L126" si="20">SUM(E127:E128)</f>
        <v>598</v>
      </c>
      <c r="F126" s="92">
        <f t="shared" si="20"/>
        <v>32</v>
      </c>
      <c r="G126" s="92">
        <f t="shared" si="20"/>
        <v>29</v>
      </c>
      <c r="H126" s="92">
        <f t="shared" si="20"/>
        <v>97</v>
      </c>
      <c r="I126" s="92">
        <f t="shared" si="20"/>
        <v>71</v>
      </c>
      <c r="J126" s="92">
        <f t="shared" si="20"/>
        <v>89</v>
      </c>
      <c r="K126" s="92">
        <f t="shared" si="20"/>
        <v>228</v>
      </c>
      <c r="L126" s="92">
        <f t="shared" si="20"/>
        <v>52</v>
      </c>
    </row>
    <row r="127" spans="1:12" ht="17.100000000000001" customHeight="1">
      <c r="A127" s="13"/>
      <c r="B127" s="13"/>
      <c r="C127" s="13" t="s">
        <v>103</v>
      </c>
      <c r="D127" s="37"/>
      <c r="E127" s="91">
        <f>SUM(F127:L127)</f>
        <v>283</v>
      </c>
      <c r="F127" s="92">
        <v>19</v>
      </c>
      <c r="G127" s="92">
        <v>13</v>
      </c>
      <c r="H127" s="92">
        <v>46</v>
      </c>
      <c r="I127" s="92">
        <v>26</v>
      </c>
      <c r="J127" s="92">
        <v>43</v>
      </c>
      <c r="K127" s="92">
        <v>121</v>
      </c>
      <c r="L127" s="92">
        <v>15</v>
      </c>
    </row>
    <row r="128" spans="1:12" ht="17.100000000000001" customHeight="1">
      <c r="A128" s="13"/>
      <c r="B128" s="13"/>
      <c r="C128" s="13" t="s">
        <v>102</v>
      </c>
      <c r="D128" s="37"/>
      <c r="E128" s="91">
        <f>SUM(F128:L128)</f>
        <v>315</v>
      </c>
      <c r="F128" s="92">
        <v>13</v>
      </c>
      <c r="G128" s="92">
        <v>16</v>
      </c>
      <c r="H128" s="92">
        <v>51</v>
      </c>
      <c r="I128" s="92">
        <v>45</v>
      </c>
      <c r="J128" s="92">
        <v>46</v>
      </c>
      <c r="K128" s="92">
        <v>107</v>
      </c>
      <c r="L128" s="92">
        <v>37</v>
      </c>
    </row>
    <row r="129" spans="1:12" ht="17.100000000000001" customHeight="1">
      <c r="A129" s="13"/>
      <c r="B129" s="13" t="s">
        <v>124</v>
      </c>
      <c r="C129" s="13"/>
      <c r="D129" s="37"/>
      <c r="E129" s="91">
        <f t="shared" ref="E129:L129" si="21">SUM(E130:E134)</f>
        <v>2297</v>
      </c>
      <c r="F129" s="92">
        <f t="shared" si="21"/>
        <v>150</v>
      </c>
      <c r="G129" s="92">
        <f t="shared" si="21"/>
        <v>96</v>
      </c>
      <c r="H129" s="92">
        <f t="shared" si="21"/>
        <v>320</v>
      </c>
      <c r="I129" s="92">
        <f t="shared" si="21"/>
        <v>270</v>
      </c>
      <c r="J129" s="92">
        <f t="shared" si="21"/>
        <v>340</v>
      </c>
      <c r="K129" s="92">
        <f t="shared" si="21"/>
        <v>1022</v>
      </c>
      <c r="L129" s="92">
        <f t="shared" si="21"/>
        <v>99</v>
      </c>
    </row>
    <row r="130" spans="1:12" ht="17.100000000000001" customHeight="1">
      <c r="A130" s="13"/>
      <c r="B130" s="13"/>
      <c r="C130" s="13" t="s">
        <v>103</v>
      </c>
      <c r="D130" s="37"/>
      <c r="E130" s="91">
        <f>SUM(F130:L130)</f>
        <v>616</v>
      </c>
      <c r="F130" s="92">
        <v>44</v>
      </c>
      <c r="G130" s="92">
        <v>48</v>
      </c>
      <c r="H130" s="92">
        <v>125</v>
      </c>
      <c r="I130" s="92">
        <v>81</v>
      </c>
      <c r="J130" s="92">
        <v>88</v>
      </c>
      <c r="K130" s="92">
        <v>194</v>
      </c>
      <c r="L130" s="92">
        <v>36</v>
      </c>
    </row>
    <row r="131" spans="1:12" ht="17.100000000000001" customHeight="1">
      <c r="A131" s="13"/>
      <c r="B131" s="13"/>
      <c r="C131" s="13" t="s">
        <v>102</v>
      </c>
      <c r="D131" s="37"/>
      <c r="E131" s="91">
        <f>SUM(F131:L131)</f>
        <v>238</v>
      </c>
      <c r="F131" s="92">
        <v>17</v>
      </c>
      <c r="G131" s="92">
        <v>7</v>
      </c>
      <c r="H131" s="92">
        <v>26</v>
      </c>
      <c r="I131" s="92">
        <v>26</v>
      </c>
      <c r="J131" s="92">
        <v>35</v>
      </c>
      <c r="K131" s="92">
        <v>118</v>
      </c>
      <c r="L131" s="92">
        <v>9</v>
      </c>
    </row>
    <row r="132" spans="1:12" ht="17.100000000000001" customHeight="1">
      <c r="A132" s="13"/>
      <c r="B132" s="13"/>
      <c r="C132" s="13" t="s">
        <v>101</v>
      </c>
      <c r="D132" s="37"/>
      <c r="E132" s="91">
        <f>SUM(F132:L132)</f>
        <v>577</v>
      </c>
      <c r="F132" s="92">
        <v>39</v>
      </c>
      <c r="G132" s="92">
        <v>10</v>
      </c>
      <c r="H132" s="92">
        <v>69</v>
      </c>
      <c r="I132" s="92">
        <v>77</v>
      </c>
      <c r="J132" s="92">
        <v>118</v>
      </c>
      <c r="K132" s="92">
        <v>249</v>
      </c>
      <c r="L132" s="92">
        <v>15</v>
      </c>
    </row>
    <row r="133" spans="1:12" ht="17.100000000000001" customHeight="1">
      <c r="A133" s="13"/>
      <c r="B133" s="13"/>
      <c r="C133" s="13" t="s">
        <v>100</v>
      </c>
      <c r="D133" s="37"/>
      <c r="E133" s="91">
        <f>SUM(F133:L133)</f>
        <v>699</v>
      </c>
      <c r="F133" s="92">
        <v>46</v>
      </c>
      <c r="G133" s="92">
        <v>23</v>
      </c>
      <c r="H133" s="92">
        <v>94</v>
      </c>
      <c r="I133" s="92">
        <v>65</v>
      </c>
      <c r="J133" s="92">
        <v>83</v>
      </c>
      <c r="K133" s="92">
        <v>359</v>
      </c>
      <c r="L133" s="92">
        <v>29</v>
      </c>
    </row>
    <row r="134" spans="1:12" ht="17.100000000000001" customHeight="1">
      <c r="A134" s="13"/>
      <c r="B134" s="13"/>
      <c r="C134" s="13" t="s">
        <v>99</v>
      </c>
      <c r="D134" s="37"/>
      <c r="E134" s="91">
        <f>SUM(F134:L134)</f>
        <v>167</v>
      </c>
      <c r="F134" s="92">
        <v>4</v>
      </c>
      <c r="G134" s="92">
        <v>8</v>
      </c>
      <c r="H134" s="92">
        <v>6</v>
      </c>
      <c r="I134" s="92">
        <v>21</v>
      </c>
      <c r="J134" s="92">
        <v>16</v>
      </c>
      <c r="K134" s="92">
        <v>102</v>
      </c>
      <c r="L134" s="92">
        <v>10</v>
      </c>
    </row>
    <row r="135" spans="1:12" ht="17.100000000000001" customHeight="1">
      <c r="A135" s="13"/>
      <c r="B135" s="13" t="s">
        <v>123</v>
      </c>
      <c r="C135" s="13"/>
      <c r="D135" s="37"/>
      <c r="E135" s="91">
        <f t="shared" ref="E135:L135" si="22">SUM(E136:E139)</f>
        <v>972</v>
      </c>
      <c r="F135" s="92">
        <f t="shared" si="22"/>
        <v>43</v>
      </c>
      <c r="G135" s="92">
        <f t="shared" si="22"/>
        <v>11</v>
      </c>
      <c r="H135" s="92">
        <f t="shared" si="22"/>
        <v>71</v>
      </c>
      <c r="I135" s="92">
        <f t="shared" si="22"/>
        <v>101</v>
      </c>
      <c r="J135" s="92">
        <f t="shared" si="22"/>
        <v>120</v>
      </c>
      <c r="K135" s="92">
        <f t="shared" si="22"/>
        <v>578</v>
      </c>
      <c r="L135" s="92">
        <f t="shared" si="22"/>
        <v>48</v>
      </c>
    </row>
    <row r="136" spans="1:12" ht="17.100000000000001" customHeight="1">
      <c r="A136" s="13"/>
      <c r="B136" s="13"/>
      <c r="C136" s="13" t="s">
        <v>103</v>
      </c>
      <c r="D136" s="37"/>
      <c r="E136" s="91">
        <f>SUM(F136:L136)</f>
        <v>689</v>
      </c>
      <c r="F136" s="92">
        <v>30</v>
      </c>
      <c r="G136" s="92">
        <v>7</v>
      </c>
      <c r="H136" s="92">
        <v>53</v>
      </c>
      <c r="I136" s="92">
        <v>82</v>
      </c>
      <c r="J136" s="92">
        <v>83</v>
      </c>
      <c r="K136" s="92">
        <v>396</v>
      </c>
      <c r="L136" s="92">
        <v>38</v>
      </c>
    </row>
    <row r="137" spans="1:12" ht="17.100000000000001" customHeight="1">
      <c r="A137" s="13"/>
      <c r="B137" s="13"/>
      <c r="C137" s="13" t="s">
        <v>102</v>
      </c>
      <c r="D137" s="37"/>
      <c r="E137" s="91">
        <f>SUM(F137:L137)</f>
        <v>216</v>
      </c>
      <c r="F137" s="92">
        <v>6</v>
      </c>
      <c r="G137" s="92">
        <v>2</v>
      </c>
      <c r="H137" s="92">
        <v>15</v>
      </c>
      <c r="I137" s="92">
        <v>19</v>
      </c>
      <c r="J137" s="92">
        <v>28</v>
      </c>
      <c r="K137" s="92">
        <v>136</v>
      </c>
      <c r="L137" s="92">
        <v>10</v>
      </c>
    </row>
    <row r="138" spans="1:12" ht="17.100000000000001" customHeight="1">
      <c r="A138" s="13"/>
      <c r="B138" s="13"/>
      <c r="C138" s="13" t="s">
        <v>101</v>
      </c>
      <c r="D138" s="37"/>
      <c r="E138" s="91">
        <f>SUM(F138:L138)</f>
        <v>67</v>
      </c>
      <c r="F138" s="92">
        <v>7</v>
      </c>
      <c r="G138" s="92">
        <v>2</v>
      </c>
      <c r="H138" s="92">
        <v>3</v>
      </c>
      <c r="I138" s="92" t="s">
        <v>163</v>
      </c>
      <c r="J138" s="92">
        <v>9</v>
      </c>
      <c r="K138" s="92">
        <v>46</v>
      </c>
      <c r="L138" s="92" t="s">
        <v>163</v>
      </c>
    </row>
    <row r="139" spans="1:12" ht="17.100000000000001" customHeight="1">
      <c r="A139" s="13"/>
      <c r="B139" s="13"/>
      <c r="C139" s="13" t="s">
        <v>100</v>
      </c>
      <c r="D139" s="37"/>
      <c r="E139" s="91" t="s">
        <v>163</v>
      </c>
      <c r="F139" s="92" t="s">
        <v>163</v>
      </c>
      <c r="G139" s="92" t="s">
        <v>163</v>
      </c>
      <c r="H139" s="92" t="s">
        <v>163</v>
      </c>
      <c r="I139" s="92" t="s">
        <v>163</v>
      </c>
      <c r="J139" s="92" t="s">
        <v>163</v>
      </c>
      <c r="K139" s="92" t="s">
        <v>163</v>
      </c>
      <c r="L139" s="92" t="s">
        <v>163</v>
      </c>
    </row>
    <row r="140" spans="1:12" ht="17.100000000000001" customHeight="1">
      <c r="A140" s="13"/>
      <c r="B140" s="13" t="s">
        <v>122</v>
      </c>
      <c r="C140" s="13"/>
      <c r="D140" s="37"/>
      <c r="E140" s="91">
        <f t="shared" ref="E140:L140" si="23">SUM(E141:E142)</f>
        <v>630</v>
      </c>
      <c r="F140" s="92">
        <f t="shared" si="23"/>
        <v>45</v>
      </c>
      <c r="G140" s="92">
        <f t="shared" si="23"/>
        <v>33</v>
      </c>
      <c r="H140" s="92">
        <f t="shared" si="23"/>
        <v>75</v>
      </c>
      <c r="I140" s="92">
        <f t="shared" si="23"/>
        <v>64</v>
      </c>
      <c r="J140" s="92">
        <f t="shared" si="23"/>
        <v>94</v>
      </c>
      <c r="K140" s="92">
        <f t="shared" si="23"/>
        <v>293</v>
      </c>
      <c r="L140" s="92">
        <f t="shared" si="23"/>
        <v>26</v>
      </c>
    </row>
    <row r="141" spans="1:12" ht="17.100000000000001" customHeight="1">
      <c r="A141" s="13"/>
      <c r="B141" s="13"/>
      <c r="C141" s="13" t="s">
        <v>103</v>
      </c>
      <c r="D141" s="37"/>
      <c r="E141" s="91">
        <f>SUM(F141:L141)</f>
        <v>576</v>
      </c>
      <c r="F141" s="92">
        <v>43</v>
      </c>
      <c r="G141" s="92">
        <v>31</v>
      </c>
      <c r="H141" s="92">
        <v>72</v>
      </c>
      <c r="I141" s="92">
        <v>63</v>
      </c>
      <c r="J141" s="92">
        <v>92</v>
      </c>
      <c r="K141" s="92">
        <v>254</v>
      </c>
      <c r="L141" s="92">
        <v>21</v>
      </c>
    </row>
    <row r="142" spans="1:12" ht="17.100000000000001" customHeight="1">
      <c r="A142" s="13"/>
      <c r="B142" s="13"/>
      <c r="C142" s="13" t="s">
        <v>102</v>
      </c>
      <c r="D142" s="37"/>
      <c r="E142" s="91">
        <f>SUM(F142:L142)</f>
        <v>54</v>
      </c>
      <c r="F142" s="92">
        <v>2</v>
      </c>
      <c r="G142" s="92">
        <v>2</v>
      </c>
      <c r="H142" s="92">
        <v>3</v>
      </c>
      <c r="I142" s="92">
        <v>1</v>
      </c>
      <c r="J142" s="92">
        <v>2</v>
      </c>
      <c r="K142" s="92">
        <v>39</v>
      </c>
      <c r="L142" s="92">
        <v>5</v>
      </c>
    </row>
    <row r="143" spans="1:12" ht="17.100000000000001" customHeight="1">
      <c r="A143" s="13"/>
      <c r="B143" s="13"/>
      <c r="C143" s="13"/>
      <c r="E143" s="89"/>
      <c r="F143" s="89"/>
      <c r="G143" s="92"/>
      <c r="H143" s="89"/>
      <c r="I143" s="89"/>
      <c r="J143" s="89"/>
      <c r="K143" s="89"/>
      <c r="L143" s="92"/>
    </row>
    <row r="144" spans="1:12" ht="24" customHeight="1" thickBot="1">
      <c r="A144" s="1" t="s">
        <v>465</v>
      </c>
      <c r="B144" s="129"/>
      <c r="C144" s="129"/>
      <c r="D144" s="129"/>
      <c r="E144" s="1"/>
    </row>
    <row r="145" spans="1:12" ht="15" customHeight="1" thickTop="1">
      <c r="A145" s="327" t="s">
        <v>362</v>
      </c>
      <c r="B145" s="327"/>
      <c r="C145" s="327"/>
      <c r="D145" s="327"/>
      <c r="E145" s="342" t="s">
        <v>1</v>
      </c>
      <c r="F145" s="343"/>
      <c r="G145" s="343"/>
      <c r="H145" s="343"/>
      <c r="I145" s="343"/>
      <c r="J145" s="343"/>
      <c r="K145" s="343"/>
      <c r="L145" s="343"/>
    </row>
    <row r="146" spans="1:12" ht="15" customHeight="1">
      <c r="A146" s="332"/>
      <c r="B146" s="332"/>
      <c r="C146" s="332"/>
      <c r="D146" s="332"/>
      <c r="E146" s="253" t="s">
        <v>319</v>
      </c>
      <c r="F146" s="267" t="s">
        <v>412</v>
      </c>
      <c r="G146" s="253" t="s">
        <v>404</v>
      </c>
      <c r="H146" s="124" t="s">
        <v>405</v>
      </c>
      <c r="I146" s="124" t="s">
        <v>406</v>
      </c>
      <c r="J146" s="124" t="s">
        <v>407</v>
      </c>
      <c r="K146" s="253" t="s">
        <v>408</v>
      </c>
      <c r="L146" s="255" t="s">
        <v>348</v>
      </c>
    </row>
    <row r="147" spans="1:12" ht="15" customHeight="1">
      <c r="A147" s="329"/>
      <c r="B147" s="329"/>
      <c r="C147" s="329"/>
      <c r="D147" s="329"/>
      <c r="E147" s="254"/>
      <c r="F147" s="271"/>
      <c r="G147" s="254"/>
      <c r="H147" s="123" t="s">
        <v>409</v>
      </c>
      <c r="I147" s="123" t="s">
        <v>410</v>
      </c>
      <c r="J147" s="123" t="s">
        <v>411</v>
      </c>
      <c r="K147" s="254"/>
      <c r="L147" s="252"/>
    </row>
    <row r="148" spans="1:12" ht="17.100000000000001" customHeight="1">
      <c r="A148" s="13"/>
      <c r="B148" s="13" t="s">
        <v>121</v>
      </c>
      <c r="C148" s="13"/>
      <c r="D148" s="110"/>
      <c r="E148" s="143">
        <f t="shared" ref="E148:K148" si="24">SUM(E149:E152)</f>
        <v>878</v>
      </c>
      <c r="F148" s="92">
        <f t="shared" si="24"/>
        <v>43</v>
      </c>
      <c r="G148" s="92">
        <f t="shared" si="24"/>
        <v>46</v>
      </c>
      <c r="H148" s="92">
        <f t="shared" si="24"/>
        <v>131</v>
      </c>
      <c r="I148" s="92">
        <f t="shared" si="24"/>
        <v>112</v>
      </c>
      <c r="J148" s="92">
        <f>SUM(J149:J152)</f>
        <v>99</v>
      </c>
      <c r="K148" s="92">
        <f t="shared" si="24"/>
        <v>388</v>
      </c>
      <c r="L148" s="92">
        <f>SUM(L149:L152)</f>
        <v>59</v>
      </c>
    </row>
    <row r="149" spans="1:12" ht="17.100000000000001" customHeight="1">
      <c r="A149" s="13"/>
      <c r="B149" s="13"/>
      <c r="C149" s="13" t="s">
        <v>103</v>
      </c>
      <c r="D149" s="37"/>
      <c r="E149" s="91">
        <f t="shared" ref="E149:E157" si="25">SUM(F149:L149)</f>
        <v>448</v>
      </c>
      <c r="F149" s="92">
        <v>26</v>
      </c>
      <c r="G149" s="92">
        <v>32</v>
      </c>
      <c r="H149" s="92">
        <v>81</v>
      </c>
      <c r="I149" s="92">
        <v>45</v>
      </c>
      <c r="J149" s="92">
        <v>41</v>
      </c>
      <c r="K149" s="92">
        <v>194</v>
      </c>
      <c r="L149" s="92">
        <v>29</v>
      </c>
    </row>
    <row r="150" spans="1:12" ht="17.100000000000001" customHeight="1">
      <c r="A150" s="13"/>
      <c r="B150" s="13"/>
      <c r="C150" s="13" t="s">
        <v>102</v>
      </c>
      <c r="D150" s="37"/>
      <c r="E150" s="91">
        <f t="shared" si="25"/>
        <v>403</v>
      </c>
      <c r="F150" s="92">
        <v>14</v>
      </c>
      <c r="G150" s="92">
        <v>14</v>
      </c>
      <c r="H150" s="92">
        <v>50</v>
      </c>
      <c r="I150" s="92">
        <v>66</v>
      </c>
      <c r="J150" s="92">
        <v>55</v>
      </c>
      <c r="K150" s="92">
        <v>174</v>
      </c>
      <c r="L150" s="92">
        <v>30</v>
      </c>
    </row>
    <row r="151" spans="1:12" ht="17.100000000000001" customHeight="1">
      <c r="A151" s="13"/>
      <c r="B151" s="13"/>
      <c r="C151" s="13" t="s">
        <v>101</v>
      </c>
      <c r="D151" s="37"/>
      <c r="E151" s="91">
        <f t="shared" si="25"/>
        <v>17</v>
      </c>
      <c r="F151" s="92">
        <v>3</v>
      </c>
      <c r="G151" s="92" t="s">
        <v>163</v>
      </c>
      <c r="H151" s="92" t="s">
        <v>163</v>
      </c>
      <c r="I151" s="92">
        <v>1</v>
      </c>
      <c r="J151" s="92">
        <v>1</v>
      </c>
      <c r="K151" s="92">
        <v>12</v>
      </c>
      <c r="L151" s="92" t="s">
        <v>163</v>
      </c>
    </row>
    <row r="152" spans="1:12" ht="17.100000000000001" customHeight="1">
      <c r="A152" s="13"/>
      <c r="B152" s="13"/>
      <c r="C152" s="13" t="s">
        <v>100</v>
      </c>
      <c r="D152" s="37"/>
      <c r="E152" s="91">
        <f t="shared" si="25"/>
        <v>10</v>
      </c>
      <c r="F152" s="92" t="s">
        <v>163</v>
      </c>
      <c r="G152" s="92" t="s">
        <v>163</v>
      </c>
      <c r="H152" s="92" t="s">
        <v>163</v>
      </c>
      <c r="I152" s="92" t="s">
        <v>163</v>
      </c>
      <c r="J152" s="92">
        <v>2</v>
      </c>
      <c r="K152" s="92">
        <v>8</v>
      </c>
      <c r="L152" s="92" t="s">
        <v>163</v>
      </c>
    </row>
    <row r="153" spans="1:12" ht="17.100000000000001" customHeight="1">
      <c r="A153" s="13"/>
      <c r="B153" s="13" t="s">
        <v>120</v>
      </c>
      <c r="C153" s="13"/>
      <c r="D153" s="37"/>
      <c r="E153" s="91">
        <f t="shared" si="25"/>
        <v>546</v>
      </c>
      <c r="F153" s="92">
        <v>36</v>
      </c>
      <c r="G153" s="92">
        <v>49</v>
      </c>
      <c r="H153" s="92">
        <v>113</v>
      </c>
      <c r="I153" s="92">
        <v>78</v>
      </c>
      <c r="J153" s="92">
        <v>85</v>
      </c>
      <c r="K153" s="92">
        <v>157</v>
      </c>
      <c r="L153" s="92">
        <v>28</v>
      </c>
    </row>
    <row r="154" spans="1:12" ht="17.100000000000001" customHeight="1">
      <c r="A154" s="13"/>
      <c r="B154" s="13" t="s">
        <v>119</v>
      </c>
      <c r="C154" s="13"/>
      <c r="D154" s="37"/>
      <c r="E154" s="91">
        <f t="shared" si="25"/>
        <v>538</v>
      </c>
      <c r="F154" s="92">
        <v>40</v>
      </c>
      <c r="G154" s="92">
        <v>36</v>
      </c>
      <c r="H154" s="92">
        <v>123</v>
      </c>
      <c r="I154" s="92">
        <v>46</v>
      </c>
      <c r="J154" s="92">
        <v>112</v>
      </c>
      <c r="K154" s="92">
        <v>134</v>
      </c>
      <c r="L154" s="92">
        <v>47</v>
      </c>
    </row>
    <row r="155" spans="1:12" ht="17.100000000000001" customHeight="1">
      <c r="A155" s="13"/>
      <c r="B155" s="13" t="s">
        <v>118</v>
      </c>
      <c r="C155" s="13"/>
      <c r="D155" s="37"/>
      <c r="E155" s="91">
        <f t="shared" si="25"/>
        <v>1372</v>
      </c>
      <c r="F155" s="92">
        <v>80</v>
      </c>
      <c r="G155" s="92">
        <v>71</v>
      </c>
      <c r="H155" s="92">
        <v>221</v>
      </c>
      <c r="I155" s="92">
        <v>194</v>
      </c>
      <c r="J155" s="92">
        <v>190</v>
      </c>
      <c r="K155" s="92">
        <v>563</v>
      </c>
      <c r="L155" s="92">
        <v>53</v>
      </c>
    </row>
    <row r="156" spans="1:12" ht="17.100000000000001" customHeight="1">
      <c r="A156" s="13"/>
      <c r="B156" s="13" t="s">
        <v>117</v>
      </c>
      <c r="C156" s="13"/>
      <c r="D156" s="37"/>
      <c r="E156" s="91">
        <f t="shared" si="25"/>
        <v>610</v>
      </c>
      <c r="F156" s="92">
        <v>16</v>
      </c>
      <c r="G156" s="92">
        <v>45</v>
      </c>
      <c r="H156" s="92">
        <v>95</v>
      </c>
      <c r="I156" s="92">
        <v>118</v>
      </c>
      <c r="J156" s="92">
        <v>280</v>
      </c>
      <c r="K156" s="92">
        <v>52</v>
      </c>
      <c r="L156" s="92">
        <v>4</v>
      </c>
    </row>
    <row r="157" spans="1:12" ht="17.100000000000001" customHeight="1">
      <c r="A157" s="13"/>
      <c r="B157" s="13" t="s">
        <v>116</v>
      </c>
      <c r="C157" s="13"/>
      <c r="D157" s="37"/>
      <c r="E157" s="91">
        <f t="shared" si="25"/>
        <v>61</v>
      </c>
      <c r="F157" s="92">
        <v>4</v>
      </c>
      <c r="G157" s="92" t="s">
        <v>163</v>
      </c>
      <c r="H157" s="92">
        <v>6</v>
      </c>
      <c r="I157" s="92">
        <v>11</v>
      </c>
      <c r="J157" s="92">
        <v>8</v>
      </c>
      <c r="K157" s="92">
        <v>32</v>
      </c>
      <c r="L157" s="92" t="s">
        <v>163</v>
      </c>
    </row>
    <row r="158" spans="1:12" ht="17.100000000000001" customHeight="1">
      <c r="A158" s="13"/>
      <c r="B158" s="13" t="s">
        <v>115</v>
      </c>
      <c r="C158" s="13"/>
      <c r="D158" s="37"/>
      <c r="E158" s="91">
        <f t="shared" ref="E158:L158" si="26">SUM(E159:E163)</f>
        <v>4997</v>
      </c>
      <c r="F158" s="92">
        <f t="shared" si="26"/>
        <v>305</v>
      </c>
      <c r="G158" s="92">
        <f t="shared" si="26"/>
        <v>157</v>
      </c>
      <c r="H158" s="92">
        <f t="shared" si="26"/>
        <v>569</v>
      </c>
      <c r="I158" s="92">
        <f t="shared" si="26"/>
        <v>467</v>
      </c>
      <c r="J158" s="92">
        <f t="shared" si="26"/>
        <v>839</v>
      </c>
      <c r="K158" s="92">
        <f t="shared" si="26"/>
        <v>2259</v>
      </c>
      <c r="L158" s="92">
        <f t="shared" si="26"/>
        <v>401</v>
      </c>
    </row>
    <row r="159" spans="1:12" ht="17.100000000000001" customHeight="1">
      <c r="A159" s="13"/>
      <c r="B159" s="13"/>
      <c r="C159" s="13" t="s">
        <v>103</v>
      </c>
      <c r="D159" s="37"/>
      <c r="E159" s="91">
        <f>SUM(F159:L159)</f>
        <v>1124</v>
      </c>
      <c r="F159" s="92">
        <v>69</v>
      </c>
      <c r="G159" s="92">
        <v>49</v>
      </c>
      <c r="H159" s="92">
        <v>129</v>
      </c>
      <c r="I159" s="92">
        <v>120</v>
      </c>
      <c r="J159" s="92">
        <v>210</v>
      </c>
      <c r="K159" s="92">
        <v>479</v>
      </c>
      <c r="L159" s="92">
        <v>68</v>
      </c>
    </row>
    <row r="160" spans="1:12" ht="17.100000000000001" customHeight="1">
      <c r="A160" s="13"/>
      <c r="B160" s="13"/>
      <c r="C160" s="13" t="s">
        <v>102</v>
      </c>
      <c r="D160" s="37"/>
      <c r="E160" s="91">
        <f>SUM(F160:L160)</f>
        <v>1450</v>
      </c>
      <c r="F160" s="92">
        <v>87</v>
      </c>
      <c r="G160" s="92">
        <v>43</v>
      </c>
      <c r="H160" s="92">
        <v>199</v>
      </c>
      <c r="I160" s="92">
        <v>158</v>
      </c>
      <c r="J160" s="92">
        <v>218</v>
      </c>
      <c r="K160" s="92">
        <v>600</v>
      </c>
      <c r="L160" s="92">
        <v>145</v>
      </c>
    </row>
    <row r="161" spans="1:12" ht="17.100000000000001" customHeight="1">
      <c r="A161" s="13"/>
      <c r="B161" s="13"/>
      <c r="C161" s="13" t="s">
        <v>101</v>
      </c>
      <c r="D161" s="37"/>
      <c r="E161" s="91">
        <f>SUM(F161:L161)</f>
        <v>895</v>
      </c>
      <c r="F161" s="92">
        <v>52</v>
      </c>
      <c r="G161" s="92">
        <v>10</v>
      </c>
      <c r="H161" s="92">
        <v>65</v>
      </c>
      <c r="I161" s="92">
        <v>68</v>
      </c>
      <c r="J161" s="92">
        <v>181</v>
      </c>
      <c r="K161" s="92">
        <v>436</v>
      </c>
      <c r="L161" s="92">
        <v>83</v>
      </c>
    </row>
    <row r="162" spans="1:12" ht="17.100000000000001" customHeight="1">
      <c r="A162" s="13"/>
      <c r="B162" s="13"/>
      <c r="C162" s="13" t="s">
        <v>100</v>
      </c>
      <c r="D162" s="37"/>
      <c r="E162" s="91">
        <f>SUM(F162:L162)</f>
        <v>387</v>
      </c>
      <c r="F162" s="92">
        <v>10</v>
      </c>
      <c r="G162" s="92">
        <v>6</v>
      </c>
      <c r="H162" s="92">
        <v>44</v>
      </c>
      <c r="I162" s="92">
        <v>31</v>
      </c>
      <c r="J162" s="92">
        <v>55</v>
      </c>
      <c r="K162" s="92">
        <v>230</v>
      </c>
      <c r="L162" s="92">
        <v>11</v>
      </c>
    </row>
    <row r="163" spans="1:12" ht="17.100000000000001" customHeight="1">
      <c r="A163" s="13"/>
      <c r="B163" s="13"/>
      <c r="C163" s="13" t="s">
        <v>99</v>
      </c>
      <c r="D163" s="37"/>
      <c r="E163" s="91">
        <f>SUM(F163:L163)</f>
        <v>1141</v>
      </c>
      <c r="F163" s="92">
        <v>87</v>
      </c>
      <c r="G163" s="92">
        <v>49</v>
      </c>
      <c r="H163" s="92">
        <v>132</v>
      </c>
      <c r="I163" s="92">
        <v>90</v>
      </c>
      <c r="J163" s="92">
        <v>175</v>
      </c>
      <c r="K163" s="92">
        <v>514</v>
      </c>
      <c r="L163" s="92">
        <v>94</v>
      </c>
    </row>
    <row r="164" spans="1:12" ht="17.100000000000001" customHeight="1">
      <c r="A164" s="13"/>
      <c r="B164" s="13" t="s">
        <v>114</v>
      </c>
      <c r="C164" s="13"/>
      <c r="D164" s="37"/>
      <c r="E164" s="91">
        <f t="shared" ref="E164:L164" si="27">SUM(E165:E168)</f>
        <v>1849</v>
      </c>
      <c r="F164" s="92">
        <f t="shared" si="27"/>
        <v>116</v>
      </c>
      <c r="G164" s="92">
        <f t="shared" si="27"/>
        <v>55</v>
      </c>
      <c r="H164" s="92">
        <f t="shared" si="27"/>
        <v>183</v>
      </c>
      <c r="I164" s="92">
        <f t="shared" si="27"/>
        <v>212</v>
      </c>
      <c r="J164" s="92">
        <f t="shared" si="27"/>
        <v>381</v>
      </c>
      <c r="K164" s="92">
        <f t="shared" si="27"/>
        <v>818</v>
      </c>
      <c r="L164" s="92">
        <f t="shared" si="27"/>
        <v>84</v>
      </c>
    </row>
    <row r="165" spans="1:12" ht="17.100000000000001" customHeight="1">
      <c r="A165" s="13"/>
      <c r="B165" s="13"/>
      <c r="C165" s="13" t="s">
        <v>103</v>
      </c>
      <c r="D165" s="37"/>
      <c r="E165" s="91">
        <f>SUM(F165:L165)</f>
        <v>495</v>
      </c>
      <c r="F165" s="92">
        <v>18</v>
      </c>
      <c r="G165" s="92">
        <v>11</v>
      </c>
      <c r="H165" s="92">
        <v>38</v>
      </c>
      <c r="I165" s="92">
        <v>36</v>
      </c>
      <c r="J165" s="92">
        <v>87</v>
      </c>
      <c r="K165" s="92">
        <v>293</v>
      </c>
      <c r="L165" s="92">
        <v>12</v>
      </c>
    </row>
    <row r="166" spans="1:12" ht="17.100000000000001" customHeight="1">
      <c r="A166" s="13"/>
      <c r="B166" s="13"/>
      <c r="C166" s="13" t="s">
        <v>102</v>
      </c>
      <c r="D166" s="37"/>
      <c r="E166" s="91">
        <f>SUM(F166:L166)</f>
        <v>990</v>
      </c>
      <c r="F166" s="92">
        <v>62</v>
      </c>
      <c r="G166" s="92">
        <v>33</v>
      </c>
      <c r="H166" s="92">
        <v>109</v>
      </c>
      <c r="I166" s="92">
        <v>126</v>
      </c>
      <c r="J166" s="92">
        <v>181</v>
      </c>
      <c r="K166" s="92">
        <v>436</v>
      </c>
      <c r="L166" s="92">
        <v>43</v>
      </c>
    </row>
    <row r="167" spans="1:12" ht="17.100000000000001" customHeight="1">
      <c r="A167" s="13"/>
      <c r="B167" s="13"/>
      <c r="C167" s="13" t="s">
        <v>101</v>
      </c>
      <c r="D167" s="37"/>
      <c r="E167" s="91">
        <f>SUM(F167:L167)</f>
        <v>364</v>
      </c>
      <c r="F167" s="92">
        <v>36</v>
      </c>
      <c r="G167" s="92">
        <v>11</v>
      </c>
      <c r="H167" s="92">
        <v>36</v>
      </c>
      <c r="I167" s="92">
        <v>50</v>
      </c>
      <c r="J167" s="92">
        <v>113</v>
      </c>
      <c r="K167" s="92">
        <v>89</v>
      </c>
      <c r="L167" s="92">
        <v>29</v>
      </c>
    </row>
    <row r="168" spans="1:12" ht="17.100000000000001" customHeight="1">
      <c r="A168" s="13"/>
      <c r="B168" s="13"/>
      <c r="C168" s="13" t="s">
        <v>100</v>
      </c>
      <c r="D168" s="37"/>
      <c r="E168" s="91" t="s">
        <v>163</v>
      </c>
      <c r="F168" s="92" t="s">
        <v>163</v>
      </c>
      <c r="G168" s="92" t="s">
        <v>163</v>
      </c>
      <c r="H168" s="92" t="s">
        <v>163</v>
      </c>
      <c r="I168" s="92" t="s">
        <v>163</v>
      </c>
      <c r="J168" s="92" t="s">
        <v>163</v>
      </c>
      <c r="K168" s="92" t="s">
        <v>163</v>
      </c>
      <c r="L168" s="92" t="s">
        <v>163</v>
      </c>
    </row>
    <row r="169" spans="1:12" ht="17.100000000000001" customHeight="1">
      <c r="A169" s="13"/>
      <c r="B169" s="13" t="s">
        <v>113</v>
      </c>
      <c r="C169" s="13"/>
      <c r="D169" s="37"/>
      <c r="E169" s="91">
        <f t="shared" ref="E169:L169" si="28">SUM(E170:E173)</f>
        <v>928</v>
      </c>
      <c r="F169" s="92">
        <f t="shared" si="28"/>
        <v>61</v>
      </c>
      <c r="G169" s="92">
        <f t="shared" si="28"/>
        <v>52</v>
      </c>
      <c r="H169" s="92">
        <f t="shared" si="28"/>
        <v>156</v>
      </c>
      <c r="I169" s="92">
        <f t="shared" si="28"/>
        <v>97</v>
      </c>
      <c r="J169" s="92">
        <f t="shared" si="28"/>
        <v>116</v>
      </c>
      <c r="K169" s="92">
        <f t="shared" si="28"/>
        <v>370</v>
      </c>
      <c r="L169" s="92">
        <f t="shared" si="28"/>
        <v>76</v>
      </c>
    </row>
    <row r="170" spans="1:12" ht="17.100000000000001" customHeight="1">
      <c r="A170" s="13"/>
      <c r="B170" s="13"/>
      <c r="C170" s="13" t="s">
        <v>103</v>
      </c>
      <c r="D170" s="37"/>
      <c r="E170" s="91">
        <f>SUM(F170:L170)</f>
        <v>45</v>
      </c>
      <c r="F170" s="92">
        <v>1</v>
      </c>
      <c r="G170" s="92" t="s">
        <v>163</v>
      </c>
      <c r="H170" s="92">
        <v>1</v>
      </c>
      <c r="I170" s="92">
        <v>3</v>
      </c>
      <c r="J170" s="92">
        <v>5</v>
      </c>
      <c r="K170" s="92">
        <v>28</v>
      </c>
      <c r="L170" s="92">
        <v>7</v>
      </c>
    </row>
    <row r="171" spans="1:12" ht="17.100000000000001" customHeight="1">
      <c r="A171" s="13"/>
      <c r="B171" s="13"/>
      <c r="C171" s="13" t="s">
        <v>102</v>
      </c>
      <c r="D171" s="37"/>
      <c r="E171" s="91">
        <f>SUM(F171:L171)</f>
        <v>358</v>
      </c>
      <c r="F171" s="92">
        <v>22</v>
      </c>
      <c r="G171" s="92">
        <v>21</v>
      </c>
      <c r="H171" s="92">
        <v>62</v>
      </c>
      <c r="I171" s="92">
        <v>37</v>
      </c>
      <c r="J171" s="92">
        <v>45</v>
      </c>
      <c r="K171" s="92">
        <v>127</v>
      </c>
      <c r="L171" s="92">
        <v>44</v>
      </c>
    </row>
    <row r="172" spans="1:12" ht="17.100000000000001" customHeight="1">
      <c r="A172" s="13"/>
      <c r="B172" s="13"/>
      <c r="C172" s="13" t="s">
        <v>101</v>
      </c>
      <c r="D172" s="37"/>
      <c r="E172" s="91">
        <f>SUM(F172:L172)</f>
        <v>413</v>
      </c>
      <c r="F172" s="92">
        <v>26</v>
      </c>
      <c r="G172" s="92">
        <v>25</v>
      </c>
      <c r="H172" s="92">
        <v>77</v>
      </c>
      <c r="I172" s="92">
        <v>51</v>
      </c>
      <c r="J172" s="92">
        <v>56</v>
      </c>
      <c r="K172" s="92">
        <v>161</v>
      </c>
      <c r="L172" s="92">
        <v>17</v>
      </c>
    </row>
    <row r="173" spans="1:12" ht="16.5" customHeight="1">
      <c r="A173" s="13"/>
      <c r="B173" s="13"/>
      <c r="C173" s="13" t="s">
        <v>100</v>
      </c>
      <c r="D173" s="37"/>
      <c r="E173" s="91">
        <f>SUM(F173:L173)</f>
        <v>112</v>
      </c>
      <c r="F173" s="92">
        <v>12</v>
      </c>
      <c r="G173" s="92">
        <v>6</v>
      </c>
      <c r="H173" s="92">
        <v>16</v>
      </c>
      <c r="I173" s="92">
        <v>6</v>
      </c>
      <c r="J173" s="92">
        <v>10</v>
      </c>
      <c r="K173" s="92">
        <v>54</v>
      </c>
      <c r="L173" s="92">
        <v>8</v>
      </c>
    </row>
    <row r="174" spans="1:12" ht="17.100000000000001" customHeight="1">
      <c r="A174" s="13"/>
      <c r="B174" s="13" t="s">
        <v>112</v>
      </c>
      <c r="C174" s="13"/>
      <c r="D174" s="37"/>
      <c r="E174" s="91">
        <f t="shared" ref="E174:L174" si="29">SUM(E175:E177)</f>
        <v>542</v>
      </c>
      <c r="F174" s="92">
        <f t="shared" si="29"/>
        <v>14</v>
      </c>
      <c r="G174" s="92">
        <f t="shared" si="29"/>
        <v>51</v>
      </c>
      <c r="H174" s="92">
        <f t="shared" si="29"/>
        <v>136</v>
      </c>
      <c r="I174" s="92">
        <f t="shared" si="29"/>
        <v>87</v>
      </c>
      <c r="J174" s="92">
        <f t="shared" si="29"/>
        <v>77</v>
      </c>
      <c r="K174" s="92">
        <f t="shared" si="29"/>
        <v>153</v>
      </c>
      <c r="L174" s="92">
        <f t="shared" si="29"/>
        <v>24</v>
      </c>
    </row>
    <row r="175" spans="1:12" ht="17.100000000000001" customHeight="1">
      <c r="A175" s="13"/>
      <c r="B175" s="13"/>
      <c r="C175" s="13" t="s">
        <v>103</v>
      </c>
      <c r="D175" s="37"/>
      <c r="E175" s="91">
        <f>SUM(F175:L175)</f>
        <v>283</v>
      </c>
      <c r="F175" s="92">
        <v>13</v>
      </c>
      <c r="G175" s="92">
        <v>8</v>
      </c>
      <c r="H175" s="92">
        <v>24</v>
      </c>
      <c r="I175" s="92">
        <v>37</v>
      </c>
      <c r="J175" s="92">
        <v>50</v>
      </c>
      <c r="K175" s="92">
        <v>128</v>
      </c>
      <c r="L175" s="92">
        <v>23</v>
      </c>
    </row>
    <row r="176" spans="1:12" ht="17.100000000000001" customHeight="1">
      <c r="A176" s="13"/>
      <c r="B176" s="13"/>
      <c r="C176" s="13" t="s">
        <v>102</v>
      </c>
      <c r="D176" s="37"/>
      <c r="E176" s="91">
        <f>SUM(F176:L176)</f>
        <v>259</v>
      </c>
      <c r="F176" s="92">
        <v>1</v>
      </c>
      <c r="G176" s="92">
        <v>43</v>
      </c>
      <c r="H176" s="92">
        <v>112</v>
      </c>
      <c r="I176" s="92">
        <v>50</v>
      </c>
      <c r="J176" s="92">
        <v>27</v>
      </c>
      <c r="K176" s="92">
        <v>25</v>
      </c>
      <c r="L176" s="92">
        <v>1</v>
      </c>
    </row>
    <row r="177" spans="1:12" ht="17.100000000000001" customHeight="1">
      <c r="A177" s="13"/>
      <c r="B177" s="13"/>
      <c r="C177" s="13" t="s">
        <v>101</v>
      </c>
      <c r="D177" s="37"/>
      <c r="E177" s="91" t="s">
        <v>163</v>
      </c>
      <c r="F177" s="92" t="s">
        <v>163</v>
      </c>
      <c r="G177" s="92" t="s">
        <v>163</v>
      </c>
      <c r="H177" s="92" t="s">
        <v>163</v>
      </c>
      <c r="I177" s="92" t="s">
        <v>163</v>
      </c>
      <c r="J177" s="92" t="s">
        <v>163</v>
      </c>
      <c r="K177" s="92" t="s">
        <v>163</v>
      </c>
      <c r="L177" s="92" t="s">
        <v>163</v>
      </c>
    </row>
    <row r="178" spans="1:12" ht="17.100000000000001" customHeight="1">
      <c r="A178" s="13"/>
      <c r="B178" s="13" t="s">
        <v>111</v>
      </c>
      <c r="C178" s="13"/>
      <c r="D178" s="37"/>
      <c r="E178" s="91">
        <f t="shared" ref="E178:L178" si="30">SUM(E179:E183)</f>
        <v>4753</v>
      </c>
      <c r="F178" s="92">
        <f t="shared" si="30"/>
        <v>230</v>
      </c>
      <c r="G178" s="92">
        <f t="shared" si="30"/>
        <v>273</v>
      </c>
      <c r="H178" s="92">
        <f t="shared" si="30"/>
        <v>836</v>
      </c>
      <c r="I178" s="92">
        <f t="shared" si="30"/>
        <v>626</v>
      </c>
      <c r="J178" s="92">
        <f t="shared" si="30"/>
        <v>645</v>
      </c>
      <c r="K178" s="92">
        <f t="shared" si="30"/>
        <v>1783</v>
      </c>
      <c r="L178" s="92">
        <f t="shared" si="30"/>
        <v>360</v>
      </c>
    </row>
    <row r="179" spans="1:12" ht="17.100000000000001" customHeight="1">
      <c r="A179" s="13"/>
      <c r="B179" s="13"/>
      <c r="C179" s="13" t="s">
        <v>103</v>
      </c>
      <c r="D179" s="37"/>
      <c r="E179" s="91">
        <f t="shared" ref="E179:E189" si="31">SUM(F179:L179)</f>
        <v>1702</v>
      </c>
      <c r="F179" s="92">
        <v>82</v>
      </c>
      <c r="G179" s="92">
        <v>112</v>
      </c>
      <c r="H179" s="92">
        <v>376</v>
      </c>
      <c r="I179" s="92">
        <v>235</v>
      </c>
      <c r="J179" s="92">
        <v>255</v>
      </c>
      <c r="K179" s="92">
        <v>526</v>
      </c>
      <c r="L179" s="92">
        <v>116</v>
      </c>
    </row>
    <row r="180" spans="1:12" ht="17.100000000000001" customHeight="1">
      <c r="A180" s="13"/>
      <c r="B180" s="13"/>
      <c r="C180" s="13" t="s">
        <v>102</v>
      </c>
      <c r="D180" s="37"/>
      <c r="E180" s="91">
        <f t="shared" si="31"/>
        <v>891</v>
      </c>
      <c r="F180" s="92">
        <v>42</v>
      </c>
      <c r="G180" s="92">
        <v>71</v>
      </c>
      <c r="H180" s="92">
        <v>223</v>
      </c>
      <c r="I180" s="92">
        <v>133</v>
      </c>
      <c r="J180" s="92">
        <v>108</v>
      </c>
      <c r="K180" s="92">
        <v>245</v>
      </c>
      <c r="L180" s="92">
        <v>69</v>
      </c>
    </row>
    <row r="181" spans="1:12" ht="17.100000000000001" customHeight="1">
      <c r="A181" s="13"/>
      <c r="B181" s="13"/>
      <c r="C181" s="13" t="s">
        <v>101</v>
      </c>
      <c r="D181" s="37"/>
      <c r="E181" s="91">
        <f t="shared" si="31"/>
        <v>937</v>
      </c>
      <c r="F181" s="92">
        <v>39</v>
      </c>
      <c r="G181" s="92">
        <v>27</v>
      </c>
      <c r="H181" s="92">
        <v>111</v>
      </c>
      <c r="I181" s="92">
        <v>125</v>
      </c>
      <c r="J181" s="92">
        <v>150</v>
      </c>
      <c r="K181" s="92">
        <v>407</v>
      </c>
      <c r="L181" s="92">
        <v>78</v>
      </c>
    </row>
    <row r="182" spans="1:12" ht="17.100000000000001" customHeight="1">
      <c r="A182" s="13"/>
      <c r="B182" s="13"/>
      <c r="C182" s="13" t="s">
        <v>100</v>
      </c>
      <c r="D182" s="37"/>
      <c r="E182" s="91">
        <f t="shared" si="31"/>
        <v>625</v>
      </c>
      <c r="F182" s="92">
        <v>40</v>
      </c>
      <c r="G182" s="92">
        <v>50</v>
      </c>
      <c r="H182" s="92">
        <v>91</v>
      </c>
      <c r="I182" s="92">
        <v>68</v>
      </c>
      <c r="J182" s="92">
        <v>54</v>
      </c>
      <c r="K182" s="92">
        <v>284</v>
      </c>
      <c r="L182" s="92">
        <v>38</v>
      </c>
    </row>
    <row r="183" spans="1:12" ht="17.100000000000001" customHeight="1">
      <c r="A183" s="13"/>
      <c r="B183" s="13"/>
      <c r="C183" s="13" t="s">
        <v>99</v>
      </c>
      <c r="D183" s="37"/>
      <c r="E183" s="91">
        <f t="shared" si="31"/>
        <v>598</v>
      </c>
      <c r="F183" s="92">
        <v>27</v>
      </c>
      <c r="G183" s="92">
        <v>13</v>
      </c>
      <c r="H183" s="92">
        <v>35</v>
      </c>
      <c r="I183" s="92">
        <v>65</v>
      </c>
      <c r="J183" s="92">
        <v>78</v>
      </c>
      <c r="K183" s="92">
        <v>321</v>
      </c>
      <c r="L183" s="92">
        <v>59</v>
      </c>
    </row>
    <row r="184" spans="1:12" ht="17.100000000000001" customHeight="1">
      <c r="A184" s="13"/>
      <c r="B184" s="13" t="s">
        <v>110</v>
      </c>
      <c r="C184" s="13"/>
      <c r="D184" s="37"/>
      <c r="E184" s="91">
        <f t="shared" si="31"/>
        <v>429</v>
      </c>
      <c r="F184" s="92">
        <v>51</v>
      </c>
      <c r="G184" s="92">
        <v>9</v>
      </c>
      <c r="H184" s="92">
        <v>39</v>
      </c>
      <c r="I184" s="92">
        <v>72</v>
      </c>
      <c r="J184" s="92">
        <v>155</v>
      </c>
      <c r="K184" s="92">
        <v>45</v>
      </c>
      <c r="L184" s="92">
        <v>58</v>
      </c>
    </row>
    <row r="185" spans="1:12" ht="17.100000000000001" customHeight="1">
      <c r="A185" s="13"/>
      <c r="B185" s="13" t="s">
        <v>109</v>
      </c>
      <c r="C185" s="13"/>
      <c r="D185" s="37"/>
      <c r="E185" s="91">
        <f t="shared" si="31"/>
        <v>356</v>
      </c>
      <c r="F185" s="92">
        <v>29</v>
      </c>
      <c r="G185" s="92">
        <v>9</v>
      </c>
      <c r="H185" s="92">
        <v>35</v>
      </c>
      <c r="I185" s="92">
        <v>44</v>
      </c>
      <c r="J185" s="92">
        <v>66</v>
      </c>
      <c r="K185" s="92">
        <v>159</v>
      </c>
      <c r="L185" s="92">
        <v>14</v>
      </c>
    </row>
    <row r="186" spans="1:12" ht="17.100000000000001" customHeight="1">
      <c r="A186" s="13"/>
      <c r="B186" s="13" t="s">
        <v>108</v>
      </c>
      <c r="C186" s="13"/>
      <c r="D186" s="37"/>
      <c r="E186" s="91">
        <f t="shared" si="31"/>
        <v>107</v>
      </c>
      <c r="F186" s="92">
        <v>13</v>
      </c>
      <c r="G186" s="92" t="s">
        <v>163</v>
      </c>
      <c r="H186" s="92">
        <v>7</v>
      </c>
      <c r="I186" s="92">
        <v>7</v>
      </c>
      <c r="J186" s="92">
        <v>28</v>
      </c>
      <c r="K186" s="92">
        <v>51</v>
      </c>
      <c r="L186" s="92">
        <v>1</v>
      </c>
    </row>
    <row r="187" spans="1:12" ht="17.100000000000001" customHeight="1">
      <c r="A187" s="13"/>
      <c r="B187" s="13" t="s">
        <v>107</v>
      </c>
      <c r="C187" s="13"/>
      <c r="D187" s="37"/>
      <c r="E187" s="91">
        <f t="shared" si="31"/>
        <v>1153</v>
      </c>
      <c r="F187" s="92">
        <v>40</v>
      </c>
      <c r="G187" s="92">
        <v>45</v>
      </c>
      <c r="H187" s="92">
        <v>143</v>
      </c>
      <c r="I187" s="92">
        <v>153</v>
      </c>
      <c r="J187" s="92">
        <v>162</v>
      </c>
      <c r="K187" s="92">
        <v>590</v>
      </c>
      <c r="L187" s="92">
        <v>20</v>
      </c>
    </row>
    <row r="188" spans="1:12" ht="17.100000000000001" customHeight="1">
      <c r="A188" s="13"/>
      <c r="B188" s="13" t="s">
        <v>106</v>
      </c>
      <c r="C188" s="13"/>
      <c r="D188" s="37"/>
      <c r="E188" s="91">
        <f t="shared" si="31"/>
        <v>474</v>
      </c>
      <c r="F188" s="92">
        <v>18</v>
      </c>
      <c r="G188" s="92">
        <v>29</v>
      </c>
      <c r="H188" s="92">
        <v>53</v>
      </c>
      <c r="I188" s="92">
        <v>49</v>
      </c>
      <c r="J188" s="92">
        <v>61</v>
      </c>
      <c r="K188" s="92">
        <v>264</v>
      </c>
      <c r="L188" s="92" t="s">
        <v>163</v>
      </c>
    </row>
    <row r="189" spans="1:12" ht="17.100000000000001" customHeight="1">
      <c r="A189" s="13"/>
      <c r="B189" s="13" t="s">
        <v>105</v>
      </c>
      <c r="C189" s="13"/>
      <c r="D189" s="37"/>
      <c r="E189" s="91">
        <f t="shared" si="31"/>
        <v>718</v>
      </c>
      <c r="F189" s="92">
        <v>61</v>
      </c>
      <c r="G189" s="92">
        <v>63</v>
      </c>
      <c r="H189" s="92">
        <v>89</v>
      </c>
      <c r="I189" s="92">
        <v>78</v>
      </c>
      <c r="J189" s="92">
        <v>110</v>
      </c>
      <c r="K189" s="92">
        <v>317</v>
      </c>
      <c r="L189" s="92" t="s">
        <v>163</v>
      </c>
    </row>
    <row r="190" spans="1:12" ht="17.100000000000001" customHeight="1">
      <c r="A190" s="13"/>
      <c r="B190" s="13" t="s">
        <v>104</v>
      </c>
      <c r="C190" s="13"/>
      <c r="D190" s="37"/>
      <c r="E190" s="91">
        <f t="shared" ref="E190:L190" si="32">SUM(E191:E195)</f>
        <v>3053</v>
      </c>
      <c r="F190" s="92">
        <f t="shared" si="32"/>
        <v>176</v>
      </c>
      <c r="G190" s="92">
        <f t="shared" si="32"/>
        <v>198</v>
      </c>
      <c r="H190" s="92">
        <f t="shared" si="32"/>
        <v>346</v>
      </c>
      <c r="I190" s="92">
        <f t="shared" si="32"/>
        <v>290</v>
      </c>
      <c r="J190" s="92">
        <f t="shared" si="32"/>
        <v>394</v>
      </c>
      <c r="K190" s="92">
        <f t="shared" si="32"/>
        <v>1361</v>
      </c>
      <c r="L190" s="92">
        <f t="shared" si="32"/>
        <v>288</v>
      </c>
    </row>
    <row r="191" spans="1:12" ht="17.100000000000001" customHeight="1">
      <c r="A191" s="13"/>
      <c r="B191" s="13"/>
      <c r="C191" s="13" t="s">
        <v>103</v>
      </c>
      <c r="D191" s="37"/>
      <c r="E191" s="91">
        <f>SUM(F191:L191)</f>
        <v>1168</v>
      </c>
      <c r="F191" s="92">
        <v>51</v>
      </c>
      <c r="G191" s="92">
        <v>99</v>
      </c>
      <c r="H191" s="92">
        <v>163</v>
      </c>
      <c r="I191" s="92">
        <v>110</v>
      </c>
      <c r="J191" s="92">
        <v>130</v>
      </c>
      <c r="K191" s="92">
        <v>522</v>
      </c>
      <c r="L191" s="92">
        <v>93</v>
      </c>
    </row>
    <row r="192" spans="1:12" ht="17.100000000000001" customHeight="1">
      <c r="A192" s="13"/>
      <c r="B192" s="13"/>
      <c r="C192" s="13" t="s">
        <v>102</v>
      </c>
      <c r="D192" s="37"/>
      <c r="E192" s="91">
        <f>SUM(F192:L192)</f>
        <v>1198</v>
      </c>
      <c r="F192" s="92">
        <v>78</v>
      </c>
      <c r="G192" s="92">
        <v>92</v>
      </c>
      <c r="H192" s="92">
        <v>108</v>
      </c>
      <c r="I192" s="92">
        <v>121</v>
      </c>
      <c r="J192" s="92">
        <v>167</v>
      </c>
      <c r="K192" s="92">
        <v>524</v>
      </c>
      <c r="L192" s="92">
        <v>108</v>
      </c>
    </row>
    <row r="193" spans="1:12" ht="17.100000000000001" customHeight="1">
      <c r="A193" s="13"/>
      <c r="B193" s="13"/>
      <c r="C193" s="13" t="s">
        <v>101</v>
      </c>
      <c r="D193" s="37"/>
      <c r="E193" s="91">
        <f>SUM(F193:L193)</f>
        <v>687</v>
      </c>
      <c r="F193" s="92">
        <v>47</v>
      </c>
      <c r="G193" s="92">
        <v>7</v>
      </c>
      <c r="H193" s="92">
        <v>75</v>
      </c>
      <c r="I193" s="92">
        <v>59</v>
      </c>
      <c r="J193" s="92">
        <v>97</v>
      </c>
      <c r="K193" s="92">
        <v>315</v>
      </c>
      <c r="L193" s="92">
        <v>87</v>
      </c>
    </row>
    <row r="194" spans="1:12" ht="17.100000000000001" customHeight="1">
      <c r="A194" s="13"/>
      <c r="B194" s="13"/>
      <c r="C194" s="13" t="s">
        <v>100</v>
      </c>
      <c r="D194" s="37"/>
      <c r="E194" s="91" t="s">
        <v>163</v>
      </c>
      <c r="F194" s="92" t="s">
        <v>163</v>
      </c>
      <c r="G194" s="92" t="s">
        <v>163</v>
      </c>
      <c r="H194" s="92" t="s">
        <v>163</v>
      </c>
      <c r="I194" s="92" t="s">
        <v>163</v>
      </c>
      <c r="J194" s="92" t="s">
        <v>163</v>
      </c>
      <c r="K194" s="92" t="s">
        <v>163</v>
      </c>
      <c r="L194" s="92" t="s">
        <v>163</v>
      </c>
    </row>
    <row r="195" spans="1:12" ht="17.100000000000001" customHeight="1">
      <c r="A195" s="13"/>
      <c r="B195" s="13"/>
      <c r="C195" s="13" t="s">
        <v>99</v>
      </c>
      <c r="D195" s="37"/>
      <c r="E195" s="91" t="s">
        <v>163</v>
      </c>
      <c r="F195" s="92" t="s">
        <v>163</v>
      </c>
      <c r="G195" s="92" t="s">
        <v>163</v>
      </c>
      <c r="H195" s="92" t="s">
        <v>163</v>
      </c>
      <c r="I195" s="92" t="s">
        <v>163</v>
      </c>
      <c r="J195" s="92" t="s">
        <v>163</v>
      </c>
      <c r="K195" s="92" t="s">
        <v>163</v>
      </c>
      <c r="L195" s="92" t="s">
        <v>163</v>
      </c>
    </row>
    <row r="196" spans="1:12" ht="17.100000000000001" customHeight="1">
      <c r="A196" s="13"/>
      <c r="B196" s="13" t="s">
        <v>98</v>
      </c>
      <c r="C196" s="13"/>
      <c r="D196" s="38"/>
      <c r="E196" s="91" t="s">
        <v>163</v>
      </c>
      <c r="F196" s="92" t="s">
        <v>163</v>
      </c>
      <c r="G196" s="92" t="s">
        <v>163</v>
      </c>
      <c r="H196" s="92" t="s">
        <v>163</v>
      </c>
      <c r="I196" s="92" t="s">
        <v>163</v>
      </c>
      <c r="J196" s="92" t="s">
        <v>163</v>
      </c>
      <c r="K196" s="92" t="s">
        <v>163</v>
      </c>
      <c r="L196" s="92" t="s">
        <v>163</v>
      </c>
    </row>
    <row r="197" spans="1:12" ht="17.100000000000001" customHeight="1">
      <c r="A197" s="13" t="s">
        <v>97</v>
      </c>
      <c r="B197" s="13"/>
      <c r="C197" s="13"/>
      <c r="E197" s="90"/>
      <c r="F197" s="90"/>
      <c r="G197" s="90"/>
      <c r="H197" s="90"/>
      <c r="I197" s="90"/>
      <c r="J197" s="90"/>
      <c r="K197" s="90"/>
      <c r="L197" s="90"/>
    </row>
    <row r="198" spans="1:12" ht="17.100000000000001" customHeight="1">
      <c r="A198" s="13">
        <v>1</v>
      </c>
      <c r="B198" s="269" t="s">
        <v>96</v>
      </c>
      <c r="C198" s="269"/>
      <c r="D198" s="128"/>
      <c r="E198" s="91">
        <f>SUM(F198:L198)</f>
        <v>2542</v>
      </c>
      <c r="F198" s="90">
        <f t="shared" ref="F198:L198" si="33">SUM(F78)</f>
        <v>135</v>
      </c>
      <c r="G198" s="90">
        <f t="shared" si="33"/>
        <v>160</v>
      </c>
      <c r="H198" s="90">
        <f t="shared" si="33"/>
        <v>527</v>
      </c>
      <c r="I198" s="90">
        <f t="shared" si="33"/>
        <v>342</v>
      </c>
      <c r="J198" s="90">
        <f t="shared" si="33"/>
        <v>407</v>
      </c>
      <c r="K198" s="90">
        <f t="shared" si="33"/>
        <v>776</v>
      </c>
      <c r="L198" s="90">
        <f t="shared" si="33"/>
        <v>195</v>
      </c>
    </row>
    <row r="199" spans="1:12" ht="17.100000000000001" customHeight="1">
      <c r="A199" s="13">
        <v>2</v>
      </c>
      <c r="B199" s="269" t="s">
        <v>367</v>
      </c>
      <c r="C199" s="269"/>
      <c r="D199" s="38" t="s">
        <v>443</v>
      </c>
      <c r="E199" s="91">
        <f>SUM(F199:L199)</f>
        <v>2246</v>
      </c>
      <c r="F199" s="102">
        <f>SUM(F40,F65,F106,F107,F110,F108,F109,F196)</f>
        <v>145</v>
      </c>
      <c r="G199" s="102">
        <f>SUM(G40,G65,G106,G107,G110,G108,G109,G196)</f>
        <v>111</v>
      </c>
      <c r="H199" s="102">
        <f t="shared" ref="H199:L199" si="34">SUM(H40,H65,H106,H107,H110,H108,H109,H196)</f>
        <v>346</v>
      </c>
      <c r="I199" s="102">
        <f t="shared" si="34"/>
        <v>297</v>
      </c>
      <c r="J199" s="102">
        <f t="shared" si="34"/>
        <v>445</v>
      </c>
      <c r="K199" s="102">
        <f t="shared" si="34"/>
        <v>700</v>
      </c>
      <c r="L199" s="102">
        <f t="shared" si="34"/>
        <v>202</v>
      </c>
    </row>
    <row r="200" spans="1:12" ht="17.100000000000001" customHeight="1">
      <c r="A200" s="13">
        <v>3</v>
      </c>
      <c r="B200" s="269" t="s">
        <v>95</v>
      </c>
      <c r="C200" s="269"/>
      <c r="D200" s="111"/>
      <c r="E200" s="91">
        <f t="shared" ref="E200:E215" si="35">SUM(F200:L200)</f>
        <v>2338</v>
      </c>
      <c r="F200" s="90">
        <f t="shared" ref="F200:L200" si="36">SUM(F99)</f>
        <v>119</v>
      </c>
      <c r="G200" s="90">
        <f t="shared" si="36"/>
        <v>125</v>
      </c>
      <c r="H200" s="90">
        <f t="shared" si="36"/>
        <v>404</v>
      </c>
      <c r="I200" s="90">
        <f t="shared" si="36"/>
        <v>355</v>
      </c>
      <c r="J200" s="90">
        <f t="shared" si="36"/>
        <v>395</v>
      </c>
      <c r="K200" s="90">
        <f t="shared" si="36"/>
        <v>709</v>
      </c>
      <c r="L200" s="90">
        <f t="shared" si="36"/>
        <v>231</v>
      </c>
    </row>
    <row r="201" spans="1:12" ht="17.100000000000001" customHeight="1">
      <c r="A201" s="13">
        <v>4</v>
      </c>
      <c r="B201" s="269" t="s">
        <v>94</v>
      </c>
      <c r="C201" s="269"/>
      <c r="D201" s="111"/>
      <c r="E201" s="91">
        <f t="shared" si="35"/>
        <v>2640</v>
      </c>
      <c r="F201" s="90">
        <f t="shared" ref="F201:L201" si="37">SUM(F111)</f>
        <v>169</v>
      </c>
      <c r="G201" s="90">
        <f t="shared" si="37"/>
        <v>117</v>
      </c>
      <c r="H201" s="90">
        <f t="shared" si="37"/>
        <v>396</v>
      </c>
      <c r="I201" s="90">
        <f t="shared" si="37"/>
        <v>320</v>
      </c>
      <c r="J201" s="90">
        <f t="shared" si="37"/>
        <v>440</v>
      </c>
      <c r="K201" s="90">
        <f t="shared" si="37"/>
        <v>1032</v>
      </c>
      <c r="L201" s="90">
        <f t="shared" si="37"/>
        <v>166</v>
      </c>
    </row>
    <row r="202" spans="1:12" ht="17.100000000000001" customHeight="1">
      <c r="A202" s="13">
        <v>5</v>
      </c>
      <c r="B202" s="269" t="s">
        <v>93</v>
      </c>
      <c r="C202" s="269"/>
      <c r="D202" s="111"/>
      <c r="E202" s="91">
        <f t="shared" si="35"/>
        <v>2714</v>
      </c>
      <c r="F202" s="90">
        <f t="shared" ref="F202:L202" si="38">SUM(F117,F93,F96)</f>
        <v>202</v>
      </c>
      <c r="G202" s="90">
        <f t="shared" si="38"/>
        <v>64</v>
      </c>
      <c r="H202" s="90">
        <f t="shared" si="38"/>
        <v>312</v>
      </c>
      <c r="I202" s="90">
        <f t="shared" si="38"/>
        <v>360</v>
      </c>
      <c r="J202" s="90">
        <f t="shared" si="38"/>
        <v>491</v>
      </c>
      <c r="K202" s="90">
        <f t="shared" si="38"/>
        <v>1165</v>
      </c>
      <c r="L202" s="90">
        <f t="shared" si="38"/>
        <v>120</v>
      </c>
    </row>
    <row r="203" spans="1:12" ht="17.100000000000001" customHeight="1">
      <c r="A203" s="13">
        <v>6</v>
      </c>
      <c r="B203" s="269" t="s">
        <v>92</v>
      </c>
      <c r="C203" s="269"/>
      <c r="D203" s="111"/>
      <c r="E203" s="91">
        <f t="shared" si="35"/>
        <v>4081</v>
      </c>
      <c r="F203" s="90">
        <f t="shared" ref="F203:L203" si="39">SUM(F87,F105,F84)</f>
        <v>233</v>
      </c>
      <c r="G203" s="90">
        <f t="shared" si="39"/>
        <v>233</v>
      </c>
      <c r="H203" s="90">
        <f t="shared" si="39"/>
        <v>654</v>
      </c>
      <c r="I203" s="90">
        <f t="shared" si="39"/>
        <v>547</v>
      </c>
      <c r="J203" s="90">
        <f t="shared" si="39"/>
        <v>647</v>
      </c>
      <c r="K203" s="90">
        <f t="shared" si="39"/>
        <v>1418</v>
      </c>
      <c r="L203" s="90">
        <f t="shared" si="39"/>
        <v>349</v>
      </c>
    </row>
    <row r="204" spans="1:12" ht="17.100000000000001" customHeight="1">
      <c r="A204" s="13">
        <v>7</v>
      </c>
      <c r="B204" s="269" t="s">
        <v>91</v>
      </c>
      <c r="C204" s="269"/>
      <c r="D204" s="111"/>
      <c r="E204" s="91">
        <f t="shared" si="35"/>
        <v>2943</v>
      </c>
      <c r="F204" s="90">
        <f t="shared" ref="F204:L204" si="40">SUM(F29)</f>
        <v>216</v>
      </c>
      <c r="G204" s="90">
        <f t="shared" si="40"/>
        <v>127</v>
      </c>
      <c r="H204" s="90">
        <f t="shared" si="40"/>
        <v>418</v>
      </c>
      <c r="I204" s="90">
        <f t="shared" si="40"/>
        <v>342</v>
      </c>
      <c r="J204" s="90">
        <f t="shared" si="40"/>
        <v>425</v>
      </c>
      <c r="K204" s="90">
        <f t="shared" si="40"/>
        <v>1276</v>
      </c>
      <c r="L204" s="90">
        <f t="shared" si="40"/>
        <v>139</v>
      </c>
    </row>
    <row r="205" spans="1:12" ht="17.100000000000001" customHeight="1">
      <c r="A205" s="13">
        <v>8</v>
      </c>
      <c r="B205" s="269" t="s">
        <v>90</v>
      </c>
      <c r="C205" s="269"/>
      <c r="D205" s="111"/>
      <c r="E205" s="91">
        <f t="shared" si="35"/>
        <v>1192</v>
      </c>
      <c r="F205" s="90">
        <f t="shared" ref="F205:L205" si="41">SUM(F48,F47,F49)</f>
        <v>125</v>
      </c>
      <c r="G205" s="90">
        <f t="shared" si="41"/>
        <v>24</v>
      </c>
      <c r="H205" s="90">
        <f t="shared" si="41"/>
        <v>116</v>
      </c>
      <c r="I205" s="90">
        <f t="shared" si="41"/>
        <v>92</v>
      </c>
      <c r="J205" s="90">
        <f t="shared" si="41"/>
        <v>157</v>
      </c>
      <c r="K205" s="90">
        <f t="shared" si="41"/>
        <v>593</v>
      </c>
      <c r="L205" s="90">
        <f t="shared" si="41"/>
        <v>85</v>
      </c>
    </row>
    <row r="206" spans="1:12" ht="17.100000000000001" customHeight="1">
      <c r="A206" s="13">
        <v>9</v>
      </c>
      <c r="B206" s="269" t="s">
        <v>89</v>
      </c>
      <c r="C206" s="269"/>
      <c r="D206" s="111"/>
      <c r="E206" s="91">
        <f t="shared" si="35"/>
        <v>1806</v>
      </c>
      <c r="F206" s="90">
        <f t="shared" ref="F206:L206" si="42">SUM(F44,F46,F45)</f>
        <v>142</v>
      </c>
      <c r="G206" s="90">
        <f t="shared" si="42"/>
        <v>74</v>
      </c>
      <c r="H206" s="90">
        <f t="shared" si="42"/>
        <v>201</v>
      </c>
      <c r="I206" s="90">
        <f t="shared" si="42"/>
        <v>148</v>
      </c>
      <c r="J206" s="90">
        <f t="shared" si="42"/>
        <v>218</v>
      </c>
      <c r="K206" s="90">
        <f t="shared" si="42"/>
        <v>907</v>
      </c>
      <c r="L206" s="90">
        <f t="shared" si="42"/>
        <v>116</v>
      </c>
    </row>
    <row r="207" spans="1:12" ht="17.100000000000001" customHeight="1">
      <c r="A207" s="13">
        <v>10</v>
      </c>
      <c r="B207" s="269" t="s">
        <v>88</v>
      </c>
      <c r="C207" s="269"/>
      <c r="D207" s="111"/>
      <c r="E207" s="91">
        <f t="shared" si="35"/>
        <v>2205</v>
      </c>
      <c r="F207" s="90">
        <f t="shared" ref="F207:L207" si="43">SUM(F124,F123,F125,F126,F120,F153)</f>
        <v>127</v>
      </c>
      <c r="G207" s="90">
        <f t="shared" si="43"/>
        <v>139</v>
      </c>
      <c r="H207" s="90">
        <f t="shared" si="43"/>
        <v>373</v>
      </c>
      <c r="I207" s="90">
        <f t="shared" si="43"/>
        <v>271</v>
      </c>
      <c r="J207" s="90">
        <f t="shared" si="43"/>
        <v>373</v>
      </c>
      <c r="K207" s="90">
        <f t="shared" si="43"/>
        <v>773</v>
      </c>
      <c r="L207" s="90">
        <f t="shared" si="43"/>
        <v>149</v>
      </c>
    </row>
    <row r="208" spans="1:12" ht="17.100000000000001" customHeight="1">
      <c r="A208" s="13">
        <v>11</v>
      </c>
      <c r="B208" s="269" t="s">
        <v>87</v>
      </c>
      <c r="C208" s="269"/>
      <c r="D208" s="111"/>
      <c r="E208" s="91">
        <f t="shared" si="35"/>
        <v>3398</v>
      </c>
      <c r="F208" s="90">
        <f t="shared" ref="F208:L208" si="44">SUM(F154,F148,F156,F155)</f>
        <v>179</v>
      </c>
      <c r="G208" s="90">
        <f t="shared" si="44"/>
        <v>198</v>
      </c>
      <c r="H208" s="90">
        <f t="shared" si="44"/>
        <v>570</v>
      </c>
      <c r="I208" s="90">
        <f t="shared" si="44"/>
        <v>470</v>
      </c>
      <c r="J208" s="90">
        <f t="shared" si="44"/>
        <v>681</v>
      </c>
      <c r="K208" s="90">
        <f t="shared" si="44"/>
        <v>1137</v>
      </c>
      <c r="L208" s="90">
        <f t="shared" si="44"/>
        <v>163</v>
      </c>
    </row>
    <row r="209" spans="1:12" ht="17.100000000000001" customHeight="1">
      <c r="A209" s="13">
        <v>12</v>
      </c>
      <c r="B209" s="269" t="s">
        <v>86</v>
      </c>
      <c r="C209" s="269"/>
      <c r="D209" s="111"/>
      <c r="E209" s="91">
        <f t="shared" si="35"/>
        <v>3899</v>
      </c>
      <c r="F209" s="90">
        <f t="shared" ref="F209:L209" si="45">SUM(F129,F140,F135)</f>
        <v>238</v>
      </c>
      <c r="G209" s="90">
        <f t="shared" si="45"/>
        <v>140</v>
      </c>
      <c r="H209" s="90">
        <f t="shared" si="45"/>
        <v>466</v>
      </c>
      <c r="I209" s="90">
        <f t="shared" si="45"/>
        <v>435</v>
      </c>
      <c r="J209" s="90">
        <f t="shared" si="45"/>
        <v>554</v>
      </c>
      <c r="K209" s="90">
        <f t="shared" si="45"/>
        <v>1893</v>
      </c>
      <c r="L209" s="90">
        <f t="shared" si="45"/>
        <v>173</v>
      </c>
    </row>
    <row r="210" spans="1:12" ht="17.100000000000001" customHeight="1">
      <c r="A210" s="13">
        <v>13</v>
      </c>
      <c r="B210" s="269" t="s">
        <v>85</v>
      </c>
      <c r="C210" s="269"/>
      <c r="D210" s="111"/>
      <c r="E210" s="91">
        <f t="shared" si="35"/>
        <v>3874</v>
      </c>
      <c r="F210" s="90">
        <f t="shared" ref="F210:L210" si="46">SUM(F35,F24)</f>
        <v>247</v>
      </c>
      <c r="G210" s="90">
        <f t="shared" si="46"/>
        <v>95</v>
      </c>
      <c r="H210" s="90">
        <f t="shared" si="46"/>
        <v>397</v>
      </c>
      <c r="I210" s="90">
        <f t="shared" si="46"/>
        <v>431</v>
      </c>
      <c r="J210" s="90">
        <f t="shared" si="46"/>
        <v>688</v>
      </c>
      <c r="K210" s="90">
        <f t="shared" si="46"/>
        <v>1895</v>
      </c>
      <c r="L210" s="90">
        <f t="shared" si="46"/>
        <v>121</v>
      </c>
    </row>
    <row r="211" spans="1:12" ht="17.100000000000001" customHeight="1">
      <c r="A211" s="13">
        <v>14</v>
      </c>
      <c r="B211" s="269" t="s">
        <v>84</v>
      </c>
      <c r="C211" s="269"/>
      <c r="D211" s="38"/>
      <c r="E211" s="91">
        <f t="shared" si="35"/>
        <v>3868</v>
      </c>
      <c r="F211" s="90">
        <f>SUM(F55,F50,F59)</f>
        <v>277</v>
      </c>
      <c r="G211" s="90">
        <f t="shared" ref="G211:L211" si="47">SUM(G55,G50,G59)</f>
        <v>109</v>
      </c>
      <c r="H211" s="90">
        <f t="shared" si="47"/>
        <v>361</v>
      </c>
      <c r="I211" s="90">
        <f t="shared" si="47"/>
        <v>350</v>
      </c>
      <c r="J211" s="90">
        <f t="shared" si="47"/>
        <v>531</v>
      </c>
      <c r="K211" s="90">
        <f t="shared" si="47"/>
        <v>1966</v>
      </c>
      <c r="L211" s="90">
        <f t="shared" si="47"/>
        <v>274</v>
      </c>
    </row>
    <row r="212" spans="1:12" ht="17.100000000000001" customHeight="1">
      <c r="A212" s="13">
        <v>15</v>
      </c>
      <c r="B212" s="269" t="s">
        <v>83</v>
      </c>
      <c r="C212" s="269"/>
      <c r="D212" s="111"/>
      <c r="E212" s="91">
        <f t="shared" si="35"/>
        <v>6907</v>
      </c>
      <c r="F212" s="90">
        <f t="shared" ref="F212:L212" si="48">SUM(F157,F158,F164)</f>
        <v>425</v>
      </c>
      <c r="G212" s="90">
        <f t="shared" si="48"/>
        <v>212</v>
      </c>
      <c r="H212" s="90">
        <f t="shared" si="48"/>
        <v>758</v>
      </c>
      <c r="I212" s="90">
        <f t="shared" si="48"/>
        <v>690</v>
      </c>
      <c r="J212" s="90">
        <f t="shared" si="48"/>
        <v>1228</v>
      </c>
      <c r="K212" s="90">
        <f t="shared" si="48"/>
        <v>3109</v>
      </c>
      <c r="L212" s="90">
        <f t="shared" si="48"/>
        <v>485</v>
      </c>
    </row>
    <row r="213" spans="1:12" ht="17.100000000000001" customHeight="1">
      <c r="A213" s="13">
        <v>16</v>
      </c>
      <c r="B213" s="269" t="s">
        <v>82</v>
      </c>
      <c r="C213" s="269"/>
      <c r="D213" s="111"/>
      <c r="E213" s="91">
        <f t="shared" si="35"/>
        <v>6652</v>
      </c>
      <c r="F213" s="90">
        <f t="shared" ref="F213:L213" si="49">SUM(F169,F178,F184,F174)</f>
        <v>356</v>
      </c>
      <c r="G213" s="90">
        <f t="shared" si="49"/>
        <v>385</v>
      </c>
      <c r="H213" s="90">
        <f t="shared" si="49"/>
        <v>1167</v>
      </c>
      <c r="I213" s="90">
        <f t="shared" si="49"/>
        <v>882</v>
      </c>
      <c r="J213" s="90">
        <f t="shared" si="49"/>
        <v>993</v>
      </c>
      <c r="K213" s="90">
        <f t="shared" si="49"/>
        <v>2351</v>
      </c>
      <c r="L213" s="90">
        <f t="shared" si="49"/>
        <v>518</v>
      </c>
    </row>
    <row r="214" spans="1:12" ht="17.100000000000001" customHeight="1">
      <c r="A214" s="13">
        <v>17</v>
      </c>
      <c r="B214" s="269" t="s">
        <v>81</v>
      </c>
      <c r="C214" s="269"/>
      <c r="D214" s="111"/>
      <c r="E214" s="91">
        <f t="shared" si="35"/>
        <v>5861</v>
      </c>
      <c r="F214" s="90">
        <f t="shared" ref="F214:L214" si="50">SUM(F185,F190,F189,F188,F187,F186)</f>
        <v>337</v>
      </c>
      <c r="G214" s="90">
        <f t="shared" si="50"/>
        <v>344</v>
      </c>
      <c r="H214" s="90">
        <f t="shared" si="50"/>
        <v>673</v>
      </c>
      <c r="I214" s="90">
        <f t="shared" si="50"/>
        <v>621</v>
      </c>
      <c r="J214" s="90">
        <f t="shared" si="50"/>
        <v>821</v>
      </c>
      <c r="K214" s="90">
        <f t="shared" si="50"/>
        <v>2742</v>
      </c>
      <c r="L214" s="90">
        <f t="shared" si="50"/>
        <v>323</v>
      </c>
    </row>
    <row r="215" spans="1:12" ht="17.100000000000001" customHeight="1">
      <c r="A215" s="13">
        <v>18</v>
      </c>
      <c r="B215" s="269" t="s">
        <v>80</v>
      </c>
      <c r="C215" s="269"/>
      <c r="D215" s="111"/>
      <c r="E215" s="91">
        <f t="shared" si="35"/>
        <v>1997</v>
      </c>
      <c r="F215" s="90">
        <f t="shared" ref="F215:L215" si="51">SUM(F18,F14,F10,F6)</f>
        <v>147</v>
      </c>
      <c r="G215" s="90">
        <f t="shared" si="51"/>
        <v>65</v>
      </c>
      <c r="H215" s="90">
        <f t="shared" si="51"/>
        <v>169</v>
      </c>
      <c r="I215" s="90">
        <f t="shared" si="51"/>
        <v>212</v>
      </c>
      <c r="J215" s="90">
        <f t="shared" si="51"/>
        <v>255</v>
      </c>
      <c r="K215" s="90">
        <f t="shared" si="51"/>
        <v>1134</v>
      </c>
      <c r="L215" s="90">
        <f t="shared" si="51"/>
        <v>15</v>
      </c>
    </row>
    <row r="216" spans="1:12" ht="13.5" customHeight="1">
      <c r="E216" s="102"/>
      <c r="F216" s="102"/>
      <c r="G216" s="102"/>
      <c r="H216" s="102"/>
      <c r="I216" s="102"/>
      <c r="J216" s="102"/>
      <c r="K216" s="102"/>
      <c r="L216" s="102"/>
    </row>
    <row r="217" spans="1:12" ht="13.5" customHeight="1">
      <c r="E217" s="102"/>
      <c r="F217" s="102"/>
      <c r="G217" s="102"/>
      <c r="H217" s="102"/>
      <c r="I217" s="102"/>
      <c r="J217" s="102"/>
      <c r="K217" s="102"/>
      <c r="L217" s="102"/>
    </row>
    <row r="218" spans="1:12" ht="13.5" customHeight="1"/>
    <row r="219" spans="1:12" ht="13.5" customHeight="1"/>
    <row r="220" spans="1:12" ht="13.5" customHeight="1"/>
    <row r="221" spans="1:12" ht="9" customHeight="1"/>
    <row r="222" spans="1:12" ht="13.5" customHeight="1"/>
    <row r="223" spans="1:12" ht="13.5" customHeight="1"/>
    <row r="224" spans="1:12" ht="13.5" customHeight="1"/>
    <row r="225" ht="13.5" customHeight="1"/>
    <row r="226" ht="13.5" customHeight="1"/>
    <row r="227" ht="13.5" customHeight="1"/>
    <row r="228" ht="9" customHeight="1"/>
    <row r="229" ht="13.5" customHeight="1"/>
    <row r="230" ht="9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9" customHeight="1"/>
    <row r="238" ht="13.5" customHeight="1"/>
    <row r="239" ht="13.5" customHeight="1"/>
    <row r="240" ht="13.5" customHeight="1"/>
    <row r="241" ht="13.5" customHeight="1"/>
    <row r="242" ht="13.5" customHeight="1"/>
    <row r="243" ht="9" customHeight="1"/>
    <row r="244" ht="13.5" customHeight="1"/>
    <row r="245" ht="13.5" customHeight="1"/>
    <row r="246" ht="13.5" customHeight="1"/>
    <row r="247" ht="13.5" customHeight="1"/>
    <row r="248" ht="13.5" customHeight="1"/>
    <row r="249" ht="9" customHeight="1"/>
    <row r="250" ht="13.5" customHeight="1"/>
    <row r="251" ht="13.5" customHeight="1"/>
    <row r="252" ht="13.5" customHeight="1"/>
    <row r="253" ht="13.5" customHeight="1"/>
    <row r="254" ht="13.5" customHeight="1"/>
  </sheetData>
  <mergeCells count="39">
    <mergeCell ref="G3:G4"/>
    <mergeCell ref="K3:K4"/>
    <mergeCell ref="L3:L4"/>
    <mergeCell ref="A75:D77"/>
    <mergeCell ref="E75:L75"/>
    <mergeCell ref="E3:E4"/>
    <mergeCell ref="F3:F4"/>
    <mergeCell ref="A2:D4"/>
    <mergeCell ref="E2:L2"/>
    <mergeCell ref="E76:E77"/>
    <mergeCell ref="F76:F77"/>
    <mergeCell ref="G76:G77"/>
    <mergeCell ref="K76:K77"/>
    <mergeCell ref="L76:L77"/>
    <mergeCell ref="B206:C206"/>
    <mergeCell ref="G146:G147"/>
    <mergeCell ref="K146:K147"/>
    <mergeCell ref="L146:L147"/>
    <mergeCell ref="B198:C198"/>
    <mergeCell ref="B199:C199"/>
    <mergeCell ref="B200:C200"/>
    <mergeCell ref="E146:E147"/>
    <mergeCell ref="F146:F147"/>
    <mergeCell ref="A145:D147"/>
    <mergeCell ref="E145:L145"/>
    <mergeCell ref="B201:C201"/>
    <mergeCell ref="B202:C202"/>
    <mergeCell ref="B203:C203"/>
    <mergeCell ref="B204:C204"/>
    <mergeCell ref="B205:C205"/>
    <mergeCell ref="B213:C213"/>
    <mergeCell ref="B214:C214"/>
    <mergeCell ref="B215:C215"/>
    <mergeCell ref="B207:C207"/>
    <mergeCell ref="B208:C208"/>
    <mergeCell ref="B209:C209"/>
    <mergeCell ref="B210:C210"/>
    <mergeCell ref="B211:C211"/>
    <mergeCell ref="B212:C212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8" orientation="portrait" r:id="rId1"/>
  <rowBreaks count="3" manualBreakCount="3">
    <brk id="73" max="27" man="1"/>
    <brk id="143" max="27" man="1"/>
    <brk id="215" max="16383" man="1"/>
  </rowBreaks>
  <ignoredErrors>
    <ignoredError sqref="E84 E87 E65 E50 E40 E93 E117 E111 E120 E126 E129 E135 E158 E164 E174 E190" formula="1"/>
    <ignoredError sqref="F40 F120:L120" formula="1" formulaRange="1"/>
    <ignoredError sqref="H40:K40 F178:L17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84"/>
  <sheetViews>
    <sheetView view="pageBreakPreview" zoomScaleNormal="100" zoomScaleSheetLayoutView="100" workbookViewId="0"/>
  </sheetViews>
  <sheetFormatPr defaultRowHeight="12"/>
  <cols>
    <col min="1" max="1" width="1.625" style="2" customWidth="1"/>
    <col min="2" max="2" width="3.25" style="2" customWidth="1"/>
    <col min="3" max="3" width="33.125" style="2" customWidth="1"/>
    <col min="4" max="8" width="10.625" style="2" customWidth="1"/>
    <col min="9" max="13" width="10.125" style="2" customWidth="1"/>
    <col min="14" max="16384" width="9" style="2"/>
  </cols>
  <sheetData>
    <row r="1" spans="1:33" ht="24" customHeight="1" thickBot="1">
      <c r="A1" s="131" t="s">
        <v>416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99"/>
      <c r="O1" s="99"/>
      <c r="P1" s="99"/>
      <c r="Q1" s="99"/>
      <c r="R1" s="99"/>
      <c r="S1" s="99"/>
      <c r="T1" s="99"/>
      <c r="U1" s="99"/>
      <c r="V1" s="99"/>
      <c r="W1" s="99"/>
      <c r="X1" s="268"/>
      <c r="Y1" s="268"/>
      <c r="Z1" s="268"/>
      <c r="AA1" s="268"/>
      <c r="AB1" s="268"/>
      <c r="AC1" s="268"/>
      <c r="AD1" s="268"/>
      <c r="AE1" s="268"/>
      <c r="AF1" s="268"/>
      <c r="AG1" s="268"/>
    </row>
    <row r="2" spans="1:33" ht="15" customHeight="1" thickTop="1">
      <c r="A2" s="274" t="s">
        <v>389</v>
      </c>
      <c r="B2" s="272"/>
      <c r="C2" s="275"/>
      <c r="D2" s="259" t="s">
        <v>187</v>
      </c>
      <c r="E2" s="256" t="s">
        <v>188</v>
      </c>
      <c r="F2" s="257"/>
      <c r="G2" s="257"/>
      <c r="H2" s="258"/>
      <c r="I2" s="259" t="s">
        <v>189</v>
      </c>
      <c r="J2" s="270" t="s">
        <v>53</v>
      </c>
      <c r="K2" s="270" t="s">
        <v>54</v>
      </c>
      <c r="L2" s="259" t="s">
        <v>49</v>
      </c>
      <c r="M2" s="272" t="s">
        <v>50</v>
      </c>
      <c r="N2" s="44"/>
    </row>
    <row r="3" spans="1:33" ht="35.1" customHeight="1">
      <c r="A3" s="273"/>
      <c r="B3" s="273"/>
      <c r="C3" s="263"/>
      <c r="D3" s="254"/>
      <c r="E3" s="136" t="s">
        <v>167</v>
      </c>
      <c r="F3" s="135" t="s">
        <v>51</v>
      </c>
      <c r="G3" s="11" t="s">
        <v>52</v>
      </c>
      <c r="H3" s="19" t="s">
        <v>205</v>
      </c>
      <c r="I3" s="254"/>
      <c r="J3" s="271"/>
      <c r="K3" s="271"/>
      <c r="L3" s="254"/>
      <c r="M3" s="273"/>
    </row>
    <row r="4" spans="1:33" s="7" customFormat="1" ht="15" customHeight="1">
      <c r="A4" s="276" t="s">
        <v>2</v>
      </c>
      <c r="B4" s="276"/>
      <c r="C4" s="277"/>
      <c r="D4" s="95">
        <f t="shared" ref="D4:D25" si="0">SUM(D31,D58)</f>
        <v>44785</v>
      </c>
      <c r="E4" s="96">
        <f>SUM(F4:H4)</f>
        <v>37004</v>
      </c>
      <c r="F4" s="96">
        <f>SUM(F5,F7:F25)</f>
        <v>22529</v>
      </c>
      <c r="G4" s="96">
        <f t="shared" ref="G4:M4" si="1">SUM(G5,G7:G25)</f>
        <v>674</v>
      </c>
      <c r="H4" s="96">
        <f t="shared" si="1"/>
        <v>13801</v>
      </c>
      <c r="I4" s="96">
        <f t="shared" si="1"/>
        <v>2840</v>
      </c>
      <c r="J4" s="96">
        <f t="shared" si="1"/>
        <v>709</v>
      </c>
      <c r="K4" s="96">
        <f t="shared" si="1"/>
        <v>2619</v>
      </c>
      <c r="L4" s="96">
        <f t="shared" si="1"/>
        <v>820</v>
      </c>
      <c r="M4" s="96">
        <f t="shared" si="1"/>
        <v>43</v>
      </c>
    </row>
    <row r="5" spans="1:33" ht="15" customHeight="1">
      <c r="B5" s="44" t="s">
        <v>24</v>
      </c>
      <c r="C5" s="139" t="s">
        <v>194</v>
      </c>
      <c r="D5" s="101">
        <f>SUM(D32,D59)</f>
        <v>324</v>
      </c>
      <c r="E5" s="89">
        <f t="shared" ref="E5:E10" si="2">SUM(F5:H5)</f>
        <v>167</v>
      </c>
      <c r="F5" s="89">
        <f>SUM(F32,F59)</f>
        <v>55</v>
      </c>
      <c r="G5" s="89">
        <f t="shared" ref="G5:L5" si="3">SUM(G32,G59)</f>
        <v>11</v>
      </c>
      <c r="H5" s="89">
        <f t="shared" si="3"/>
        <v>101</v>
      </c>
      <c r="I5" s="89">
        <f t="shared" si="3"/>
        <v>14</v>
      </c>
      <c r="J5" s="89">
        <f t="shared" si="3"/>
        <v>20</v>
      </c>
      <c r="K5" s="89">
        <f t="shared" si="3"/>
        <v>66</v>
      </c>
      <c r="L5" s="89">
        <f t="shared" si="3"/>
        <v>55</v>
      </c>
      <c r="M5" s="89">
        <f>SUM(M32,M59)</f>
        <v>0</v>
      </c>
    </row>
    <row r="6" spans="1:33" ht="15" customHeight="1">
      <c r="B6" s="44"/>
      <c r="C6" s="18" t="s">
        <v>190</v>
      </c>
      <c r="D6" s="101">
        <f t="shared" si="0"/>
        <v>311</v>
      </c>
      <c r="E6" s="89">
        <f t="shared" si="2"/>
        <v>158</v>
      </c>
      <c r="F6" s="89">
        <f t="shared" ref="F6:L6" si="4">SUM(F33,F60)</f>
        <v>47</v>
      </c>
      <c r="G6" s="89">
        <f t="shared" si="4"/>
        <v>11</v>
      </c>
      <c r="H6" s="89">
        <f t="shared" si="4"/>
        <v>100</v>
      </c>
      <c r="I6" s="89">
        <f t="shared" si="4"/>
        <v>12</v>
      </c>
      <c r="J6" s="89">
        <f t="shared" si="4"/>
        <v>20</v>
      </c>
      <c r="K6" s="89">
        <f t="shared" si="4"/>
        <v>64</v>
      </c>
      <c r="L6" s="89">
        <f t="shared" si="4"/>
        <v>55</v>
      </c>
      <c r="M6" s="89">
        <f>SUM(M33,M60)</f>
        <v>0</v>
      </c>
    </row>
    <row r="7" spans="1:33" ht="15" customHeight="1">
      <c r="B7" s="44" t="s">
        <v>25</v>
      </c>
      <c r="C7" s="139" t="s">
        <v>43</v>
      </c>
      <c r="D7" s="101">
        <f t="shared" si="0"/>
        <v>295</v>
      </c>
      <c r="E7" s="89">
        <f t="shared" si="2"/>
        <v>137</v>
      </c>
      <c r="F7" s="89">
        <f t="shared" ref="F7:L7" si="5">SUM(F34,F61)</f>
        <v>66</v>
      </c>
      <c r="G7" s="89">
        <f>SUM(G34,G61)</f>
        <v>1</v>
      </c>
      <c r="H7" s="89">
        <f t="shared" si="5"/>
        <v>70</v>
      </c>
      <c r="I7" s="89">
        <f t="shared" si="5"/>
        <v>8</v>
      </c>
      <c r="J7" s="89">
        <f t="shared" si="5"/>
        <v>28</v>
      </c>
      <c r="K7" s="89">
        <f t="shared" si="5"/>
        <v>42</v>
      </c>
      <c r="L7" s="89">
        <f t="shared" si="5"/>
        <v>79</v>
      </c>
      <c r="M7" s="89">
        <f>SUM(M34,M61)</f>
        <v>0</v>
      </c>
    </row>
    <row r="8" spans="1:33" ht="15" customHeight="1">
      <c r="B8" s="44" t="s">
        <v>26</v>
      </c>
      <c r="C8" s="139" t="s">
        <v>195</v>
      </c>
      <c r="D8" s="101">
        <f t="shared" si="0"/>
        <v>17</v>
      </c>
      <c r="E8" s="89">
        <f t="shared" si="2"/>
        <v>17</v>
      </c>
      <c r="F8" s="89">
        <f t="shared" ref="F8:M8" si="6">SUM(F35,F62)</f>
        <v>16</v>
      </c>
      <c r="G8" s="89">
        <f t="shared" si="6"/>
        <v>0</v>
      </c>
      <c r="H8" s="89">
        <f t="shared" si="6"/>
        <v>1</v>
      </c>
      <c r="I8" s="89">
        <f t="shared" si="6"/>
        <v>0</v>
      </c>
      <c r="J8" s="89">
        <f t="shared" si="6"/>
        <v>0</v>
      </c>
      <c r="K8" s="89">
        <f t="shared" si="6"/>
        <v>0</v>
      </c>
      <c r="L8" s="89">
        <f t="shared" si="6"/>
        <v>0</v>
      </c>
      <c r="M8" s="89">
        <f t="shared" si="6"/>
        <v>0</v>
      </c>
    </row>
    <row r="9" spans="1:33" ht="15" customHeight="1">
      <c r="B9" s="44" t="s">
        <v>27</v>
      </c>
      <c r="C9" s="139" t="s">
        <v>44</v>
      </c>
      <c r="D9" s="101">
        <f t="shared" si="0"/>
        <v>3092</v>
      </c>
      <c r="E9" s="89">
        <f t="shared" si="2"/>
        <v>2030</v>
      </c>
      <c r="F9" s="89">
        <f t="shared" ref="F9:M9" si="7">SUM(F36,F63)</f>
        <v>1754</v>
      </c>
      <c r="G9" s="89">
        <f t="shared" si="7"/>
        <v>17</v>
      </c>
      <c r="H9" s="89">
        <f t="shared" si="7"/>
        <v>259</v>
      </c>
      <c r="I9" s="89">
        <f t="shared" si="7"/>
        <v>552</v>
      </c>
      <c r="J9" s="89">
        <f t="shared" si="7"/>
        <v>71</v>
      </c>
      <c r="K9" s="89">
        <f t="shared" si="7"/>
        <v>351</v>
      </c>
      <c r="L9" s="89">
        <f t="shared" si="7"/>
        <v>64</v>
      </c>
      <c r="M9" s="89">
        <f t="shared" si="7"/>
        <v>0</v>
      </c>
    </row>
    <row r="10" spans="1:33" ht="15" customHeight="1">
      <c r="B10" s="44" t="s">
        <v>28</v>
      </c>
      <c r="C10" s="139" t="s">
        <v>45</v>
      </c>
      <c r="D10" s="101">
        <f t="shared" si="0"/>
        <v>4463</v>
      </c>
      <c r="E10" s="89">
        <f t="shared" si="2"/>
        <v>3833</v>
      </c>
      <c r="F10" s="89">
        <f t="shared" ref="F10:M10" si="8">SUM(F37,F64)</f>
        <v>2419</v>
      </c>
      <c r="G10" s="89">
        <f t="shared" si="8"/>
        <v>96</v>
      </c>
      <c r="H10" s="89">
        <f t="shared" si="8"/>
        <v>1318</v>
      </c>
      <c r="I10" s="89">
        <f t="shared" si="8"/>
        <v>343</v>
      </c>
      <c r="J10" s="89">
        <f t="shared" si="8"/>
        <v>30</v>
      </c>
      <c r="K10" s="89">
        <f t="shared" si="8"/>
        <v>137</v>
      </c>
      <c r="L10" s="89">
        <f t="shared" si="8"/>
        <v>31</v>
      </c>
      <c r="M10" s="89">
        <f t="shared" si="8"/>
        <v>36</v>
      </c>
    </row>
    <row r="11" spans="1:33" ht="15" customHeight="1">
      <c r="B11" s="44" t="s">
        <v>29</v>
      </c>
      <c r="C11" s="139" t="s">
        <v>46</v>
      </c>
      <c r="D11" s="101">
        <f t="shared" si="0"/>
        <v>254</v>
      </c>
      <c r="E11" s="89">
        <f t="shared" ref="E11:E25" si="9">SUM(F11:H11)</f>
        <v>250</v>
      </c>
      <c r="F11" s="89">
        <f t="shared" ref="F11:M11" si="10">SUM(F38,F65)</f>
        <v>217</v>
      </c>
      <c r="G11" s="89">
        <f t="shared" si="10"/>
        <v>4</v>
      </c>
      <c r="H11" s="89">
        <f t="shared" si="10"/>
        <v>29</v>
      </c>
      <c r="I11" s="89">
        <f t="shared" si="10"/>
        <v>3</v>
      </c>
      <c r="J11" s="89">
        <f t="shared" si="10"/>
        <v>0</v>
      </c>
      <c r="K11" s="89">
        <f t="shared" si="10"/>
        <v>0</v>
      </c>
      <c r="L11" s="89">
        <f t="shared" si="10"/>
        <v>0</v>
      </c>
      <c r="M11" s="89">
        <f t="shared" si="10"/>
        <v>0</v>
      </c>
    </row>
    <row r="12" spans="1:33" ht="15" customHeight="1">
      <c r="B12" s="44" t="s">
        <v>30</v>
      </c>
      <c r="C12" s="139" t="s">
        <v>47</v>
      </c>
      <c r="D12" s="101">
        <f t="shared" si="0"/>
        <v>471</v>
      </c>
      <c r="E12" s="89">
        <f t="shared" si="9"/>
        <v>387</v>
      </c>
      <c r="F12" s="89">
        <f t="shared" ref="F12:L12" si="11">SUM(F39,F66)</f>
        <v>289</v>
      </c>
      <c r="G12" s="89">
        <f t="shared" si="11"/>
        <v>27</v>
      </c>
      <c r="H12" s="89">
        <f t="shared" si="11"/>
        <v>71</v>
      </c>
      <c r="I12" s="89">
        <f t="shared" si="11"/>
        <v>31</v>
      </c>
      <c r="J12" s="89">
        <f t="shared" si="11"/>
        <v>3</v>
      </c>
      <c r="K12" s="89">
        <f t="shared" si="11"/>
        <v>47</v>
      </c>
      <c r="L12" s="89">
        <f t="shared" si="11"/>
        <v>2</v>
      </c>
      <c r="M12" s="89">
        <f t="shared" ref="M12:M18" si="12">SUM(M39,M66)</f>
        <v>0</v>
      </c>
    </row>
    <row r="13" spans="1:33" ht="15" customHeight="1">
      <c r="B13" s="44" t="s">
        <v>31</v>
      </c>
      <c r="C13" s="139" t="s">
        <v>196</v>
      </c>
      <c r="D13" s="101">
        <f t="shared" si="0"/>
        <v>3105</v>
      </c>
      <c r="E13" s="89">
        <f t="shared" si="9"/>
        <v>2787</v>
      </c>
      <c r="F13" s="89">
        <f t="shared" ref="F13:L13" si="13">SUM(F40,F67)</f>
        <v>2204</v>
      </c>
      <c r="G13" s="89">
        <f t="shared" si="13"/>
        <v>54</v>
      </c>
      <c r="H13" s="89">
        <f t="shared" si="13"/>
        <v>529</v>
      </c>
      <c r="I13" s="89">
        <f t="shared" si="13"/>
        <v>138</v>
      </c>
      <c r="J13" s="89">
        <f t="shared" si="13"/>
        <v>8</v>
      </c>
      <c r="K13" s="89">
        <f t="shared" si="13"/>
        <v>134</v>
      </c>
      <c r="L13" s="89">
        <f t="shared" si="13"/>
        <v>1</v>
      </c>
      <c r="M13" s="89">
        <f t="shared" si="12"/>
        <v>0</v>
      </c>
    </row>
    <row r="14" spans="1:33" ht="15" customHeight="1">
      <c r="B14" s="44" t="s">
        <v>32</v>
      </c>
      <c r="C14" s="139" t="s">
        <v>197</v>
      </c>
      <c r="D14" s="101">
        <f t="shared" si="0"/>
        <v>8094</v>
      </c>
      <c r="E14" s="89">
        <f t="shared" si="9"/>
        <v>6566</v>
      </c>
      <c r="F14" s="89">
        <f t="shared" ref="F14:L14" si="14">SUM(F41,F68)</f>
        <v>3045</v>
      </c>
      <c r="G14" s="89">
        <f t="shared" si="14"/>
        <v>83</v>
      </c>
      <c r="H14" s="89">
        <f t="shared" si="14"/>
        <v>3438</v>
      </c>
      <c r="I14" s="89">
        <f t="shared" si="14"/>
        <v>767</v>
      </c>
      <c r="J14" s="89">
        <f t="shared" si="14"/>
        <v>129</v>
      </c>
      <c r="K14" s="89">
        <f t="shared" si="14"/>
        <v>377</v>
      </c>
      <c r="L14" s="89">
        <f t="shared" si="14"/>
        <v>194</v>
      </c>
      <c r="M14" s="89">
        <f t="shared" si="12"/>
        <v>0</v>
      </c>
    </row>
    <row r="15" spans="1:33" ht="15" customHeight="1">
      <c r="B15" s="44" t="s">
        <v>33</v>
      </c>
      <c r="C15" s="139" t="s">
        <v>198</v>
      </c>
      <c r="D15" s="101">
        <f t="shared" si="0"/>
        <v>772</v>
      </c>
      <c r="E15" s="89">
        <f t="shared" si="9"/>
        <v>680</v>
      </c>
      <c r="F15" s="89">
        <f t="shared" ref="F15:L15" si="15">SUM(F42,F69)</f>
        <v>543</v>
      </c>
      <c r="G15" s="89">
        <f t="shared" si="15"/>
        <v>8</v>
      </c>
      <c r="H15" s="89">
        <f t="shared" si="15"/>
        <v>129</v>
      </c>
      <c r="I15" s="89">
        <f t="shared" si="15"/>
        <v>53</v>
      </c>
      <c r="J15" s="89">
        <f t="shared" si="15"/>
        <v>6</v>
      </c>
      <c r="K15" s="89">
        <f t="shared" si="15"/>
        <v>27</v>
      </c>
      <c r="L15" s="89">
        <f t="shared" si="15"/>
        <v>1</v>
      </c>
      <c r="M15" s="89">
        <f t="shared" si="12"/>
        <v>0</v>
      </c>
    </row>
    <row r="16" spans="1:33" ht="15" customHeight="1">
      <c r="B16" s="44" t="s">
        <v>34</v>
      </c>
      <c r="C16" s="139" t="s">
        <v>199</v>
      </c>
      <c r="D16" s="101">
        <f t="shared" si="0"/>
        <v>808</v>
      </c>
      <c r="E16" s="89">
        <f t="shared" si="9"/>
        <v>562</v>
      </c>
      <c r="F16" s="89">
        <f t="shared" ref="F16:L16" si="16">SUM(F43,F70)</f>
        <v>334</v>
      </c>
      <c r="G16" s="89">
        <f t="shared" si="16"/>
        <v>11</v>
      </c>
      <c r="H16" s="89">
        <f t="shared" si="16"/>
        <v>217</v>
      </c>
      <c r="I16" s="89">
        <f t="shared" si="16"/>
        <v>125</v>
      </c>
      <c r="J16" s="89">
        <f t="shared" si="16"/>
        <v>11</v>
      </c>
      <c r="K16" s="89">
        <f t="shared" si="16"/>
        <v>83</v>
      </c>
      <c r="L16" s="89">
        <f t="shared" si="16"/>
        <v>19</v>
      </c>
      <c r="M16" s="89">
        <f t="shared" si="12"/>
        <v>0</v>
      </c>
    </row>
    <row r="17" spans="1:13" ht="15" customHeight="1">
      <c r="B17" s="44" t="s">
        <v>35</v>
      </c>
      <c r="C17" s="139" t="s">
        <v>200</v>
      </c>
      <c r="D17" s="101">
        <f t="shared" si="0"/>
        <v>955</v>
      </c>
      <c r="E17" s="89">
        <f t="shared" si="9"/>
        <v>602</v>
      </c>
      <c r="F17" s="89">
        <f t="shared" ref="F17:L17" si="17">SUM(F44,F71)</f>
        <v>471</v>
      </c>
      <c r="G17" s="89">
        <f t="shared" si="17"/>
        <v>14</v>
      </c>
      <c r="H17" s="89">
        <f t="shared" si="17"/>
        <v>117</v>
      </c>
      <c r="I17" s="89">
        <f t="shared" si="17"/>
        <v>98</v>
      </c>
      <c r="J17" s="89">
        <f t="shared" si="17"/>
        <v>48</v>
      </c>
      <c r="K17" s="89">
        <f t="shared" si="17"/>
        <v>165</v>
      </c>
      <c r="L17" s="89">
        <f t="shared" si="17"/>
        <v>33</v>
      </c>
      <c r="M17" s="89">
        <f t="shared" si="12"/>
        <v>0</v>
      </c>
    </row>
    <row r="18" spans="1:13" ht="15" customHeight="1">
      <c r="B18" s="44" t="s">
        <v>36</v>
      </c>
      <c r="C18" s="139" t="s">
        <v>201</v>
      </c>
      <c r="D18" s="101">
        <f t="shared" si="0"/>
        <v>3185</v>
      </c>
      <c r="E18" s="89">
        <f t="shared" si="9"/>
        <v>2461</v>
      </c>
      <c r="F18" s="89">
        <f t="shared" ref="F18:L18" si="18">SUM(F45,F72)</f>
        <v>775</v>
      </c>
      <c r="G18" s="89">
        <f t="shared" si="18"/>
        <v>19</v>
      </c>
      <c r="H18" s="89">
        <f t="shared" si="18"/>
        <v>1667</v>
      </c>
      <c r="I18" s="89">
        <f t="shared" si="18"/>
        <v>155</v>
      </c>
      <c r="J18" s="89">
        <f t="shared" si="18"/>
        <v>152</v>
      </c>
      <c r="K18" s="89">
        <f t="shared" si="18"/>
        <v>255</v>
      </c>
      <c r="L18" s="89">
        <f t="shared" si="18"/>
        <v>134</v>
      </c>
      <c r="M18" s="89">
        <f t="shared" si="12"/>
        <v>0</v>
      </c>
    </row>
    <row r="19" spans="1:13" ht="15" customHeight="1">
      <c r="B19" s="44" t="s">
        <v>37</v>
      </c>
      <c r="C19" s="139" t="s">
        <v>202</v>
      </c>
      <c r="D19" s="101">
        <f t="shared" si="0"/>
        <v>1891</v>
      </c>
      <c r="E19" s="89">
        <f t="shared" si="9"/>
        <v>1277</v>
      </c>
      <c r="F19" s="89">
        <f t="shared" ref="F19:M19" si="19">SUM(F46,F73)</f>
        <v>575</v>
      </c>
      <c r="G19" s="89">
        <f t="shared" si="19"/>
        <v>27</v>
      </c>
      <c r="H19" s="89">
        <f t="shared" si="19"/>
        <v>675</v>
      </c>
      <c r="I19" s="89">
        <f t="shared" si="19"/>
        <v>79</v>
      </c>
      <c r="J19" s="89">
        <f t="shared" si="19"/>
        <v>86</v>
      </c>
      <c r="K19" s="89">
        <f t="shared" si="19"/>
        <v>341</v>
      </c>
      <c r="L19" s="89">
        <f t="shared" si="19"/>
        <v>91</v>
      </c>
      <c r="M19" s="89">
        <f t="shared" si="19"/>
        <v>2</v>
      </c>
    </row>
    <row r="20" spans="1:13" ht="15" customHeight="1">
      <c r="B20" s="44" t="s">
        <v>38</v>
      </c>
      <c r="C20" s="139" t="s">
        <v>203</v>
      </c>
      <c r="D20" s="101">
        <f t="shared" si="0"/>
        <v>2005</v>
      </c>
      <c r="E20" s="89">
        <f t="shared" si="9"/>
        <v>1813</v>
      </c>
      <c r="F20" s="89">
        <f t="shared" ref="F20:L20" si="20">SUM(F47,F74)</f>
        <v>1198</v>
      </c>
      <c r="G20" s="89">
        <f t="shared" si="20"/>
        <v>17</v>
      </c>
      <c r="H20" s="89">
        <f t="shared" si="20"/>
        <v>598</v>
      </c>
      <c r="I20" s="89">
        <f t="shared" si="20"/>
        <v>30</v>
      </c>
      <c r="J20" s="89">
        <f t="shared" si="20"/>
        <v>12</v>
      </c>
      <c r="K20" s="89">
        <f t="shared" si="20"/>
        <v>130</v>
      </c>
      <c r="L20" s="89">
        <f t="shared" si="20"/>
        <v>9</v>
      </c>
      <c r="M20" s="89">
        <f>SUM(M47,M74)</f>
        <v>0</v>
      </c>
    </row>
    <row r="21" spans="1:13" ht="15" customHeight="1">
      <c r="B21" s="44" t="s">
        <v>39</v>
      </c>
      <c r="C21" s="139" t="s">
        <v>204</v>
      </c>
      <c r="D21" s="101">
        <f t="shared" si="0"/>
        <v>8338</v>
      </c>
      <c r="E21" s="89">
        <f t="shared" si="9"/>
        <v>7846</v>
      </c>
      <c r="F21" s="89">
        <f t="shared" ref="F21:L21" si="21">SUM(F48,F75)</f>
        <v>5203</v>
      </c>
      <c r="G21" s="89">
        <f t="shared" si="21"/>
        <v>87</v>
      </c>
      <c r="H21" s="89">
        <f t="shared" si="21"/>
        <v>2556</v>
      </c>
      <c r="I21" s="89">
        <f t="shared" si="21"/>
        <v>207</v>
      </c>
      <c r="J21" s="89">
        <f t="shared" si="21"/>
        <v>77</v>
      </c>
      <c r="K21" s="89">
        <f t="shared" si="21"/>
        <v>91</v>
      </c>
      <c r="L21" s="89">
        <f t="shared" si="21"/>
        <v>55</v>
      </c>
      <c r="M21" s="89">
        <f>SUM(M48,M75)</f>
        <v>0</v>
      </c>
    </row>
    <row r="22" spans="1:13" ht="15" customHeight="1">
      <c r="B22" s="44" t="s">
        <v>40</v>
      </c>
      <c r="C22" s="139" t="s">
        <v>48</v>
      </c>
      <c r="D22" s="101">
        <f t="shared" si="0"/>
        <v>457</v>
      </c>
      <c r="E22" s="89">
        <f t="shared" si="9"/>
        <v>449</v>
      </c>
      <c r="F22" s="89">
        <f t="shared" ref="F22:L22" si="22">SUM(F49,F76)</f>
        <v>307</v>
      </c>
      <c r="G22" s="89">
        <f t="shared" si="22"/>
        <v>8</v>
      </c>
      <c r="H22" s="89">
        <f t="shared" si="22"/>
        <v>134</v>
      </c>
      <c r="I22" s="89">
        <f t="shared" si="22"/>
        <v>3</v>
      </c>
      <c r="J22" s="89">
        <f t="shared" si="22"/>
        <v>1</v>
      </c>
      <c r="K22" s="89">
        <f t="shared" si="22"/>
        <v>1</v>
      </c>
      <c r="L22" s="89">
        <f t="shared" si="22"/>
        <v>0</v>
      </c>
      <c r="M22" s="89">
        <f>SUM(M49,M76)</f>
        <v>0</v>
      </c>
    </row>
    <row r="23" spans="1:13" ht="15" customHeight="1">
      <c r="B23" s="44" t="s">
        <v>41</v>
      </c>
      <c r="C23" s="139" t="s">
        <v>210</v>
      </c>
      <c r="D23" s="101">
        <f t="shared" si="0"/>
        <v>3655</v>
      </c>
      <c r="E23" s="89">
        <f t="shared" si="9"/>
        <v>3038</v>
      </c>
      <c r="F23" s="89">
        <f t="shared" ref="F23:M23" si="23">SUM(F50,F77)</f>
        <v>1466</v>
      </c>
      <c r="G23" s="89">
        <f t="shared" si="23"/>
        <v>141</v>
      </c>
      <c r="H23" s="89">
        <f t="shared" si="23"/>
        <v>1431</v>
      </c>
      <c r="I23" s="89">
        <f t="shared" si="23"/>
        <v>220</v>
      </c>
      <c r="J23" s="89">
        <f t="shared" si="23"/>
        <v>22</v>
      </c>
      <c r="K23" s="89">
        <f t="shared" si="23"/>
        <v>312</v>
      </c>
      <c r="L23" s="89">
        <f t="shared" si="23"/>
        <v>27</v>
      </c>
      <c r="M23" s="89">
        <f t="shared" si="23"/>
        <v>5</v>
      </c>
    </row>
    <row r="24" spans="1:13" ht="15" customHeight="1">
      <c r="B24" s="44" t="s">
        <v>42</v>
      </c>
      <c r="C24" s="139" t="s">
        <v>209</v>
      </c>
      <c r="D24" s="101">
        <f t="shared" si="0"/>
        <v>1729</v>
      </c>
      <c r="E24" s="89">
        <f t="shared" si="9"/>
        <v>1729</v>
      </c>
      <c r="F24" s="89">
        <f t="shared" ref="F24:M24" si="24">SUM(F51,F78)</f>
        <v>1440</v>
      </c>
      <c r="G24" s="89">
        <f t="shared" si="24"/>
        <v>11</v>
      </c>
      <c r="H24" s="89">
        <f t="shared" si="24"/>
        <v>278</v>
      </c>
      <c r="I24" s="89">
        <f t="shared" si="24"/>
        <v>0</v>
      </c>
      <c r="J24" s="89">
        <f t="shared" si="24"/>
        <v>0</v>
      </c>
      <c r="K24" s="89">
        <f t="shared" si="24"/>
        <v>0</v>
      </c>
      <c r="L24" s="89">
        <f t="shared" si="24"/>
        <v>0</v>
      </c>
      <c r="M24" s="89">
        <f t="shared" si="24"/>
        <v>0</v>
      </c>
    </row>
    <row r="25" spans="1:13" ht="15" customHeight="1">
      <c r="A25" s="13"/>
      <c r="B25" s="68" t="s">
        <v>55</v>
      </c>
      <c r="C25" s="128" t="s">
        <v>56</v>
      </c>
      <c r="D25" s="101">
        <f t="shared" si="0"/>
        <v>875</v>
      </c>
      <c r="E25" s="89">
        <f t="shared" si="9"/>
        <v>373</v>
      </c>
      <c r="F25" s="89">
        <f t="shared" ref="F25:M25" si="25">SUM(F52,F79)</f>
        <v>152</v>
      </c>
      <c r="G25" s="89">
        <f t="shared" si="25"/>
        <v>38</v>
      </c>
      <c r="H25" s="89">
        <f t="shared" si="25"/>
        <v>183</v>
      </c>
      <c r="I25" s="89">
        <f t="shared" si="25"/>
        <v>14</v>
      </c>
      <c r="J25" s="89">
        <f t="shared" si="25"/>
        <v>5</v>
      </c>
      <c r="K25" s="89">
        <f t="shared" si="25"/>
        <v>60</v>
      </c>
      <c r="L25" s="89">
        <f t="shared" si="25"/>
        <v>25</v>
      </c>
      <c r="M25" s="89">
        <f t="shared" si="25"/>
        <v>0</v>
      </c>
    </row>
    <row r="26" spans="1:13" ht="15" customHeight="1">
      <c r="A26" s="13" t="s">
        <v>211</v>
      </c>
      <c r="B26" s="68"/>
      <c r="C26" s="128"/>
      <c r="D26" s="101"/>
      <c r="E26" s="89"/>
      <c r="F26" s="89"/>
      <c r="G26" s="89"/>
      <c r="H26" s="89"/>
      <c r="I26" s="89"/>
      <c r="J26" s="89"/>
      <c r="K26" s="89"/>
      <c r="L26" s="89"/>
      <c r="M26" s="89"/>
    </row>
    <row r="27" spans="1:13" ht="15" customHeight="1">
      <c r="A27" s="13"/>
      <c r="B27" s="269" t="s">
        <v>206</v>
      </c>
      <c r="C27" s="269"/>
      <c r="D27" s="101">
        <f t="shared" ref="D27:M27" si="26">SUM(D5,D7)</f>
        <v>619</v>
      </c>
      <c r="E27" s="89">
        <f t="shared" si="26"/>
        <v>304</v>
      </c>
      <c r="F27" s="89">
        <f t="shared" si="26"/>
        <v>121</v>
      </c>
      <c r="G27" s="89">
        <f t="shared" si="26"/>
        <v>12</v>
      </c>
      <c r="H27" s="89">
        <f t="shared" si="26"/>
        <v>171</v>
      </c>
      <c r="I27" s="89">
        <f t="shared" si="26"/>
        <v>22</v>
      </c>
      <c r="J27" s="89">
        <f t="shared" si="26"/>
        <v>48</v>
      </c>
      <c r="K27" s="89">
        <f t="shared" si="26"/>
        <v>108</v>
      </c>
      <c r="L27" s="89">
        <f t="shared" si="26"/>
        <v>134</v>
      </c>
      <c r="M27" s="89">
        <f t="shared" si="26"/>
        <v>0</v>
      </c>
    </row>
    <row r="28" spans="1:13" ht="15" customHeight="1">
      <c r="A28" s="13"/>
      <c r="B28" s="269" t="s">
        <v>207</v>
      </c>
      <c r="C28" s="269"/>
      <c r="D28" s="101">
        <f t="shared" ref="D28:M28" si="27">SUM(D8:D10)</f>
        <v>7572</v>
      </c>
      <c r="E28" s="89">
        <f t="shared" si="27"/>
        <v>5880</v>
      </c>
      <c r="F28" s="89">
        <f t="shared" si="27"/>
        <v>4189</v>
      </c>
      <c r="G28" s="89">
        <f t="shared" si="27"/>
        <v>113</v>
      </c>
      <c r="H28" s="89">
        <f t="shared" si="27"/>
        <v>1578</v>
      </c>
      <c r="I28" s="89">
        <f t="shared" si="27"/>
        <v>895</v>
      </c>
      <c r="J28" s="89">
        <f t="shared" si="27"/>
        <v>101</v>
      </c>
      <c r="K28" s="89">
        <f t="shared" si="27"/>
        <v>488</v>
      </c>
      <c r="L28" s="89">
        <f t="shared" si="27"/>
        <v>95</v>
      </c>
      <c r="M28" s="89">
        <f t="shared" si="27"/>
        <v>36</v>
      </c>
    </row>
    <row r="29" spans="1:13" ht="15" customHeight="1">
      <c r="A29" s="13"/>
      <c r="B29" s="269" t="s">
        <v>208</v>
      </c>
      <c r="C29" s="269"/>
      <c r="D29" s="101">
        <f t="shared" ref="D29:M29" si="28">SUM(D11:D24)</f>
        <v>35719</v>
      </c>
      <c r="E29" s="89">
        <f t="shared" si="28"/>
        <v>30447</v>
      </c>
      <c r="F29" s="89">
        <f t="shared" si="28"/>
        <v>18067</v>
      </c>
      <c r="G29" s="89">
        <f t="shared" si="28"/>
        <v>511</v>
      </c>
      <c r="H29" s="89">
        <f t="shared" si="28"/>
        <v>11869</v>
      </c>
      <c r="I29" s="89">
        <f t="shared" si="28"/>
        <v>1909</v>
      </c>
      <c r="J29" s="89">
        <f t="shared" si="28"/>
        <v>555</v>
      </c>
      <c r="K29" s="89">
        <f t="shared" si="28"/>
        <v>1963</v>
      </c>
      <c r="L29" s="89">
        <f t="shared" si="28"/>
        <v>566</v>
      </c>
      <c r="M29" s="89">
        <f t="shared" si="28"/>
        <v>7</v>
      </c>
    </row>
    <row r="30" spans="1:13" ht="15" customHeight="1">
      <c r="A30" s="13"/>
      <c r="B30" s="128"/>
      <c r="C30" s="128"/>
      <c r="D30" s="101"/>
      <c r="E30" s="89"/>
      <c r="F30" s="89"/>
      <c r="G30" s="89"/>
      <c r="H30" s="89"/>
      <c r="I30" s="89"/>
      <c r="J30" s="89"/>
      <c r="K30" s="89"/>
      <c r="L30" s="89"/>
      <c r="M30" s="89"/>
    </row>
    <row r="31" spans="1:13" s="7" customFormat="1" ht="15" customHeight="1">
      <c r="A31" s="15" t="s">
        <v>0</v>
      </c>
      <c r="B31" s="15"/>
      <c r="C31" s="17"/>
      <c r="D31" s="95">
        <f>SUM(D32,D34:D52)</f>
        <v>23313</v>
      </c>
      <c r="E31" s="96">
        <f>SUM(F31:H31)</f>
        <v>18226</v>
      </c>
      <c r="F31" s="96">
        <f>SUM(F32,F34:F52)</f>
        <v>14030</v>
      </c>
      <c r="G31" s="96">
        <f t="shared" ref="G31:M31" si="29">SUM(G32,G34:G52)</f>
        <v>320</v>
      </c>
      <c r="H31" s="96">
        <f t="shared" si="29"/>
        <v>3876</v>
      </c>
      <c r="I31" s="96">
        <f t="shared" si="29"/>
        <v>2163</v>
      </c>
      <c r="J31" s="96">
        <f t="shared" si="29"/>
        <v>541</v>
      </c>
      <c r="K31" s="96">
        <f t="shared" si="29"/>
        <v>1814</v>
      </c>
      <c r="L31" s="96">
        <f t="shared" si="29"/>
        <v>128</v>
      </c>
      <c r="M31" s="96">
        <f t="shared" si="29"/>
        <v>5</v>
      </c>
    </row>
    <row r="32" spans="1:13" ht="15" customHeight="1">
      <c r="B32" s="44" t="s">
        <v>24</v>
      </c>
      <c r="C32" s="139" t="s">
        <v>194</v>
      </c>
      <c r="D32" s="101">
        <v>194</v>
      </c>
      <c r="E32" s="89">
        <f t="shared" ref="E32:E37" si="30">SUM(F32:H32)</f>
        <v>94</v>
      </c>
      <c r="F32" s="89">
        <v>41</v>
      </c>
      <c r="G32" s="89">
        <v>6</v>
      </c>
      <c r="H32" s="89">
        <v>47</v>
      </c>
      <c r="I32" s="89">
        <v>13</v>
      </c>
      <c r="J32" s="89">
        <v>17</v>
      </c>
      <c r="K32" s="89">
        <v>59</v>
      </c>
      <c r="L32" s="89">
        <v>10</v>
      </c>
      <c r="M32" s="92" t="s">
        <v>163</v>
      </c>
    </row>
    <row r="33" spans="2:13" ht="15" customHeight="1">
      <c r="B33" s="44"/>
      <c r="C33" s="139" t="s">
        <v>190</v>
      </c>
      <c r="D33" s="101">
        <v>184</v>
      </c>
      <c r="E33" s="89">
        <f>SUM(F33:H33)</f>
        <v>88</v>
      </c>
      <c r="F33" s="89">
        <v>36</v>
      </c>
      <c r="G33" s="89">
        <v>6</v>
      </c>
      <c r="H33" s="89">
        <v>46</v>
      </c>
      <c r="I33" s="89">
        <v>11</v>
      </c>
      <c r="J33" s="89">
        <v>17</v>
      </c>
      <c r="K33" s="89">
        <v>57</v>
      </c>
      <c r="L33" s="89">
        <v>10</v>
      </c>
      <c r="M33" s="92" t="s">
        <v>163</v>
      </c>
    </row>
    <row r="34" spans="2:13" ht="15" customHeight="1">
      <c r="B34" s="44" t="s">
        <v>25</v>
      </c>
      <c r="C34" s="139" t="s">
        <v>43</v>
      </c>
      <c r="D34" s="101">
        <v>181</v>
      </c>
      <c r="E34" s="89">
        <f t="shared" si="30"/>
        <v>87</v>
      </c>
      <c r="F34" s="89">
        <v>60</v>
      </c>
      <c r="G34" s="92" t="s">
        <v>163</v>
      </c>
      <c r="H34" s="89">
        <v>27</v>
      </c>
      <c r="I34" s="89">
        <v>7</v>
      </c>
      <c r="J34" s="89">
        <v>28</v>
      </c>
      <c r="K34" s="89">
        <v>42</v>
      </c>
      <c r="L34" s="89">
        <v>16</v>
      </c>
      <c r="M34" s="92" t="s">
        <v>163</v>
      </c>
    </row>
    <row r="35" spans="2:13" ht="15" customHeight="1">
      <c r="B35" s="44" t="s">
        <v>26</v>
      </c>
      <c r="C35" s="139" t="s">
        <v>195</v>
      </c>
      <c r="D35" s="101">
        <v>15</v>
      </c>
      <c r="E35" s="89">
        <f t="shared" si="30"/>
        <v>15</v>
      </c>
      <c r="F35" s="89">
        <v>14</v>
      </c>
      <c r="G35" s="92" t="s">
        <v>163</v>
      </c>
      <c r="H35" s="92">
        <v>1</v>
      </c>
      <c r="I35" s="92" t="s">
        <v>163</v>
      </c>
      <c r="J35" s="92" t="s">
        <v>163</v>
      </c>
      <c r="K35" s="92" t="s">
        <v>163</v>
      </c>
      <c r="L35" s="92" t="s">
        <v>163</v>
      </c>
      <c r="M35" s="92" t="s">
        <v>163</v>
      </c>
    </row>
    <row r="36" spans="2:13" ht="15" customHeight="1">
      <c r="B36" s="44" t="s">
        <v>27</v>
      </c>
      <c r="C36" s="139" t="s">
        <v>44</v>
      </c>
      <c r="D36" s="101">
        <v>2656</v>
      </c>
      <c r="E36" s="89">
        <f t="shared" si="30"/>
        <v>1737</v>
      </c>
      <c r="F36" s="89">
        <v>1559</v>
      </c>
      <c r="G36" s="89">
        <v>6</v>
      </c>
      <c r="H36" s="89">
        <v>172</v>
      </c>
      <c r="I36" s="89">
        <v>463</v>
      </c>
      <c r="J36" s="89">
        <v>69</v>
      </c>
      <c r="K36" s="89">
        <v>350</v>
      </c>
      <c r="L36" s="89">
        <v>14</v>
      </c>
      <c r="M36" s="92" t="s">
        <v>163</v>
      </c>
    </row>
    <row r="37" spans="2:13" ht="15" customHeight="1">
      <c r="B37" s="44" t="s">
        <v>28</v>
      </c>
      <c r="C37" s="139" t="s">
        <v>45</v>
      </c>
      <c r="D37" s="101">
        <v>2712</v>
      </c>
      <c r="E37" s="89">
        <f t="shared" si="30"/>
        <v>2266</v>
      </c>
      <c r="F37" s="89">
        <v>1848</v>
      </c>
      <c r="G37" s="89">
        <v>63</v>
      </c>
      <c r="H37" s="89">
        <v>355</v>
      </c>
      <c r="I37" s="89">
        <v>270</v>
      </c>
      <c r="J37" s="89">
        <v>25</v>
      </c>
      <c r="K37" s="89">
        <v>97</v>
      </c>
      <c r="L37" s="89">
        <v>8</v>
      </c>
      <c r="M37" s="92">
        <v>5</v>
      </c>
    </row>
    <row r="38" spans="2:13" ht="15" customHeight="1">
      <c r="B38" s="44" t="s">
        <v>29</v>
      </c>
      <c r="C38" s="139" t="s">
        <v>46</v>
      </c>
      <c r="D38" s="101">
        <v>217</v>
      </c>
      <c r="E38" s="89">
        <f t="shared" ref="E38:E52" si="31">SUM(F38:H38)</f>
        <v>214</v>
      </c>
      <c r="F38" s="89">
        <v>202</v>
      </c>
      <c r="G38" s="89">
        <v>2</v>
      </c>
      <c r="H38" s="89">
        <v>10</v>
      </c>
      <c r="I38" s="89">
        <v>2</v>
      </c>
      <c r="J38" s="92" t="s">
        <v>163</v>
      </c>
      <c r="K38" s="92" t="s">
        <v>163</v>
      </c>
      <c r="L38" s="92" t="s">
        <v>163</v>
      </c>
      <c r="M38" s="92" t="s">
        <v>163</v>
      </c>
    </row>
    <row r="39" spans="2:13" ht="15" customHeight="1">
      <c r="B39" s="44" t="s">
        <v>30</v>
      </c>
      <c r="C39" s="139" t="s">
        <v>47</v>
      </c>
      <c r="D39" s="101">
        <v>318</v>
      </c>
      <c r="E39" s="89">
        <f t="shared" si="31"/>
        <v>257</v>
      </c>
      <c r="F39" s="89">
        <v>218</v>
      </c>
      <c r="G39" s="89">
        <v>11</v>
      </c>
      <c r="H39" s="89">
        <v>28</v>
      </c>
      <c r="I39" s="89">
        <v>25</v>
      </c>
      <c r="J39" s="89">
        <v>3</v>
      </c>
      <c r="K39" s="89">
        <v>32</v>
      </c>
      <c r="L39" s="92" t="s">
        <v>163</v>
      </c>
      <c r="M39" s="92" t="s">
        <v>163</v>
      </c>
    </row>
    <row r="40" spans="2:13" ht="15" customHeight="1">
      <c r="B40" s="44" t="s">
        <v>31</v>
      </c>
      <c r="C40" s="139" t="s">
        <v>196</v>
      </c>
      <c r="D40" s="101">
        <v>2744</v>
      </c>
      <c r="E40" s="89">
        <f t="shared" si="31"/>
        <v>2452</v>
      </c>
      <c r="F40" s="89">
        <v>2025</v>
      </c>
      <c r="G40" s="89">
        <v>44</v>
      </c>
      <c r="H40" s="89">
        <v>383</v>
      </c>
      <c r="I40" s="89">
        <v>119</v>
      </c>
      <c r="J40" s="89">
        <v>7</v>
      </c>
      <c r="K40" s="89">
        <v>129</v>
      </c>
      <c r="L40" s="92" t="s">
        <v>163</v>
      </c>
      <c r="M40" s="92" t="s">
        <v>163</v>
      </c>
    </row>
    <row r="41" spans="2:13" ht="15" customHeight="1">
      <c r="B41" s="44" t="s">
        <v>32</v>
      </c>
      <c r="C41" s="139" t="s">
        <v>197</v>
      </c>
      <c r="D41" s="101">
        <v>3666</v>
      </c>
      <c r="E41" s="89">
        <f t="shared" si="31"/>
        <v>2684</v>
      </c>
      <c r="F41" s="89">
        <v>1814</v>
      </c>
      <c r="G41" s="89">
        <v>34</v>
      </c>
      <c r="H41" s="89">
        <v>836</v>
      </c>
      <c r="I41" s="89">
        <v>566</v>
      </c>
      <c r="J41" s="89">
        <v>102</v>
      </c>
      <c r="K41" s="89">
        <v>255</v>
      </c>
      <c r="L41" s="89">
        <v>26</v>
      </c>
      <c r="M41" s="92" t="s">
        <v>163</v>
      </c>
    </row>
    <row r="42" spans="2:13" ht="15" customHeight="1">
      <c r="B42" s="44" t="s">
        <v>33</v>
      </c>
      <c r="C42" s="139" t="s">
        <v>198</v>
      </c>
      <c r="D42" s="101">
        <v>311</v>
      </c>
      <c r="E42" s="89">
        <f t="shared" si="31"/>
        <v>237</v>
      </c>
      <c r="F42" s="89">
        <v>213</v>
      </c>
      <c r="G42" s="89">
        <v>3</v>
      </c>
      <c r="H42" s="89">
        <v>21</v>
      </c>
      <c r="I42" s="89">
        <v>42</v>
      </c>
      <c r="J42" s="89">
        <v>5</v>
      </c>
      <c r="K42" s="89">
        <v>24</v>
      </c>
      <c r="L42" s="89">
        <v>1</v>
      </c>
      <c r="M42" s="92" t="s">
        <v>163</v>
      </c>
    </row>
    <row r="43" spans="2:13" ht="15" customHeight="1">
      <c r="B43" s="44" t="s">
        <v>34</v>
      </c>
      <c r="C43" s="139" t="s">
        <v>199</v>
      </c>
      <c r="D43" s="101">
        <v>471</v>
      </c>
      <c r="E43" s="89">
        <f t="shared" si="31"/>
        <v>331</v>
      </c>
      <c r="F43" s="89">
        <v>212</v>
      </c>
      <c r="G43" s="89">
        <v>10</v>
      </c>
      <c r="H43" s="89">
        <v>109</v>
      </c>
      <c r="I43" s="89">
        <v>75</v>
      </c>
      <c r="J43" s="89">
        <v>9</v>
      </c>
      <c r="K43" s="89">
        <v>48</v>
      </c>
      <c r="L43" s="89">
        <v>4</v>
      </c>
      <c r="M43" s="92" t="s">
        <v>163</v>
      </c>
    </row>
    <row r="44" spans="2:13" ht="15" customHeight="1">
      <c r="B44" s="44" t="s">
        <v>35</v>
      </c>
      <c r="C44" s="139" t="s">
        <v>200</v>
      </c>
      <c r="D44" s="101">
        <v>617</v>
      </c>
      <c r="E44" s="89">
        <f t="shared" si="31"/>
        <v>368</v>
      </c>
      <c r="F44" s="89">
        <v>319</v>
      </c>
      <c r="G44" s="89">
        <v>9</v>
      </c>
      <c r="H44" s="89">
        <v>40</v>
      </c>
      <c r="I44" s="89">
        <v>77</v>
      </c>
      <c r="J44" s="89">
        <v>42</v>
      </c>
      <c r="K44" s="89">
        <v>121</v>
      </c>
      <c r="L44" s="89">
        <v>4</v>
      </c>
      <c r="M44" s="92" t="s">
        <v>163</v>
      </c>
    </row>
    <row r="45" spans="2:13" ht="15" customHeight="1">
      <c r="B45" s="44" t="s">
        <v>36</v>
      </c>
      <c r="C45" s="139" t="s">
        <v>201</v>
      </c>
      <c r="D45" s="101">
        <v>1221</v>
      </c>
      <c r="E45" s="89">
        <f t="shared" si="31"/>
        <v>859</v>
      </c>
      <c r="F45" s="89">
        <v>462</v>
      </c>
      <c r="G45" s="89">
        <v>12</v>
      </c>
      <c r="H45" s="89">
        <v>385</v>
      </c>
      <c r="I45" s="89">
        <v>98</v>
      </c>
      <c r="J45" s="89">
        <v>100</v>
      </c>
      <c r="K45" s="89">
        <v>130</v>
      </c>
      <c r="L45" s="89">
        <v>20</v>
      </c>
      <c r="M45" s="92" t="s">
        <v>163</v>
      </c>
    </row>
    <row r="46" spans="2:13" ht="15" customHeight="1">
      <c r="B46" s="44" t="s">
        <v>37</v>
      </c>
      <c r="C46" s="139" t="s">
        <v>202</v>
      </c>
      <c r="D46" s="101">
        <v>800</v>
      </c>
      <c r="E46" s="89">
        <f t="shared" si="31"/>
        <v>528</v>
      </c>
      <c r="F46" s="89">
        <v>312</v>
      </c>
      <c r="G46" s="89">
        <v>10</v>
      </c>
      <c r="H46" s="89">
        <v>206</v>
      </c>
      <c r="I46" s="89">
        <v>54</v>
      </c>
      <c r="J46" s="89">
        <v>40</v>
      </c>
      <c r="K46" s="89">
        <v>160</v>
      </c>
      <c r="L46" s="89">
        <v>8</v>
      </c>
      <c r="M46" s="92" t="s">
        <v>163</v>
      </c>
    </row>
    <row r="47" spans="2:13" ht="15" customHeight="1">
      <c r="B47" s="44" t="s">
        <v>38</v>
      </c>
      <c r="C47" s="139" t="s">
        <v>203</v>
      </c>
      <c r="D47" s="101">
        <v>937</v>
      </c>
      <c r="E47" s="89">
        <f t="shared" si="31"/>
        <v>871</v>
      </c>
      <c r="F47" s="89">
        <v>677</v>
      </c>
      <c r="G47" s="89">
        <v>7</v>
      </c>
      <c r="H47" s="89">
        <v>187</v>
      </c>
      <c r="I47" s="89">
        <v>24</v>
      </c>
      <c r="J47" s="89">
        <v>6</v>
      </c>
      <c r="K47" s="89">
        <v>28</v>
      </c>
      <c r="L47" s="92" t="s">
        <v>163</v>
      </c>
      <c r="M47" s="92" t="s">
        <v>163</v>
      </c>
    </row>
    <row r="48" spans="2:13" ht="15" customHeight="1">
      <c r="B48" s="44" t="s">
        <v>39</v>
      </c>
      <c r="C48" s="139" t="s">
        <v>204</v>
      </c>
      <c r="D48" s="101">
        <v>2093</v>
      </c>
      <c r="E48" s="89">
        <f t="shared" si="31"/>
        <v>1797</v>
      </c>
      <c r="F48" s="89">
        <v>1412</v>
      </c>
      <c r="G48" s="89">
        <v>19</v>
      </c>
      <c r="H48" s="89">
        <v>366</v>
      </c>
      <c r="I48" s="89">
        <v>130</v>
      </c>
      <c r="J48" s="89">
        <v>67</v>
      </c>
      <c r="K48" s="89">
        <v>80</v>
      </c>
      <c r="L48" s="89">
        <v>2</v>
      </c>
      <c r="M48" s="92" t="s">
        <v>163</v>
      </c>
    </row>
    <row r="49" spans="1:14" ht="15" customHeight="1">
      <c r="B49" s="44" t="s">
        <v>40</v>
      </c>
      <c r="C49" s="139" t="s">
        <v>48</v>
      </c>
      <c r="D49" s="101">
        <v>316</v>
      </c>
      <c r="E49" s="89">
        <f t="shared" si="31"/>
        <v>312</v>
      </c>
      <c r="F49" s="89">
        <v>237</v>
      </c>
      <c r="G49" s="92">
        <v>4</v>
      </c>
      <c r="H49" s="89">
        <v>71</v>
      </c>
      <c r="I49" s="89">
        <v>3</v>
      </c>
      <c r="J49" s="92" t="s">
        <v>163</v>
      </c>
      <c r="K49" s="92" t="s">
        <v>163</v>
      </c>
      <c r="L49" s="92" t="s">
        <v>163</v>
      </c>
      <c r="M49" s="92" t="s">
        <v>163</v>
      </c>
    </row>
    <row r="50" spans="1:14" ht="15" customHeight="1">
      <c r="B50" s="44" t="s">
        <v>41</v>
      </c>
      <c r="C50" s="139" t="s">
        <v>210</v>
      </c>
      <c r="D50" s="101">
        <v>2124</v>
      </c>
      <c r="E50" s="89">
        <f t="shared" si="31"/>
        <v>1665</v>
      </c>
      <c r="F50" s="89">
        <v>1127</v>
      </c>
      <c r="G50" s="89">
        <v>58</v>
      </c>
      <c r="H50" s="89">
        <v>480</v>
      </c>
      <c r="I50" s="89">
        <v>186</v>
      </c>
      <c r="J50" s="89">
        <v>17</v>
      </c>
      <c r="K50" s="89">
        <v>224</v>
      </c>
      <c r="L50" s="89">
        <v>9</v>
      </c>
      <c r="M50" s="92" t="s">
        <v>163</v>
      </c>
    </row>
    <row r="51" spans="1:14" ht="15" customHeight="1">
      <c r="B51" s="44" t="s">
        <v>42</v>
      </c>
      <c r="C51" s="139" t="s">
        <v>209</v>
      </c>
      <c r="D51" s="101">
        <v>1259</v>
      </c>
      <c r="E51" s="89">
        <f t="shared" si="31"/>
        <v>1259</v>
      </c>
      <c r="F51" s="89">
        <v>1188</v>
      </c>
      <c r="G51" s="89">
        <v>2</v>
      </c>
      <c r="H51" s="89">
        <v>69</v>
      </c>
      <c r="I51" s="92" t="s">
        <v>163</v>
      </c>
      <c r="J51" s="92" t="s">
        <v>163</v>
      </c>
      <c r="K51" s="92" t="s">
        <v>163</v>
      </c>
      <c r="L51" s="92" t="s">
        <v>163</v>
      </c>
      <c r="M51" s="92" t="s">
        <v>163</v>
      </c>
    </row>
    <row r="52" spans="1:14" ht="15" customHeight="1">
      <c r="A52" s="13"/>
      <c r="B52" s="68" t="s">
        <v>55</v>
      </c>
      <c r="C52" s="128" t="s">
        <v>56</v>
      </c>
      <c r="D52" s="101">
        <v>461</v>
      </c>
      <c r="E52" s="89">
        <f t="shared" si="31"/>
        <v>193</v>
      </c>
      <c r="F52" s="89">
        <v>90</v>
      </c>
      <c r="G52" s="89">
        <v>20</v>
      </c>
      <c r="H52" s="89">
        <v>83</v>
      </c>
      <c r="I52" s="89">
        <v>9</v>
      </c>
      <c r="J52" s="89">
        <v>4</v>
      </c>
      <c r="K52" s="89">
        <v>35</v>
      </c>
      <c r="L52" s="92">
        <v>6</v>
      </c>
      <c r="M52" s="92" t="s">
        <v>163</v>
      </c>
    </row>
    <row r="53" spans="1:14" ht="15" customHeight="1">
      <c r="A53" s="13" t="s">
        <v>211</v>
      </c>
      <c r="B53" s="68"/>
      <c r="C53" s="111"/>
      <c r="D53" s="112"/>
      <c r="E53" s="89"/>
      <c r="F53" s="89"/>
      <c r="G53" s="89"/>
      <c r="H53" s="89"/>
      <c r="I53" s="89"/>
      <c r="J53" s="89"/>
      <c r="K53" s="89"/>
      <c r="L53" s="89"/>
      <c r="M53" s="89"/>
    </row>
    <row r="54" spans="1:14" ht="15" customHeight="1">
      <c r="A54" s="13"/>
      <c r="B54" s="269" t="s">
        <v>206</v>
      </c>
      <c r="C54" s="269"/>
      <c r="D54" s="101">
        <f>SUM(D32,D34)</f>
        <v>375</v>
      </c>
      <c r="E54" s="89">
        <f>SUM(E32,E34)</f>
        <v>181</v>
      </c>
      <c r="F54" s="89">
        <f t="shared" ref="F54:L54" si="32">SUM(F32,F34)</f>
        <v>101</v>
      </c>
      <c r="G54" s="89">
        <f t="shared" si="32"/>
        <v>6</v>
      </c>
      <c r="H54" s="89">
        <f t="shared" si="32"/>
        <v>74</v>
      </c>
      <c r="I54" s="89">
        <f t="shared" si="32"/>
        <v>20</v>
      </c>
      <c r="J54" s="89">
        <f t="shared" si="32"/>
        <v>45</v>
      </c>
      <c r="K54" s="89">
        <f t="shared" si="32"/>
        <v>101</v>
      </c>
      <c r="L54" s="89">
        <f t="shared" si="32"/>
        <v>26</v>
      </c>
      <c r="M54" s="89">
        <f>SUM(M32,M34)</f>
        <v>0</v>
      </c>
    </row>
    <row r="55" spans="1:14" ht="15" customHeight="1">
      <c r="A55" s="13"/>
      <c r="B55" s="269" t="s">
        <v>207</v>
      </c>
      <c r="C55" s="269"/>
      <c r="D55" s="101">
        <f>SUM(D35:D37)</f>
        <v>5383</v>
      </c>
      <c r="E55" s="89">
        <f>SUM(E35:E37)</f>
        <v>4018</v>
      </c>
      <c r="F55" s="89">
        <f t="shared" ref="F55:L55" si="33">SUM(F35:F37)</f>
        <v>3421</v>
      </c>
      <c r="G55" s="89">
        <f t="shared" si="33"/>
        <v>69</v>
      </c>
      <c r="H55" s="89">
        <f t="shared" si="33"/>
        <v>528</v>
      </c>
      <c r="I55" s="89">
        <f t="shared" si="33"/>
        <v>733</v>
      </c>
      <c r="J55" s="89">
        <f t="shared" si="33"/>
        <v>94</v>
      </c>
      <c r="K55" s="89">
        <f t="shared" si="33"/>
        <v>447</v>
      </c>
      <c r="L55" s="89">
        <f t="shared" si="33"/>
        <v>22</v>
      </c>
      <c r="M55" s="89">
        <f>SUM(M35:M37)</f>
        <v>5</v>
      </c>
    </row>
    <row r="56" spans="1:14" ht="15" customHeight="1">
      <c r="A56" s="13"/>
      <c r="B56" s="269" t="s">
        <v>208</v>
      </c>
      <c r="C56" s="269"/>
      <c r="D56" s="101">
        <f>SUM(D38:D51)</f>
        <v>17094</v>
      </c>
      <c r="E56" s="89">
        <f t="shared" ref="E56:L56" si="34">SUM(E38:E51)</f>
        <v>13834</v>
      </c>
      <c r="F56" s="89">
        <f t="shared" si="34"/>
        <v>10418</v>
      </c>
      <c r="G56" s="89">
        <f t="shared" si="34"/>
        <v>225</v>
      </c>
      <c r="H56" s="89">
        <f t="shared" si="34"/>
        <v>3191</v>
      </c>
      <c r="I56" s="89">
        <f t="shared" si="34"/>
        <v>1401</v>
      </c>
      <c r="J56" s="89">
        <f t="shared" si="34"/>
        <v>398</v>
      </c>
      <c r="K56" s="89">
        <f t="shared" si="34"/>
        <v>1231</v>
      </c>
      <c r="L56" s="89">
        <f t="shared" si="34"/>
        <v>74</v>
      </c>
      <c r="M56" s="89">
        <f>SUM(M38:M51)</f>
        <v>0</v>
      </c>
    </row>
    <row r="57" spans="1:14" ht="15" customHeight="1">
      <c r="A57" s="13"/>
      <c r="B57" s="128"/>
      <c r="C57" s="128"/>
      <c r="D57" s="101"/>
      <c r="E57" s="89"/>
      <c r="F57" s="89"/>
      <c r="G57" s="89"/>
      <c r="H57" s="89"/>
      <c r="I57" s="89"/>
      <c r="J57" s="89"/>
      <c r="K57" s="89"/>
      <c r="L57" s="89"/>
      <c r="M57" s="89"/>
    </row>
    <row r="58" spans="1:14" s="7" customFormat="1" ht="15" customHeight="1">
      <c r="A58" s="15" t="s">
        <v>1</v>
      </c>
      <c r="B58" s="15"/>
      <c r="C58" s="17"/>
      <c r="D58" s="95">
        <f>SUM(D59,D61:D79)</f>
        <v>21472</v>
      </c>
      <c r="E58" s="96">
        <f>SUM(F58:H58)</f>
        <v>18778</v>
      </c>
      <c r="F58" s="96">
        <f t="shared" ref="F58:M58" si="35">SUM(F59,F61:F79)</f>
        <v>8499</v>
      </c>
      <c r="G58" s="96">
        <f t="shared" si="35"/>
        <v>354</v>
      </c>
      <c r="H58" s="96">
        <f t="shared" si="35"/>
        <v>9925</v>
      </c>
      <c r="I58" s="96">
        <f t="shared" si="35"/>
        <v>677</v>
      </c>
      <c r="J58" s="96">
        <f t="shared" si="35"/>
        <v>168</v>
      </c>
      <c r="K58" s="96">
        <f t="shared" si="35"/>
        <v>805</v>
      </c>
      <c r="L58" s="96">
        <f t="shared" si="35"/>
        <v>692</v>
      </c>
      <c r="M58" s="96">
        <f t="shared" si="35"/>
        <v>38</v>
      </c>
    </row>
    <row r="59" spans="1:14" ht="15" customHeight="1">
      <c r="B59" s="44" t="s">
        <v>24</v>
      </c>
      <c r="C59" s="139" t="s">
        <v>194</v>
      </c>
      <c r="D59" s="101">
        <v>130</v>
      </c>
      <c r="E59" s="89">
        <f t="shared" ref="E59:E79" si="36">SUM(F59:H59)</f>
        <v>73</v>
      </c>
      <c r="F59" s="102">
        <v>14</v>
      </c>
      <c r="G59" s="102">
        <v>5</v>
      </c>
      <c r="H59" s="102">
        <v>54</v>
      </c>
      <c r="I59" s="102">
        <v>1</v>
      </c>
      <c r="J59" s="92">
        <v>3</v>
      </c>
      <c r="K59" s="102">
        <v>7</v>
      </c>
      <c r="L59" s="102">
        <v>45</v>
      </c>
      <c r="M59" s="92" t="s">
        <v>163</v>
      </c>
      <c r="N59" s="3"/>
    </row>
    <row r="60" spans="1:14" ht="15" customHeight="1">
      <c r="B60" s="44"/>
      <c r="C60" s="18" t="s">
        <v>190</v>
      </c>
      <c r="D60" s="101">
        <v>127</v>
      </c>
      <c r="E60" s="89">
        <f t="shared" si="36"/>
        <v>70</v>
      </c>
      <c r="F60" s="89">
        <v>11</v>
      </c>
      <c r="G60" s="89">
        <v>5</v>
      </c>
      <c r="H60" s="89">
        <v>54</v>
      </c>
      <c r="I60" s="89">
        <v>1</v>
      </c>
      <c r="J60" s="92">
        <v>3</v>
      </c>
      <c r="K60" s="89">
        <v>7</v>
      </c>
      <c r="L60" s="89">
        <v>45</v>
      </c>
      <c r="M60" s="92" t="s">
        <v>163</v>
      </c>
      <c r="N60" s="3"/>
    </row>
    <row r="61" spans="1:14" ht="15" customHeight="1">
      <c r="B61" s="44" t="s">
        <v>25</v>
      </c>
      <c r="C61" s="139" t="s">
        <v>43</v>
      </c>
      <c r="D61" s="101">
        <v>114</v>
      </c>
      <c r="E61" s="89">
        <f t="shared" si="36"/>
        <v>50</v>
      </c>
      <c r="F61" s="102">
        <v>6</v>
      </c>
      <c r="G61" s="92">
        <v>1</v>
      </c>
      <c r="H61" s="102">
        <v>43</v>
      </c>
      <c r="I61" s="92">
        <v>1</v>
      </c>
      <c r="J61" s="92" t="s">
        <v>163</v>
      </c>
      <c r="K61" s="92" t="s">
        <v>163</v>
      </c>
      <c r="L61" s="102">
        <v>63</v>
      </c>
      <c r="M61" s="92" t="s">
        <v>163</v>
      </c>
      <c r="N61" s="3"/>
    </row>
    <row r="62" spans="1:14" ht="15" customHeight="1">
      <c r="B62" s="44" t="s">
        <v>26</v>
      </c>
      <c r="C62" s="139" t="s">
        <v>195</v>
      </c>
      <c r="D62" s="101">
        <v>2</v>
      </c>
      <c r="E62" s="89">
        <f t="shared" si="36"/>
        <v>2</v>
      </c>
      <c r="F62" s="102">
        <v>2</v>
      </c>
      <c r="G62" s="92" t="s">
        <v>163</v>
      </c>
      <c r="H62" s="92" t="s">
        <v>163</v>
      </c>
      <c r="I62" s="92" t="s">
        <v>163</v>
      </c>
      <c r="J62" s="92" t="s">
        <v>163</v>
      </c>
      <c r="K62" s="92" t="s">
        <v>163</v>
      </c>
      <c r="L62" s="92" t="s">
        <v>163</v>
      </c>
      <c r="M62" s="92" t="s">
        <v>163</v>
      </c>
      <c r="N62" s="3"/>
    </row>
    <row r="63" spans="1:14" ht="15" customHeight="1">
      <c r="B63" s="44" t="s">
        <v>27</v>
      </c>
      <c r="C63" s="139" t="s">
        <v>44</v>
      </c>
      <c r="D63" s="101">
        <v>436</v>
      </c>
      <c r="E63" s="89">
        <f t="shared" si="36"/>
        <v>293</v>
      </c>
      <c r="F63" s="102">
        <v>195</v>
      </c>
      <c r="G63" s="102">
        <v>11</v>
      </c>
      <c r="H63" s="102">
        <v>87</v>
      </c>
      <c r="I63" s="102">
        <v>89</v>
      </c>
      <c r="J63" s="92">
        <v>2</v>
      </c>
      <c r="K63" s="92">
        <v>1</v>
      </c>
      <c r="L63" s="102">
        <v>50</v>
      </c>
      <c r="M63" s="92" t="s">
        <v>163</v>
      </c>
      <c r="N63" s="3"/>
    </row>
    <row r="64" spans="1:14" ht="15" customHeight="1">
      <c r="B64" s="44" t="s">
        <v>28</v>
      </c>
      <c r="C64" s="139" t="s">
        <v>45</v>
      </c>
      <c r="D64" s="101">
        <v>1751</v>
      </c>
      <c r="E64" s="89">
        <f t="shared" si="36"/>
        <v>1567</v>
      </c>
      <c r="F64" s="102">
        <v>571</v>
      </c>
      <c r="G64" s="102">
        <v>33</v>
      </c>
      <c r="H64" s="102">
        <v>963</v>
      </c>
      <c r="I64" s="102">
        <v>73</v>
      </c>
      <c r="J64" s="102">
        <v>5</v>
      </c>
      <c r="K64" s="102">
        <v>40</v>
      </c>
      <c r="L64" s="102">
        <v>23</v>
      </c>
      <c r="M64" s="102">
        <v>31</v>
      </c>
      <c r="N64" s="70"/>
    </row>
    <row r="65" spans="1:14" ht="15" customHeight="1">
      <c r="B65" s="44" t="s">
        <v>29</v>
      </c>
      <c r="C65" s="139" t="s">
        <v>46</v>
      </c>
      <c r="D65" s="101">
        <v>37</v>
      </c>
      <c r="E65" s="89">
        <f t="shared" si="36"/>
        <v>36</v>
      </c>
      <c r="F65" s="102">
        <v>15</v>
      </c>
      <c r="G65" s="102">
        <v>2</v>
      </c>
      <c r="H65" s="102">
        <v>19</v>
      </c>
      <c r="I65" s="92">
        <v>1</v>
      </c>
      <c r="J65" s="92" t="s">
        <v>163</v>
      </c>
      <c r="K65" s="92" t="s">
        <v>163</v>
      </c>
      <c r="L65" s="92" t="s">
        <v>163</v>
      </c>
      <c r="M65" s="92" t="s">
        <v>163</v>
      </c>
      <c r="N65" s="3"/>
    </row>
    <row r="66" spans="1:14" ht="15" customHeight="1">
      <c r="B66" s="44" t="s">
        <v>30</v>
      </c>
      <c r="C66" s="139" t="s">
        <v>47</v>
      </c>
      <c r="D66" s="101">
        <v>153</v>
      </c>
      <c r="E66" s="89">
        <f t="shared" si="36"/>
        <v>130</v>
      </c>
      <c r="F66" s="102">
        <v>71</v>
      </c>
      <c r="G66" s="102">
        <v>16</v>
      </c>
      <c r="H66" s="102">
        <v>43</v>
      </c>
      <c r="I66" s="92">
        <v>6</v>
      </c>
      <c r="J66" s="92" t="s">
        <v>163</v>
      </c>
      <c r="K66" s="102">
        <v>15</v>
      </c>
      <c r="L66" s="102">
        <v>2</v>
      </c>
      <c r="M66" s="92" t="s">
        <v>163</v>
      </c>
      <c r="N66" s="3"/>
    </row>
    <row r="67" spans="1:14" ht="15" customHeight="1">
      <c r="B67" s="44" t="s">
        <v>31</v>
      </c>
      <c r="C67" s="139" t="s">
        <v>196</v>
      </c>
      <c r="D67" s="101">
        <v>361</v>
      </c>
      <c r="E67" s="89">
        <f t="shared" si="36"/>
        <v>335</v>
      </c>
      <c r="F67" s="102">
        <v>179</v>
      </c>
      <c r="G67" s="102">
        <v>10</v>
      </c>
      <c r="H67" s="102">
        <v>146</v>
      </c>
      <c r="I67" s="102">
        <v>19</v>
      </c>
      <c r="J67" s="90">
        <v>1</v>
      </c>
      <c r="K67" s="102">
        <v>5</v>
      </c>
      <c r="L67" s="102">
        <v>1</v>
      </c>
      <c r="M67" s="92" t="s">
        <v>163</v>
      </c>
      <c r="N67" s="3"/>
    </row>
    <row r="68" spans="1:14" ht="15" customHeight="1">
      <c r="B68" s="44" t="s">
        <v>32</v>
      </c>
      <c r="C68" s="139" t="s">
        <v>197</v>
      </c>
      <c r="D68" s="101">
        <v>4428</v>
      </c>
      <c r="E68" s="89">
        <f t="shared" si="36"/>
        <v>3882</v>
      </c>
      <c r="F68" s="102">
        <v>1231</v>
      </c>
      <c r="G68" s="102">
        <v>49</v>
      </c>
      <c r="H68" s="102">
        <v>2602</v>
      </c>
      <c r="I68" s="102">
        <v>201</v>
      </c>
      <c r="J68" s="102">
        <v>27</v>
      </c>
      <c r="K68" s="102">
        <v>122</v>
      </c>
      <c r="L68" s="102">
        <v>168</v>
      </c>
      <c r="M68" s="92" t="s">
        <v>163</v>
      </c>
      <c r="N68" s="3"/>
    </row>
    <row r="69" spans="1:14" ht="15" customHeight="1">
      <c r="B69" s="44" t="s">
        <v>33</v>
      </c>
      <c r="C69" s="139" t="s">
        <v>198</v>
      </c>
      <c r="D69" s="101">
        <v>461</v>
      </c>
      <c r="E69" s="89">
        <f t="shared" si="36"/>
        <v>443</v>
      </c>
      <c r="F69" s="102">
        <v>330</v>
      </c>
      <c r="G69" s="102">
        <v>5</v>
      </c>
      <c r="H69" s="102">
        <v>108</v>
      </c>
      <c r="I69" s="102">
        <v>11</v>
      </c>
      <c r="J69" s="90">
        <v>1</v>
      </c>
      <c r="K69" s="102">
        <v>3</v>
      </c>
      <c r="L69" s="90" t="s">
        <v>163</v>
      </c>
      <c r="M69" s="92" t="s">
        <v>163</v>
      </c>
      <c r="N69" s="3"/>
    </row>
    <row r="70" spans="1:14" ht="15" customHeight="1">
      <c r="B70" s="44" t="s">
        <v>34</v>
      </c>
      <c r="C70" s="139" t="s">
        <v>199</v>
      </c>
      <c r="D70" s="101">
        <v>337</v>
      </c>
      <c r="E70" s="89">
        <f t="shared" si="36"/>
        <v>231</v>
      </c>
      <c r="F70" s="102">
        <v>122</v>
      </c>
      <c r="G70" s="102">
        <v>1</v>
      </c>
      <c r="H70" s="102">
        <v>108</v>
      </c>
      <c r="I70" s="102">
        <v>50</v>
      </c>
      <c r="J70" s="102">
        <v>2</v>
      </c>
      <c r="K70" s="102">
        <v>35</v>
      </c>
      <c r="L70" s="102">
        <v>15</v>
      </c>
      <c r="M70" s="92" t="s">
        <v>163</v>
      </c>
      <c r="N70" s="3"/>
    </row>
    <row r="71" spans="1:14" ht="15" customHeight="1">
      <c r="B71" s="44" t="s">
        <v>35</v>
      </c>
      <c r="C71" s="139" t="s">
        <v>200</v>
      </c>
      <c r="D71" s="101">
        <v>338</v>
      </c>
      <c r="E71" s="89">
        <f t="shared" si="36"/>
        <v>234</v>
      </c>
      <c r="F71" s="102">
        <v>152</v>
      </c>
      <c r="G71" s="102">
        <v>5</v>
      </c>
      <c r="H71" s="102">
        <v>77</v>
      </c>
      <c r="I71" s="102">
        <v>21</v>
      </c>
      <c r="J71" s="102">
        <v>6</v>
      </c>
      <c r="K71" s="102">
        <v>44</v>
      </c>
      <c r="L71" s="102">
        <v>29</v>
      </c>
      <c r="M71" s="92" t="s">
        <v>163</v>
      </c>
      <c r="N71" s="3"/>
    </row>
    <row r="72" spans="1:14" ht="15" customHeight="1">
      <c r="B72" s="44" t="s">
        <v>36</v>
      </c>
      <c r="C72" s="139" t="s">
        <v>201</v>
      </c>
      <c r="D72" s="101">
        <v>1964</v>
      </c>
      <c r="E72" s="89">
        <f t="shared" si="36"/>
        <v>1602</v>
      </c>
      <c r="F72" s="102">
        <v>313</v>
      </c>
      <c r="G72" s="102">
        <v>7</v>
      </c>
      <c r="H72" s="102">
        <v>1282</v>
      </c>
      <c r="I72" s="102">
        <v>57</v>
      </c>
      <c r="J72" s="102">
        <v>52</v>
      </c>
      <c r="K72" s="102">
        <v>125</v>
      </c>
      <c r="L72" s="102">
        <v>114</v>
      </c>
      <c r="M72" s="92" t="s">
        <v>163</v>
      </c>
      <c r="N72" s="3"/>
    </row>
    <row r="73" spans="1:14" ht="15" customHeight="1">
      <c r="B73" s="44" t="s">
        <v>37</v>
      </c>
      <c r="C73" s="139" t="s">
        <v>202</v>
      </c>
      <c r="D73" s="101">
        <v>1091</v>
      </c>
      <c r="E73" s="89">
        <f t="shared" si="36"/>
        <v>749</v>
      </c>
      <c r="F73" s="102">
        <v>263</v>
      </c>
      <c r="G73" s="102">
        <v>17</v>
      </c>
      <c r="H73" s="102">
        <v>469</v>
      </c>
      <c r="I73" s="102">
        <v>25</v>
      </c>
      <c r="J73" s="102">
        <v>46</v>
      </c>
      <c r="K73" s="102">
        <v>181</v>
      </c>
      <c r="L73" s="102">
        <v>83</v>
      </c>
      <c r="M73" s="102">
        <v>2</v>
      </c>
      <c r="N73" s="3"/>
    </row>
    <row r="74" spans="1:14" ht="15" customHeight="1">
      <c r="B74" s="44" t="s">
        <v>38</v>
      </c>
      <c r="C74" s="139" t="s">
        <v>203</v>
      </c>
      <c r="D74" s="101">
        <v>1068</v>
      </c>
      <c r="E74" s="89">
        <f t="shared" si="36"/>
        <v>942</v>
      </c>
      <c r="F74" s="102">
        <v>521</v>
      </c>
      <c r="G74" s="102">
        <v>10</v>
      </c>
      <c r="H74" s="102">
        <v>411</v>
      </c>
      <c r="I74" s="102">
        <v>6</v>
      </c>
      <c r="J74" s="102">
        <v>6</v>
      </c>
      <c r="K74" s="102">
        <v>102</v>
      </c>
      <c r="L74" s="102">
        <v>9</v>
      </c>
      <c r="M74" s="92" t="s">
        <v>163</v>
      </c>
      <c r="N74" s="3"/>
    </row>
    <row r="75" spans="1:14" ht="15" customHeight="1">
      <c r="B75" s="44" t="s">
        <v>39</v>
      </c>
      <c r="C75" s="139" t="s">
        <v>204</v>
      </c>
      <c r="D75" s="101">
        <v>6245</v>
      </c>
      <c r="E75" s="89">
        <f t="shared" si="36"/>
        <v>6049</v>
      </c>
      <c r="F75" s="102">
        <v>3791</v>
      </c>
      <c r="G75" s="102">
        <v>68</v>
      </c>
      <c r="H75" s="102">
        <v>2190</v>
      </c>
      <c r="I75" s="102">
        <v>77</v>
      </c>
      <c r="J75" s="102">
        <v>10</v>
      </c>
      <c r="K75" s="102">
        <v>11</v>
      </c>
      <c r="L75" s="102">
        <v>53</v>
      </c>
      <c r="M75" s="92" t="s">
        <v>163</v>
      </c>
      <c r="N75" s="3"/>
    </row>
    <row r="76" spans="1:14" ht="15" customHeight="1">
      <c r="B76" s="44" t="s">
        <v>40</v>
      </c>
      <c r="C76" s="139" t="s">
        <v>48</v>
      </c>
      <c r="D76" s="101">
        <v>141</v>
      </c>
      <c r="E76" s="89">
        <f t="shared" si="36"/>
        <v>137</v>
      </c>
      <c r="F76" s="102">
        <v>70</v>
      </c>
      <c r="G76" s="102">
        <v>4</v>
      </c>
      <c r="H76" s="102">
        <v>63</v>
      </c>
      <c r="I76" s="92" t="s">
        <v>163</v>
      </c>
      <c r="J76" s="102">
        <v>1</v>
      </c>
      <c r="K76" s="92">
        <v>1</v>
      </c>
      <c r="L76" s="90" t="s">
        <v>163</v>
      </c>
      <c r="M76" s="92" t="s">
        <v>163</v>
      </c>
      <c r="N76" s="3"/>
    </row>
    <row r="77" spans="1:14" ht="15" customHeight="1">
      <c r="B77" s="44" t="s">
        <v>41</v>
      </c>
      <c r="C77" s="139" t="s">
        <v>210</v>
      </c>
      <c r="D77" s="101">
        <v>1531</v>
      </c>
      <c r="E77" s="89">
        <f t="shared" si="36"/>
        <v>1373</v>
      </c>
      <c r="F77" s="102">
        <v>339</v>
      </c>
      <c r="G77" s="102">
        <v>83</v>
      </c>
      <c r="H77" s="102">
        <v>951</v>
      </c>
      <c r="I77" s="102">
        <v>34</v>
      </c>
      <c r="J77" s="102">
        <v>5</v>
      </c>
      <c r="K77" s="102">
        <v>88</v>
      </c>
      <c r="L77" s="102">
        <v>18</v>
      </c>
      <c r="M77" s="102">
        <v>5</v>
      </c>
      <c r="N77" s="3"/>
    </row>
    <row r="78" spans="1:14" ht="15" customHeight="1">
      <c r="B78" s="44" t="s">
        <v>42</v>
      </c>
      <c r="C78" s="139" t="s">
        <v>209</v>
      </c>
      <c r="D78" s="101">
        <v>470</v>
      </c>
      <c r="E78" s="89">
        <f t="shared" si="36"/>
        <v>470</v>
      </c>
      <c r="F78" s="102">
        <v>252</v>
      </c>
      <c r="G78" s="102">
        <v>9</v>
      </c>
      <c r="H78" s="102">
        <v>209</v>
      </c>
      <c r="I78" s="92" t="s">
        <v>163</v>
      </c>
      <c r="J78" s="92" t="s">
        <v>163</v>
      </c>
      <c r="K78" s="92" t="s">
        <v>163</v>
      </c>
      <c r="L78" s="92" t="s">
        <v>163</v>
      </c>
      <c r="M78" s="92" t="s">
        <v>163</v>
      </c>
      <c r="N78" s="3"/>
    </row>
    <row r="79" spans="1:14" ht="15" customHeight="1">
      <c r="A79" s="13"/>
      <c r="B79" s="68" t="s">
        <v>55</v>
      </c>
      <c r="C79" s="128" t="s">
        <v>56</v>
      </c>
      <c r="D79" s="101">
        <v>414</v>
      </c>
      <c r="E79" s="89">
        <f t="shared" si="36"/>
        <v>180</v>
      </c>
      <c r="F79" s="89">
        <v>62</v>
      </c>
      <c r="G79" s="89">
        <v>18</v>
      </c>
      <c r="H79" s="89">
        <v>100</v>
      </c>
      <c r="I79" s="89">
        <v>5</v>
      </c>
      <c r="J79" s="89">
        <v>1</v>
      </c>
      <c r="K79" s="89">
        <v>25</v>
      </c>
      <c r="L79" s="89">
        <v>19</v>
      </c>
      <c r="M79" s="92" t="s">
        <v>163</v>
      </c>
      <c r="N79" s="3"/>
    </row>
    <row r="80" spans="1:14" s="13" customFormat="1" ht="15" customHeight="1">
      <c r="A80" s="13" t="s">
        <v>211</v>
      </c>
      <c r="B80" s="68"/>
      <c r="C80" s="111"/>
      <c r="D80" s="112"/>
      <c r="E80" s="89"/>
      <c r="F80" s="89"/>
      <c r="G80" s="89"/>
      <c r="H80" s="89"/>
      <c r="I80" s="89"/>
      <c r="J80" s="89"/>
      <c r="K80" s="89"/>
      <c r="L80" s="89"/>
      <c r="M80" s="89"/>
    </row>
    <row r="81" spans="1:13" s="13" customFormat="1" ht="15" customHeight="1">
      <c r="B81" s="269" t="s">
        <v>206</v>
      </c>
      <c r="C81" s="269"/>
      <c r="D81" s="101">
        <f>SUM(D59,D61)</f>
        <v>244</v>
      </c>
      <c r="E81" s="89">
        <f t="shared" ref="E81:M81" si="37">SUM(E59,E61)</f>
        <v>123</v>
      </c>
      <c r="F81" s="89">
        <f t="shared" si="37"/>
        <v>20</v>
      </c>
      <c r="G81" s="89">
        <f t="shared" si="37"/>
        <v>6</v>
      </c>
      <c r="H81" s="89">
        <f t="shared" si="37"/>
        <v>97</v>
      </c>
      <c r="I81" s="89">
        <f t="shared" si="37"/>
        <v>2</v>
      </c>
      <c r="J81" s="89">
        <f t="shared" si="37"/>
        <v>3</v>
      </c>
      <c r="K81" s="89">
        <f t="shared" si="37"/>
        <v>7</v>
      </c>
      <c r="L81" s="89">
        <f t="shared" si="37"/>
        <v>108</v>
      </c>
      <c r="M81" s="89">
        <f t="shared" si="37"/>
        <v>0</v>
      </c>
    </row>
    <row r="82" spans="1:13" s="13" customFormat="1" ht="15" customHeight="1">
      <c r="B82" s="269" t="s">
        <v>207</v>
      </c>
      <c r="C82" s="269"/>
      <c r="D82" s="101">
        <f>SUM(D62:D64)</f>
        <v>2189</v>
      </c>
      <c r="E82" s="89">
        <f t="shared" ref="E82:L82" si="38">SUM(E62:E64)</f>
        <v>1862</v>
      </c>
      <c r="F82" s="89">
        <f t="shared" si="38"/>
        <v>768</v>
      </c>
      <c r="G82" s="89">
        <f t="shared" si="38"/>
        <v>44</v>
      </c>
      <c r="H82" s="89">
        <f t="shared" si="38"/>
        <v>1050</v>
      </c>
      <c r="I82" s="89">
        <f t="shared" si="38"/>
        <v>162</v>
      </c>
      <c r="J82" s="89">
        <f t="shared" si="38"/>
        <v>7</v>
      </c>
      <c r="K82" s="89">
        <f t="shared" si="38"/>
        <v>41</v>
      </c>
      <c r="L82" s="89">
        <f t="shared" si="38"/>
        <v>73</v>
      </c>
      <c r="M82" s="89">
        <f>SUM(M62:M64)</f>
        <v>31</v>
      </c>
    </row>
    <row r="83" spans="1:13" s="13" customFormat="1" ht="15" customHeight="1">
      <c r="B83" s="269" t="s">
        <v>208</v>
      </c>
      <c r="C83" s="269"/>
      <c r="D83" s="101">
        <f>SUM(D65:D78)</f>
        <v>18625</v>
      </c>
      <c r="E83" s="89">
        <f t="shared" ref="E83:M83" si="39">SUM(E65:E78)</f>
        <v>16613</v>
      </c>
      <c r="F83" s="89">
        <f t="shared" si="39"/>
        <v>7649</v>
      </c>
      <c r="G83" s="89">
        <f t="shared" si="39"/>
        <v>286</v>
      </c>
      <c r="H83" s="89">
        <f t="shared" si="39"/>
        <v>8678</v>
      </c>
      <c r="I83" s="89">
        <f t="shared" si="39"/>
        <v>508</v>
      </c>
      <c r="J83" s="89">
        <f t="shared" si="39"/>
        <v>157</v>
      </c>
      <c r="K83" s="89">
        <f t="shared" si="39"/>
        <v>732</v>
      </c>
      <c r="L83" s="89">
        <f t="shared" si="39"/>
        <v>492</v>
      </c>
      <c r="M83" s="89">
        <f t="shared" si="39"/>
        <v>7</v>
      </c>
    </row>
    <row r="84" spans="1:13" ht="17.100000000000001" customHeight="1">
      <c r="A84" s="13" t="s">
        <v>254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</sheetData>
  <mergeCells count="19">
    <mergeCell ref="B81:C81"/>
    <mergeCell ref="B82:C82"/>
    <mergeCell ref="B83:C83"/>
    <mergeCell ref="B27:C27"/>
    <mergeCell ref="B28:C28"/>
    <mergeCell ref="B29:C29"/>
    <mergeCell ref="B54:C54"/>
    <mergeCell ref="B55:C55"/>
    <mergeCell ref="X1:AG1"/>
    <mergeCell ref="B56:C56"/>
    <mergeCell ref="D2:D3"/>
    <mergeCell ref="E2:H2"/>
    <mergeCell ref="I2:I3"/>
    <mergeCell ref="J2:J3"/>
    <mergeCell ref="K2:K3"/>
    <mergeCell ref="L2:L3"/>
    <mergeCell ref="M2:M3"/>
    <mergeCell ref="A2:C3"/>
    <mergeCell ref="A4:C4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3" fitToHeight="0" orientation="portrait" r:id="rId1"/>
  <colBreaks count="2" manualBreakCount="2">
    <brk id="13" max="1048575" man="1"/>
    <brk id="23" max="1048575" man="1"/>
  </colBreaks>
  <ignoredErrors>
    <ignoredError sqref="E5:E31 E80:E83 E53:E58" formula="1"/>
    <ignoredError sqref="E59:E79 E32:E52" formula="1" formulaRange="1"/>
    <ignoredError sqref="F82:H83 F55:H56 D82:D83 D55:D56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6"/>
  <sheetViews>
    <sheetView view="pageBreakPreview" zoomScaleNormal="100" zoomScaleSheetLayoutView="100" workbookViewId="0">
      <selection sqref="A1:M1"/>
    </sheetView>
  </sheetViews>
  <sheetFormatPr defaultRowHeight="13.5"/>
  <cols>
    <col min="1" max="1" width="2.125" customWidth="1"/>
    <col min="2" max="2" width="2.75" customWidth="1"/>
    <col min="3" max="3" width="21.375" customWidth="1"/>
    <col min="4" max="6" width="8.5" customWidth="1"/>
    <col min="7" max="7" width="7.5" customWidth="1"/>
    <col min="8" max="8" width="8.5" customWidth="1"/>
    <col min="9" max="13" width="7.625" customWidth="1"/>
  </cols>
  <sheetData>
    <row r="1" spans="1:13" ht="24" customHeight="1" thickBot="1">
      <c r="A1" s="344" t="s">
        <v>466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3" ht="14.45" customHeight="1" thickTop="1">
      <c r="A2" s="179"/>
      <c r="B2" s="179"/>
      <c r="C2" s="180"/>
      <c r="D2" s="345" t="s">
        <v>467</v>
      </c>
      <c r="E2" s="348" t="s">
        <v>188</v>
      </c>
      <c r="F2" s="349"/>
      <c r="G2" s="349"/>
      <c r="H2" s="350"/>
      <c r="I2" s="351" t="s">
        <v>189</v>
      </c>
      <c r="J2" s="345" t="s">
        <v>468</v>
      </c>
      <c r="K2" s="345" t="s">
        <v>469</v>
      </c>
      <c r="L2" s="345" t="s">
        <v>470</v>
      </c>
      <c r="M2" s="354" t="s">
        <v>471</v>
      </c>
    </row>
    <row r="3" spans="1:13" ht="14.45" customHeight="1">
      <c r="A3" s="357" t="s">
        <v>472</v>
      </c>
      <c r="B3" s="357"/>
      <c r="C3" s="358"/>
      <c r="D3" s="346"/>
      <c r="E3" s="359" t="s">
        <v>167</v>
      </c>
      <c r="F3" s="346" t="s">
        <v>473</v>
      </c>
      <c r="G3" s="361" t="s">
        <v>474</v>
      </c>
      <c r="H3" s="346" t="s">
        <v>475</v>
      </c>
      <c r="I3" s="352"/>
      <c r="J3" s="346"/>
      <c r="K3" s="346"/>
      <c r="L3" s="352"/>
      <c r="M3" s="355"/>
    </row>
    <row r="4" spans="1:13" ht="22.5" customHeight="1">
      <c r="A4" s="363" t="s">
        <v>476</v>
      </c>
      <c r="B4" s="363"/>
      <c r="C4" s="358"/>
      <c r="D4" s="346"/>
      <c r="E4" s="352"/>
      <c r="F4" s="346"/>
      <c r="G4" s="361"/>
      <c r="H4" s="346"/>
      <c r="I4" s="352"/>
      <c r="J4" s="346"/>
      <c r="K4" s="346"/>
      <c r="L4" s="352"/>
      <c r="M4" s="355"/>
    </row>
    <row r="5" spans="1:13" ht="14.45" customHeight="1">
      <c r="A5" s="181"/>
      <c r="B5" s="181"/>
      <c r="C5" s="181"/>
      <c r="D5" s="347"/>
      <c r="E5" s="353"/>
      <c r="F5" s="347"/>
      <c r="G5" s="362"/>
      <c r="H5" s="347"/>
      <c r="I5" s="353"/>
      <c r="J5" s="347"/>
      <c r="K5" s="347"/>
      <c r="L5" s="353"/>
      <c r="M5" s="356"/>
    </row>
    <row r="6" spans="1:13" ht="18.95" customHeight="1">
      <c r="A6" s="364" t="s">
        <v>2</v>
      </c>
      <c r="B6" s="364"/>
      <c r="C6" s="364"/>
      <c r="D6" s="182">
        <v>44785</v>
      </c>
      <c r="E6" s="183">
        <v>37004</v>
      </c>
      <c r="F6" s="183">
        <v>22529</v>
      </c>
      <c r="G6" s="183">
        <v>674</v>
      </c>
      <c r="H6" s="183">
        <v>13801</v>
      </c>
      <c r="I6" s="183">
        <v>2840</v>
      </c>
      <c r="J6" s="183">
        <v>709</v>
      </c>
      <c r="K6" s="183">
        <v>2619</v>
      </c>
      <c r="L6" s="183">
        <v>820</v>
      </c>
      <c r="M6" s="183">
        <v>43</v>
      </c>
    </row>
    <row r="7" spans="1:13" ht="18.95" customHeight="1">
      <c r="A7" s="184"/>
      <c r="B7" s="185" t="s">
        <v>24</v>
      </c>
      <c r="C7" s="186" t="s">
        <v>477</v>
      </c>
      <c r="D7" s="187">
        <v>1051</v>
      </c>
      <c r="E7" s="188">
        <v>113</v>
      </c>
      <c r="F7" s="188">
        <v>111</v>
      </c>
      <c r="G7" s="188" t="s">
        <v>163</v>
      </c>
      <c r="H7" s="188">
        <v>2</v>
      </c>
      <c r="I7" s="188">
        <v>887</v>
      </c>
      <c r="J7" s="188">
        <v>46</v>
      </c>
      <c r="K7" s="188" t="s">
        <v>163</v>
      </c>
      <c r="L7" s="188" t="s">
        <v>163</v>
      </c>
      <c r="M7" s="188" t="s">
        <v>163</v>
      </c>
    </row>
    <row r="8" spans="1:13" ht="18.95" customHeight="1">
      <c r="A8" s="184"/>
      <c r="B8" s="185" t="s">
        <v>25</v>
      </c>
      <c r="C8" s="186" t="s">
        <v>478</v>
      </c>
      <c r="D8" s="187">
        <v>7075</v>
      </c>
      <c r="E8" s="188">
        <v>6044</v>
      </c>
      <c r="F8" s="188">
        <v>4867</v>
      </c>
      <c r="G8" s="188">
        <v>37</v>
      </c>
      <c r="H8" s="188">
        <v>1140</v>
      </c>
      <c r="I8" s="188">
        <v>334</v>
      </c>
      <c r="J8" s="188">
        <v>148</v>
      </c>
      <c r="K8" s="188">
        <v>468</v>
      </c>
      <c r="L8" s="188">
        <v>47</v>
      </c>
      <c r="M8" s="188" t="s">
        <v>163</v>
      </c>
    </row>
    <row r="9" spans="1:13" ht="18.95" customHeight="1">
      <c r="A9" s="184"/>
      <c r="B9" s="185" t="s">
        <v>26</v>
      </c>
      <c r="C9" s="186" t="s">
        <v>479</v>
      </c>
      <c r="D9" s="187">
        <v>7757</v>
      </c>
      <c r="E9" s="188">
        <v>7093</v>
      </c>
      <c r="F9" s="188">
        <v>4836</v>
      </c>
      <c r="G9" s="188">
        <v>236</v>
      </c>
      <c r="H9" s="188">
        <v>2021</v>
      </c>
      <c r="I9" s="188">
        <v>409</v>
      </c>
      <c r="J9" s="188">
        <v>4</v>
      </c>
      <c r="K9" s="188">
        <v>24</v>
      </c>
      <c r="L9" s="188">
        <v>185</v>
      </c>
      <c r="M9" s="188">
        <v>1</v>
      </c>
    </row>
    <row r="10" spans="1:13" ht="18.95" customHeight="1">
      <c r="A10" s="184"/>
      <c r="B10" s="185" t="s">
        <v>27</v>
      </c>
      <c r="C10" s="186" t="s">
        <v>480</v>
      </c>
      <c r="D10" s="187">
        <v>5760</v>
      </c>
      <c r="E10" s="188">
        <v>4630</v>
      </c>
      <c r="F10" s="188">
        <v>2297</v>
      </c>
      <c r="G10" s="188">
        <v>58</v>
      </c>
      <c r="H10" s="188">
        <v>2275</v>
      </c>
      <c r="I10" s="188">
        <v>518</v>
      </c>
      <c r="J10" s="188">
        <v>91</v>
      </c>
      <c r="K10" s="188">
        <v>366</v>
      </c>
      <c r="L10" s="188">
        <v>117</v>
      </c>
      <c r="M10" s="188" t="s">
        <v>163</v>
      </c>
    </row>
    <row r="11" spans="1:13" ht="18.95" customHeight="1">
      <c r="A11" s="184"/>
      <c r="B11" s="185" t="s">
        <v>28</v>
      </c>
      <c r="C11" s="186" t="s">
        <v>481</v>
      </c>
      <c r="D11" s="187">
        <v>7513</v>
      </c>
      <c r="E11" s="188">
        <v>6236</v>
      </c>
      <c r="F11" s="188">
        <v>2812</v>
      </c>
      <c r="G11" s="188">
        <v>84</v>
      </c>
      <c r="H11" s="188">
        <v>3340</v>
      </c>
      <c r="I11" s="188">
        <v>172</v>
      </c>
      <c r="J11" s="188">
        <v>228</v>
      </c>
      <c r="K11" s="188">
        <v>588</v>
      </c>
      <c r="L11" s="188">
        <v>219</v>
      </c>
      <c r="M11" s="188" t="s">
        <v>163</v>
      </c>
    </row>
    <row r="12" spans="1:13" ht="18.95" customHeight="1">
      <c r="A12" s="184"/>
      <c r="B12" s="185" t="s">
        <v>29</v>
      </c>
      <c r="C12" s="186" t="s">
        <v>482</v>
      </c>
      <c r="D12" s="187">
        <v>1045</v>
      </c>
      <c r="E12" s="188">
        <v>1035</v>
      </c>
      <c r="F12" s="188">
        <v>829</v>
      </c>
      <c r="G12" s="188" t="s">
        <v>163</v>
      </c>
      <c r="H12" s="188">
        <v>206</v>
      </c>
      <c r="I12" s="188">
        <v>2</v>
      </c>
      <c r="J12" s="188" t="s">
        <v>163</v>
      </c>
      <c r="K12" s="188">
        <v>6</v>
      </c>
      <c r="L12" s="188" t="s">
        <v>163</v>
      </c>
      <c r="M12" s="188" t="s">
        <v>163</v>
      </c>
    </row>
    <row r="13" spans="1:13" ht="18.95" customHeight="1">
      <c r="A13" s="184"/>
      <c r="B13" s="185" t="s">
        <v>30</v>
      </c>
      <c r="C13" s="186" t="s">
        <v>483</v>
      </c>
      <c r="D13" s="187">
        <v>617</v>
      </c>
      <c r="E13" s="188">
        <v>317</v>
      </c>
      <c r="F13" s="188">
        <v>127</v>
      </c>
      <c r="G13" s="188">
        <v>8</v>
      </c>
      <c r="H13" s="188">
        <v>182</v>
      </c>
      <c r="I13" s="188">
        <v>16</v>
      </c>
      <c r="J13" s="188">
        <v>46</v>
      </c>
      <c r="K13" s="188">
        <v>108</v>
      </c>
      <c r="L13" s="188">
        <v>127</v>
      </c>
      <c r="M13" s="188" t="s">
        <v>163</v>
      </c>
    </row>
    <row r="14" spans="1:13" ht="18.95" customHeight="1">
      <c r="A14" s="184"/>
      <c r="B14" s="185" t="s">
        <v>31</v>
      </c>
      <c r="C14" s="186" t="s">
        <v>484</v>
      </c>
      <c r="D14" s="187">
        <v>4751</v>
      </c>
      <c r="E14" s="188">
        <v>3996</v>
      </c>
      <c r="F14" s="188">
        <v>2458</v>
      </c>
      <c r="G14" s="188">
        <v>91</v>
      </c>
      <c r="H14" s="188">
        <v>1447</v>
      </c>
      <c r="I14" s="188">
        <v>220</v>
      </c>
      <c r="J14" s="188">
        <v>71</v>
      </c>
      <c r="K14" s="188">
        <v>311</v>
      </c>
      <c r="L14" s="188">
        <v>46</v>
      </c>
      <c r="M14" s="188">
        <v>40</v>
      </c>
    </row>
    <row r="15" spans="1:13" ht="18.95" customHeight="1">
      <c r="A15" s="184"/>
      <c r="B15" s="185" t="s">
        <v>32</v>
      </c>
      <c r="C15" s="186" t="s">
        <v>485</v>
      </c>
      <c r="D15" s="187">
        <v>2446</v>
      </c>
      <c r="E15" s="188">
        <v>2255</v>
      </c>
      <c r="F15" s="188">
        <v>1780</v>
      </c>
      <c r="G15" s="188">
        <v>39</v>
      </c>
      <c r="H15" s="188">
        <v>436</v>
      </c>
      <c r="I15" s="188">
        <v>33</v>
      </c>
      <c r="J15" s="188">
        <v>7</v>
      </c>
      <c r="K15" s="188">
        <v>116</v>
      </c>
      <c r="L15" s="188">
        <v>1</v>
      </c>
      <c r="M15" s="188" t="s">
        <v>163</v>
      </c>
    </row>
    <row r="16" spans="1:13" ht="18.95" customHeight="1">
      <c r="A16" s="184"/>
      <c r="B16" s="185" t="s">
        <v>33</v>
      </c>
      <c r="C16" s="186" t="s">
        <v>486</v>
      </c>
      <c r="D16" s="187">
        <v>1845</v>
      </c>
      <c r="E16" s="188">
        <v>1280</v>
      </c>
      <c r="F16" s="188">
        <v>1147</v>
      </c>
      <c r="G16" s="188">
        <v>1</v>
      </c>
      <c r="H16" s="188">
        <v>132</v>
      </c>
      <c r="I16" s="188">
        <v>193</v>
      </c>
      <c r="J16" s="188">
        <v>53</v>
      </c>
      <c r="K16" s="188">
        <v>287</v>
      </c>
      <c r="L16" s="188">
        <v>16</v>
      </c>
      <c r="M16" s="188" t="s">
        <v>163</v>
      </c>
    </row>
    <row r="17" spans="1:13" ht="18.95" customHeight="1">
      <c r="A17" s="184"/>
      <c r="B17" s="185" t="s">
        <v>34</v>
      </c>
      <c r="C17" s="186" t="s">
        <v>487</v>
      </c>
      <c r="D17" s="187">
        <v>4081</v>
      </c>
      <c r="E17" s="188">
        <v>3659</v>
      </c>
      <c r="F17" s="188">
        <v>1119</v>
      </c>
      <c r="G17" s="188">
        <v>99</v>
      </c>
      <c r="H17" s="188">
        <v>2441</v>
      </c>
      <c r="I17" s="188">
        <v>45</v>
      </c>
      <c r="J17" s="188">
        <v>11</v>
      </c>
      <c r="K17" s="188">
        <v>283</v>
      </c>
      <c r="L17" s="188">
        <v>38</v>
      </c>
      <c r="M17" s="188">
        <v>2</v>
      </c>
    </row>
    <row r="18" spans="1:13" ht="18.95" customHeight="1">
      <c r="A18" s="189"/>
      <c r="B18" s="190" t="s">
        <v>35</v>
      </c>
      <c r="C18" s="191" t="s">
        <v>488</v>
      </c>
      <c r="D18" s="187">
        <v>844</v>
      </c>
      <c r="E18" s="188">
        <v>346</v>
      </c>
      <c r="F18" s="188">
        <v>146</v>
      </c>
      <c r="G18" s="188">
        <v>21</v>
      </c>
      <c r="H18" s="188">
        <v>179</v>
      </c>
      <c r="I18" s="188">
        <v>11</v>
      </c>
      <c r="J18" s="188">
        <v>4</v>
      </c>
      <c r="K18" s="188">
        <v>62</v>
      </c>
      <c r="L18" s="188">
        <v>24</v>
      </c>
      <c r="M18" s="188" t="s">
        <v>163</v>
      </c>
    </row>
    <row r="19" spans="1:13" ht="18.95" customHeight="1">
      <c r="A19" s="360" t="s">
        <v>0</v>
      </c>
      <c r="B19" s="360"/>
      <c r="C19" s="360"/>
      <c r="D19" s="182">
        <v>23313</v>
      </c>
      <c r="E19" s="183">
        <v>18226</v>
      </c>
      <c r="F19" s="183">
        <v>14030</v>
      </c>
      <c r="G19" s="183">
        <v>320</v>
      </c>
      <c r="H19" s="183">
        <v>3876</v>
      </c>
      <c r="I19" s="183">
        <v>2163</v>
      </c>
      <c r="J19" s="183">
        <v>541</v>
      </c>
      <c r="K19" s="183">
        <v>1814</v>
      </c>
      <c r="L19" s="183">
        <v>128</v>
      </c>
      <c r="M19" s="183">
        <v>5</v>
      </c>
    </row>
    <row r="20" spans="1:13" ht="18.95" customHeight="1">
      <c r="A20" s="184"/>
      <c r="B20" s="185" t="s">
        <v>24</v>
      </c>
      <c r="C20" s="186" t="s">
        <v>477</v>
      </c>
      <c r="D20" s="187">
        <v>889</v>
      </c>
      <c r="E20" s="188">
        <v>99</v>
      </c>
      <c r="F20" s="188">
        <v>97</v>
      </c>
      <c r="G20" s="188" t="s">
        <v>163</v>
      </c>
      <c r="H20" s="188">
        <v>2</v>
      </c>
      <c r="I20" s="188">
        <v>750</v>
      </c>
      <c r="J20" s="188">
        <v>37</v>
      </c>
      <c r="K20" s="188" t="s">
        <v>163</v>
      </c>
      <c r="L20" s="188" t="s">
        <v>163</v>
      </c>
      <c r="M20" s="188" t="s">
        <v>163</v>
      </c>
    </row>
    <row r="21" spans="1:13" ht="18.95" customHeight="1">
      <c r="A21" s="184"/>
      <c r="B21" s="185" t="s">
        <v>25</v>
      </c>
      <c r="C21" s="186" t="s">
        <v>478</v>
      </c>
      <c r="D21" s="187">
        <v>3076</v>
      </c>
      <c r="E21" s="188">
        <v>2364</v>
      </c>
      <c r="F21" s="188">
        <v>2090</v>
      </c>
      <c r="G21" s="188">
        <v>15</v>
      </c>
      <c r="H21" s="188">
        <v>259</v>
      </c>
      <c r="I21" s="188">
        <v>265</v>
      </c>
      <c r="J21" s="188">
        <v>125</v>
      </c>
      <c r="K21" s="188">
        <v>293</v>
      </c>
      <c r="L21" s="188">
        <v>13</v>
      </c>
      <c r="M21" s="188" t="s">
        <v>163</v>
      </c>
    </row>
    <row r="22" spans="1:13" ht="18.95" customHeight="1">
      <c r="A22" s="184"/>
      <c r="B22" s="185" t="s">
        <v>26</v>
      </c>
      <c r="C22" s="186" t="s">
        <v>479</v>
      </c>
      <c r="D22" s="187">
        <v>2907</v>
      </c>
      <c r="E22" s="188">
        <v>2743</v>
      </c>
      <c r="F22" s="188">
        <v>2314</v>
      </c>
      <c r="G22" s="188">
        <v>61</v>
      </c>
      <c r="H22" s="188">
        <v>368</v>
      </c>
      <c r="I22" s="188">
        <v>130</v>
      </c>
      <c r="J22" s="188">
        <v>2</v>
      </c>
      <c r="K22" s="188">
        <v>11</v>
      </c>
      <c r="L22" s="188">
        <v>7</v>
      </c>
      <c r="M22" s="188" t="s">
        <v>163</v>
      </c>
    </row>
    <row r="23" spans="1:13" ht="18.95" customHeight="1">
      <c r="A23" s="184"/>
      <c r="B23" s="185" t="s">
        <v>27</v>
      </c>
      <c r="C23" s="186" t="s">
        <v>480</v>
      </c>
      <c r="D23" s="187">
        <v>2779</v>
      </c>
      <c r="E23" s="188">
        <v>1973</v>
      </c>
      <c r="F23" s="188">
        <v>1508</v>
      </c>
      <c r="G23" s="188">
        <v>21</v>
      </c>
      <c r="H23" s="188">
        <v>444</v>
      </c>
      <c r="I23" s="188">
        <v>426</v>
      </c>
      <c r="J23" s="188">
        <v>70</v>
      </c>
      <c r="K23" s="188">
        <v>273</v>
      </c>
      <c r="L23" s="188">
        <v>17</v>
      </c>
      <c r="M23" s="188" t="s">
        <v>163</v>
      </c>
    </row>
    <row r="24" spans="1:13" ht="18.95" customHeight="1">
      <c r="A24" s="184"/>
      <c r="B24" s="185" t="s">
        <v>28</v>
      </c>
      <c r="C24" s="186" t="s">
        <v>481</v>
      </c>
      <c r="D24" s="187">
        <v>2395</v>
      </c>
      <c r="E24" s="188">
        <v>1819</v>
      </c>
      <c r="F24" s="188">
        <v>1120</v>
      </c>
      <c r="G24" s="188">
        <v>36</v>
      </c>
      <c r="H24" s="188">
        <v>663</v>
      </c>
      <c r="I24" s="188">
        <v>109</v>
      </c>
      <c r="J24" s="188">
        <v>131</v>
      </c>
      <c r="K24" s="188">
        <v>277</v>
      </c>
      <c r="L24" s="188">
        <v>29</v>
      </c>
      <c r="M24" s="188" t="s">
        <v>163</v>
      </c>
    </row>
    <row r="25" spans="1:13" ht="18.95" customHeight="1">
      <c r="A25" s="184"/>
      <c r="B25" s="185" t="s">
        <v>29</v>
      </c>
      <c r="C25" s="186" t="s">
        <v>482</v>
      </c>
      <c r="D25" s="187">
        <v>994</v>
      </c>
      <c r="E25" s="188">
        <v>984</v>
      </c>
      <c r="F25" s="188">
        <v>789</v>
      </c>
      <c r="G25" s="188" t="s">
        <v>163</v>
      </c>
      <c r="H25" s="188">
        <v>195</v>
      </c>
      <c r="I25" s="188">
        <v>2</v>
      </c>
      <c r="J25" s="188" t="s">
        <v>163</v>
      </c>
      <c r="K25" s="188">
        <v>6</v>
      </c>
      <c r="L25" s="188" t="s">
        <v>163</v>
      </c>
      <c r="M25" s="188" t="s">
        <v>163</v>
      </c>
    </row>
    <row r="26" spans="1:13" ht="18.95" customHeight="1">
      <c r="A26" s="184"/>
      <c r="B26" s="185" t="s">
        <v>30</v>
      </c>
      <c r="C26" s="186" t="s">
        <v>483</v>
      </c>
      <c r="D26" s="187">
        <v>391</v>
      </c>
      <c r="E26" s="188">
        <v>203</v>
      </c>
      <c r="F26" s="188">
        <v>110</v>
      </c>
      <c r="G26" s="188">
        <v>5</v>
      </c>
      <c r="H26" s="188">
        <v>88</v>
      </c>
      <c r="I26" s="188">
        <v>15</v>
      </c>
      <c r="J26" s="188">
        <v>44</v>
      </c>
      <c r="K26" s="188">
        <v>101</v>
      </c>
      <c r="L26" s="188">
        <v>26</v>
      </c>
      <c r="M26" s="188" t="s">
        <v>163</v>
      </c>
    </row>
    <row r="27" spans="1:13" ht="18.95" customHeight="1">
      <c r="A27" s="184"/>
      <c r="B27" s="185" t="s">
        <v>31</v>
      </c>
      <c r="C27" s="186" t="s">
        <v>484</v>
      </c>
      <c r="D27" s="187">
        <v>3117</v>
      </c>
      <c r="E27" s="188">
        <v>2530</v>
      </c>
      <c r="F27" s="188">
        <v>2063</v>
      </c>
      <c r="G27" s="188">
        <v>63</v>
      </c>
      <c r="H27" s="188">
        <v>404</v>
      </c>
      <c r="I27" s="188">
        <v>202</v>
      </c>
      <c r="J27" s="188">
        <v>63</v>
      </c>
      <c r="K27" s="188">
        <v>250</v>
      </c>
      <c r="L27" s="188">
        <v>14</v>
      </c>
      <c r="M27" s="188">
        <v>5</v>
      </c>
    </row>
    <row r="28" spans="1:13" ht="18.95" customHeight="1">
      <c r="A28" s="184"/>
      <c r="B28" s="185" t="s">
        <v>32</v>
      </c>
      <c r="C28" s="186" t="s">
        <v>485</v>
      </c>
      <c r="D28" s="187">
        <v>2405</v>
      </c>
      <c r="E28" s="188">
        <v>2220</v>
      </c>
      <c r="F28" s="188">
        <v>1758</v>
      </c>
      <c r="G28" s="188">
        <v>39</v>
      </c>
      <c r="H28" s="188">
        <v>423</v>
      </c>
      <c r="I28" s="188">
        <v>31</v>
      </c>
      <c r="J28" s="188">
        <v>7</v>
      </c>
      <c r="K28" s="188">
        <v>112</v>
      </c>
      <c r="L28" s="188">
        <v>1</v>
      </c>
      <c r="M28" s="188" t="s">
        <v>163</v>
      </c>
    </row>
    <row r="29" spans="1:13" ht="18.95" customHeight="1">
      <c r="A29" s="184"/>
      <c r="B29" s="185" t="s">
        <v>33</v>
      </c>
      <c r="C29" s="186" t="s">
        <v>486</v>
      </c>
      <c r="D29" s="187">
        <v>1822</v>
      </c>
      <c r="E29" s="188">
        <v>1269</v>
      </c>
      <c r="F29" s="188">
        <v>1138</v>
      </c>
      <c r="G29" s="188">
        <v>1</v>
      </c>
      <c r="H29" s="188">
        <v>130</v>
      </c>
      <c r="I29" s="188">
        <v>191</v>
      </c>
      <c r="J29" s="188">
        <v>51</v>
      </c>
      <c r="K29" s="188">
        <v>286</v>
      </c>
      <c r="L29" s="188">
        <v>9</v>
      </c>
      <c r="M29" s="188" t="s">
        <v>163</v>
      </c>
    </row>
    <row r="30" spans="1:13" ht="18.95" customHeight="1">
      <c r="A30" s="184"/>
      <c r="B30" s="185" t="s">
        <v>34</v>
      </c>
      <c r="C30" s="186" t="s">
        <v>487</v>
      </c>
      <c r="D30" s="187">
        <v>2093</v>
      </c>
      <c r="E30" s="188">
        <v>1843</v>
      </c>
      <c r="F30" s="188">
        <v>956</v>
      </c>
      <c r="G30" s="188">
        <v>65</v>
      </c>
      <c r="H30" s="188">
        <v>822</v>
      </c>
      <c r="I30" s="188">
        <v>35</v>
      </c>
      <c r="J30" s="188">
        <v>8</v>
      </c>
      <c r="K30" s="188">
        <v>169</v>
      </c>
      <c r="L30" s="188">
        <v>6</v>
      </c>
      <c r="M30" s="188" t="s">
        <v>163</v>
      </c>
    </row>
    <row r="31" spans="1:13" ht="18.95" customHeight="1">
      <c r="A31" s="189"/>
      <c r="B31" s="190" t="s">
        <v>35</v>
      </c>
      <c r="C31" s="191" t="s">
        <v>488</v>
      </c>
      <c r="D31" s="187">
        <v>445</v>
      </c>
      <c r="E31" s="188">
        <v>179</v>
      </c>
      <c r="F31" s="188">
        <v>87</v>
      </c>
      <c r="G31" s="188">
        <v>14</v>
      </c>
      <c r="H31" s="188">
        <v>78</v>
      </c>
      <c r="I31" s="188">
        <v>7</v>
      </c>
      <c r="J31" s="188">
        <v>3</v>
      </c>
      <c r="K31" s="188">
        <v>36</v>
      </c>
      <c r="L31" s="188">
        <v>6</v>
      </c>
      <c r="M31" s="188" t="s">
        <v>163</v>
      </c>
    </row>
    <row r="32" spans="1:13" ht="18.95" customHeight="1">
      <c r="A32" s="360" t="s">
        <v>1</v>
      </c>
      <c r="B32" s="360"/>
      <c r="C32" s="360"/>
      <c r="D32" s="182">
        <v>21472</v>
      </c>
      <c r="E32" s="183">
        <v>18778</v>
      </c>
      <c r="F32" s="183">
        <v>8499</v>
      </c>
      <c r="G32" s="183">
        <v>354</v>
      </c>
      <c r="H32" s="183">
        <v>9925</v>
      </c>
      <c r="I32" s="183">
        <v>677</v>
      </c>
      <c r="J32" s="183">
        <v>168</v>
      </c>
      <c r="K32" s="183">
        <v>805</v>
      </c>
      <c r="L32" s="183">
        <v>692</v>
      </c>
      <c r="M32" s="183">
        <v>38</v>
      </c>
    </row>
    <row r="33" spans="1:13" ht="18.95" customHeight="1">
      <c r="A33" s="184"/>
      <c r="B33" s="185" t="s">
        <v>24</v>
      </c>
      <c r="C33" s="186" t="s">
        <v>477</v>
      </c>
      <c r="D33" s="187">
        <v>162</v>
      </c>
      <c r="E33" s="188">
        <v>14</v>
      </c>
      <c r="F33" s="188">
        <v>14</v>
      </c>
      <c r="G33" s="188" t="s">
        <v>163</v>
      </c>
      <c r="H33" s="188" t="s">
        <v>163</v>
      </c>
      <c r="I33" s="188">
        <v>137</v>
      </c>
      <c r="J33" s="188">
        <v>9</v>
      </c>
      <c r="K33" s="188" t="s">
        <v>163</v>
      </c>
      <c r="L33" s="188" t="s">
        <v>163</v>
      </c>
      <c r="M33" s="188" t="s">
        <v>163</v>
      </c>
    </row>
    <row r="34" spans="1:13" ht="18.95" customHeight="1">
      <c r="A34" s="184"/>
      <c r="B34" s="185" t="s">
        <v>25</v>
      </c>
      <c r="C34" s="186" t="s">
        <v>478</v>
      </c>
      <c r="D34" s="187">
        <v>3999</v>
      </c>
      <c r="E34" s="188">
        <v>3680</v>
      </c>
      <c r="F34" s="188">
        <v>2777</v>
      </c>
      <c r="G34" s="188">
        <v>22</v>
      </c>
      <c r="H34" s="188">
        <v>881</v>
      </c>
      <c r="I34" s="188">
        <v>69</v>
      </c>
      <c r="J34" s="188">
        <v>23</v>
      </c>
      <c r="K34" s="188">
        <v>175</v>
      </c>
      <c r="L34" s="188">
        <v>34</v>
      </c>
      <c r="M34" s="188" t="s">
        <v>163</v>
      </c>
    </row>
    <row r="35" spans="1:13" ht="18.95" customHeight="1">
      <c r="A35" s="184"/>
      <c r="B35" s="185" t="s">
        <v>26</v>
      </c>
      <c r="C35" s="186" t="s">
        <v>479</v>
      </c>
      <c r="D35" s="187">
        <v>4850</v>
      </c>
      <c r="E35" s="188">
        <v>4350</v>
      </c>
      <c r="F35" s="188">
        <v>2522</v>
      </c>
      <c r="G35" s="188">
        <v>175</v>
      </c>
      <c r="H35" s="188">
        <v>1653</v>
      </c>
      <c r="I35" s="188">
        <v>279</v>
      </c>
      <c r="J35" s="188">
        <v>2</v>
      </c>
      <c r="K35" s="188">
        <v>13</v>
      </c>
      <c r="L35" s="188">
        <v>178</v>
      </c>
      <c r="M35" s="188">
        <v>1</v>
      </c>
    </row>
    <row r="36" spans="1:13" ht="18.95" customHeight="1">
      <c r="A36" s="184"/>
      <c r="B36" s="185" t="s">
        <v>27</v>
      </c>
      <c r="C36" s="186" t="s">
        <v>480</v>
      </c>
      <c r="D36" s="187">
        <v>2981</v>
      </c>
      <c r="E36" s="188">
        <v>2657</v>
      </c>
      <c r="F36" s="188">
        <v>789</v>
      </c>
      <c r="G36" s="188">
        <v>37</v>
      </c>
      <c r="H36" s="188">
        <v>1831</v>
      </c>
      <c r="I36" s="188">
        <v>92</v>
      </c>
      <c r="J36" s="188">
        <v>21</v>
      </c>
      <c r="K36" s="188">
        <v>93</v>
      </c>
      <c r="L36" s="188">
        <v>100</v>
      </c>
      <c r="M36" s="188" t="s">
        <v>163</v>
      </c>
    </row>
    <row r="37" spans="1:13" ht="18.95" customHeight="1">
      <c r="A37" s="184"/>
      <c r="B37" s="185" t="s">
        <v>28</v>
      </c>
      <c r="C37" s="186" t="s">
        <v>481</v>
      </c>
      <c r="D37" s="187">
        <v>5118</v>
      </c>
      <c r="E37" s="188">
        <v>4417</v>
      </c>
      <c r="F37" s="188">
        <v>1692</v>
      </c>
      <c r="G37" s="188">
        <v>48</v>
      </c>
      <c r="H37" s="188">
        <v>2677</v>
      </c>
      <c r="I37" s="188">
        <v>63</v>
      </c>
      <c r="J37" s="188">
        <v>97</v>
      </c>
      <c r="K37" s="188">
        <v>311</v>
      </c>
      <c r="L37" s="188">
        <v>190</v>
      </c>
      <c r="M37" s="188" t="s">
        <v>163</v>
      </c>
    </row>
    <row r="38" spans="1:13" ht="18.95" customHeight="1">
      <c r="A38" s="184"/>
      <c r="B38" s="185" t="s">
        <v>29</v>
      </c>
      <c r="C38" s="186" t="s">
        <v>482</v>
      </c>
      <c r="D38" s="187">
        <v>51</v>
      </c>
      <c r="E38" s="188">
        <v>51</v>
      </c>
      <c r="F38" s="188">
        <v>40</v>
      </c>
      <c r="G38" s="188" t="s">
        <v>163</v>
      </c>
      <c r="H38" s="188">
        <v>11</v>
      </c>
      <c r="I38" s="188" t="s">
        <v>163</v>
      </c>
      <c r="J38" s="188" t="s">
        <v>163</v>
      </c>
      <c r="K38" s="188" t="s">
        <v>163</v>
      </c>
      <c r="L38" s="188" t="s">
        <v>163</v>
      </c>
      <c r="M38" s="188" t="s">
        <v>163</v>
      </c>
    </row>
    <row r="39" spans="1:13" ht="18.95" customHeight="1">
      <c r="A39" s="184"/>
      <c r="B39" s="185" t="s">
        <v>30</v>
      </c>
      <c r="C39" s="186" t="s">
        <v>483</v>
      </c>
      <c r="D39" s="187">
        <v>226</v>
      </c>
      <c r="E39" s="188">
        <v>114</v>
      </c>
      <c r="F39" s="188">
        <v>17</v>
      </c>
      <c r="G39" s="188">
        <v>3</v>
      </c>
      <c r="H39" s="188">
        <v>94</v>
      </c>
      <c r="I39" s="188">
        <v>1</v>
      </c>
      <c r="J39" s="188">
        <v>2</v>
      </c>
      <c r="K39" s="188">
        <v>7</v>
      </c>
      <c r="L39" s="188">
        <v>101</v>
      </c>
      <c r="M39" s="188" t="s">
        <v>163</v>
      </c>
    </row>
    <row r="40" spans="1:13" ht="18.95" customHeight="1">
      <c r="A40" s="184"/>
      <c r="B40" s="185" t="s">
        <v>31</v>
      </c>
      <c r="C40" s="186" t="s">
        <v>484</v>
      </c>
      <c r="D40" s="187">
        <v>1634</v>
      </c>
      <c r="E40" s="188">
        <v>1466</v>
      </c>
      <c r="F40" s="188">
        <v>395</v>
      </c>
      <c r="G40" s="188">
        <v>28</v>
      </c>
      <c r="H40" s="188">
        <v>1043</v>
      </c>
      <c r="I40" s="188">
        <v>18</v>
      </c>
      <c r="J40" s="188">
        <v>8</v>
      </c>
      <c r="K40" s="188">
        <v>61</v>
      </c>
      <c r="L40" s="188">
        <v>32</v>
      </c>
      <c r="M40" s="188">
        <v>35</v>
      </c>
    </row>
    <row r="41" spans="1:13" ht="18.95" customHeight="1">
      <c r="A41" s="184"/>
      <c r="B41" s="185" t="s">
        <v>32</v>
      </c>
      <c r="C41" s="186" t="s">
        <v>485</v>
      </c>
      <c r="D41" s="187">
        <v>41</v>
      </c>
      <c r="E41" s="188">
        <v>35</v>
      </c>
      <c r="F41" s="188">
        <v>22</v>
      </c>
      <c r="G41" s="188" t="s">
        <v>163</v>
      </c>
      <c r="H41" s="188">
        <v>13</v>
      </c>
      <c r="I41" s="188">
        <v>2</v>
      </c>
      <c r="J41" s="188" t="s">
        <v>163</v>
      </c>
      <c r="K41" s="188">
        <v>4</v>
      </c>
      <c r="L41" s="188" t="s">
        <v>163</v>
      </c>
      <c r="M41" s="188" t="s">
        <v>163</v>
      </c>
    </row>
    <row r="42" spans="1:13" ht="18.95" customHeight="1">
      <c r="A42" s="184"/>
      <c r="B42" s="185" t="s">
        <v>33</v>
      </c>
      <c r="C42" s="186" t="s">
        <v>486</v>
      </c>
      <c r="D42" s="187">
        <v>23</v>
      </c>
      <c r="E42" s="188">
        <v>11</v>
      </c>
      <c r="F42" s="188">
        <v>9</v>
      </c>
      <c r="G42" s="188" t="s">
        <v>163</v>
      </c>
      <c r="H42" s="188">
        <v>2</v>
      </c>
      <c r="I42" s="188">
        <v>2</v>
      </c>
      <c r="J42" s="188">
        <v>2</v>
      </c>
      <c r="K42" s="188">
        <v>1</v>
      </c>
      <c r="L42" s="188">
        <v>7</v>
      </c>
      <c r="M42" s="188" t="s">
        <v>163</v>
      </c>
    </row>
    <row r="43" spans="1:13" ht="18.95" customHeight="1">
      <c r="A43" s="184"/>
      <c r="B43" s="185" t="s">
        <v>34</v>
      </c>
      <c r="C43" s="186" t="s">
        <v>487</v>
      </c>
      <c r="D43" s="187">
        <v>1988</v>
      </c>
      <c r="E43" s="188">
        <v>1816</v>
      </c>
      <c r="F43" s="188">
        <v>163</v>
      </c>
      <c r="G43" s="188">
        <v>34</v>
      </c>
      <c r="H43" s="188">
        <v>1619</v>
      </c>
      <c r="I43" s="188">
        <v>10</v>
      </c>
      <c r="J43" s="188">
        <v>3</v>
      </c>
      <c r="K43" s="188">
        <v>114</v>
      </c>
      <c r="L43" s="188">
        <v>32</v>
      </c>
      <c r="M43" s="188">
        <v>2</v>
      </c>
    </row>
    <row r="44" spans="1:13" ht="18.95" customHeight="1">
      <c r="A44" s="189"/>
      <c r="B44" s="190" t="s">
        <v>35</v>
      </c>
      <c r="C44" s="192" t="s">
        <v>488</v>
      </c>
      <c r="D44" s="187">
        <v>399</v>
      </c>
      <c r="E44" s="188">
        <v>167</v>
      </c>
      <c r="F44" s="188">
        <v>59</v>
      </c>
      <c r="G44" s="188">
        <v>7</v>
      </c>
      <c r="H44" s="188">
        <v>101</v>
      </c>
      <c r="I44" s="188">
        <v>4</v>
      </c>
      <c r="J44" s="188">
        <v>1</v>
      </c>
      <c r="K44" s="188">
        <v>26</v>
      </c>
      <c r="L44" s="188">
        <v>18</v>
      </c>
      <c r="M44" s="188" t="s">
        <v>163</v>
      </c>
    </row>
    <row r="45" spans="1:13" ht="9.9499999999999993" customHeight="1">
      <c r="A45" s="189"/>
      <c r="B45" s="193"/>
      <c r="C45" s="194"/>
      <c r="D45" s="195"/>
      <c r="E45" s="195"/>
      <c r="F45" s="195"/>
      <c r="G45" s="195"/>
      <c r="H45" s="195"/>
      <c r="I45" s="195"/>
      <c r="J45" s="195"/>
      <c r="K45" s="195"/>
      <c r="L45" s="195"/>
      <c r="M45" s="195"/>
    </row>
    <row r="46" spans="1:13" ht="15.95" customHeight="1">
      <c r="A46" s="196" t="s">
        <v>489</v>
      </c>
      <c r="B46" s="189"/>
      <c r="C46" s="189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</sheetData>
  <mergeCells count="17">
    <mergeCell ref="A32:C32"/>
    <mergeCell ref="F3:F5"/>
    <mergeCell ref="G3:G5"/>
    <mergeCell ref="H3:H5"/>
    <mergeCell ref="A4:C4"/>
    <mergeCell ref="A6:C6"/>
    <mergeCell ref="A19:C19"/>
    <mergeCell ref="A1:M1"/>
    <mergeCell ref="D2:D5"/>
    <mergeCell ref="E2:H2"/>
    <mergeCell ref="I2:I5"/>
    <mergeCell ref="J2:J5"/>
    <mergeCell ref="K2:K5"/>
    <mergeCell ref="L2:L5"/>
    <mergeCell ref="M2:M5"/>
    <mergeCell ref="A3:C3"/>
    <mergeCell ref="E3:E5"/>
  </mergeCells>
  <phoneticPr fontId="1"/>
  <pageMargins left="0.7" right="0.7" top="0.75" bottom="0.75" header="0.3" footer="0.3"/>
  <pageSetup paperSize="9"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6"/>
  <sheetViews>
    <sheetView view="pageBreakPreview" zoomScaleNormal="100" zoomScaleSheetLayoutView="100" workbookViewId="0"/>
  </sheetViews>
  <sheetFormatPr defaultRowHeight="13.5"/>
  <cols>
    <col min="1" max="1" width="15.625" customWidth="1"/>
    <col min="2" max="14" width="13.625" customWidth="1"/>
  </cols>
  <sheetData>
    <row r="1" spans="1:14" ht="24" customHeight="1" thickBot="1">
      <c r="A1" s="2"/>
      <c r="B1" s="198"/>
      <c r="C1" s="198"/>
      <c r="D1" s="198"/>
      <c r="E1" s="198"/>
      <c r="F1" s="198"/>
      <c r="G1" s="199" t="s">
        <v>492</v>
      </c>
      <c r="H1" s="200" t="s">
        <v>493</v>
      </c>
      <c r="I1" s="198"/>
      <c r="J1" s="198"/>
      <c r="K1" s="198"/>
      <c r="L1" s="198"/>
      <c r="M1" s="198"/>
      <c r="N1" s="198"/>
    </row>
    <row r="2" spans="1:14" ht="14.1" customHeight="1" thickTop="1">
      <c r="A2" s="274" t="s">
        <v>494</v>
      </c>
      <c r="B2" s="368" t="s">
        <v>2</v>
      </c>
      <c r="C2" s="369"/>
      <c r="D2" s="369"/>
      <c r="E2" s="369"/>
      <c r="F2" s="369"/>
      <c r="G2" s="369"/>
      <c r="H2" s="369" t="s">
        <v>2</v>
      </c>
      <c r="I2" s="369"/>
      <c r="J2" s="369"/>
      <c r="K2" s="369"/>
      <c r="L2" s="369"/>
      <c r="M2" s="369"/>
      <c r="N2" s="369"/>
    </row>
    <row r="3" spans="1:14" ht="12.95" customHeight="1">
      <c r="A3" s="292"/>
      <c r="B3" s="370" t="s">
        <v>167</v>
      </c>
      <c r="C3" s="201" t="s">
        <v>24</v>
      </c>
      <c r="D3" s="201" t="s">
        <v>25</v>
      </c>
      <c r="E3" s="201" t="s">
        <v>26</v>
      </c>
      <c r="F3" s="201" t="s">
        <v>27</v>
      </c>
      <c r="G3" s="202" t="s">
        <v>28</v>
      </c>
      <c r="H3" s="203" t="s">
        <v>29</v>
      </c>
      <c r="I3" s="201" t="s">
        <v>30</v>
      </c>
      <c r="J3" s="201" t="s">
        <v>31</v>
      </c>
      <c r="K3" s="201" t="s">
        <v>32</v>
      </c>
      <c r="L3" s="201" t="s">
        <v>33</v>
      </c>
      <c r="M3" s="201" t="s">
        <v>34</v>
      </c>
      <c r="N3" s="177" t="s">
        <v>35</v>
      </c>
    </row>
    <row r="4" spans="1:14" ht="9.9499999999999993" customHeight="1">
      <c r="A4" s="292"/>
      <c r="B4" s="370"/>
      <c r="C4" s="372" t="s">
        <v>495</v>
      </c>
      <c r="D4" s="374" t="s">
        <v>496</v>
      </c>
      <c r="E4" s="372" t="s">
        <v>479</v>
      </c>
      <c r="F4" s="372" t="s">
        <v>480</v>
      </c>
      <c r="G4" s="376" t="s">
        <v>497</v>
      </c>
      <c r="H4" s="378" t="s">
        <v>498</v>
      </c>
      <c r="I4" s="372" t="s">
        <v>499</v>
      </c>
      <c r="J4" s="372" t="s">
        <v>500</v>
      </c>
      <c r="K4" s="372" t="s">
        <v>501</v>
      </c>
      <c r="L4" s="372" t="s">
        <v>502</v>
      </c>
      <c r="M4" s="374" t="s">
        <v>503</v>
      </c>
      <c r="N4" s="365" t="s">
        <v>504</v>
      </c>
    </row>
    <row r="5" spans="1:14" ht="9.9499999999999993" customHeight="1">
      <c r="A5" s="292"/>
      <c r="B5" s="370"/>
      <c r="C5" s="372"/>
      <c r="D5" s="374"/>
      <c r="E5" s="372"/>
      <c r="F5" s="372"/>
      <c r="G5" s="376"/>
      <c r="H5" s="378"/>
      <c r="I5" s="372"/>
      <c r="J5" s="372"/>
      <c r="K5" s="372"/>
      <c r="L5" s="372"/>
      <c r="M5" s="374"/>
      <c r="N5" s="365"/>
    </row>
    <row r="6" spans="1:14" ht="9.9499999999999993" customHeight="1">
      <c r="A6" s="367"/>
      <c r="B6" s="371"/>
      <c r="C6" s="373"/>
      <c r="D6" s="375"/>
      <c r="E6" s="373"/>
      <c r="F6" s="373"/>
      <c r="G6" s="377"/>
      <c r="H6" s="379"/>
      <c r="I6" s="373"/>
      <c r="J6" s="373"/>
      <c r="K6" s="373"/>
      <c r="L6" s="373"/>
      <c r="M6" s="375"/>
      <c r="N6" s="366"/>
    </row>
    <row r="7" spans="1:14" ht="14.1" customHeight="1">
      <c r="A7" s="178" t="s">
        <v>2</v>
      </c>
      <c r="B7" s="204">
        <v>44785</v>
      </c>
      <c r="C7" s="183">
        <v>1051</v>
      </c>
      <c r="D7" s="183">
        <v>7075</v>
      </c>
      <c r="E7" s="183">
        <v>7757</v>
      </c>
      <c r="F7" s="183">
        <v>5760</v>
      </c>
      <c r="G7" s="183">
        <v>7513</v>
      </c>
      <c r="H7" s="183">
        <v>1045</v>
      </c>
      <c r="I7" s="183">
        <v>617</v>
      </c>
      <c r="J7" s="183">
        <v>4751</v>
      </c>
      <c r="K7" s="183">
        <v>2446</v>
      </c>
      <c r="L7" s="183">
        <v>1845</v>
      </c>
      <c r="M7" s="183">
        <v>4081</v>
      </c>
      <c r="N7" s="183">
        <v>844</v>
      </c>
    </row>
    <row r="8" spans="1:14" ht="14.1" customHeight="1">
      <c r="A8" s="44" t="s">
        <v>3</v>
      </c>
      <c r="B8" s="187">
        <v>688</v>
      </c>
      <c r="C8" s="188" t="s">
        <v>163</v>
      </c>
      <c r="D8" s="188">
        <v>30</v>
      </c>
      <c r="E8" s="188">
        <v>55</v>
      </c>
      <c r="F8" s="188">
        <v>210</v>
      </c>
      <c r="G8" s="188">
        <v>199</v>
      </c>
      <c r="H8" s="188">
        <v>3</v>
      </c>
      <c r="I8" s="188">
        <v>2</v>
      </c>
      <c r="J8" s="188">
        <v>69</v>
      </c>
      <c r="K8" s="188">
        <v>11</v>
      </c>
      <c r="L8" s="188">
        <v>22</v>
      </c>
      <c r="M8" s="188">
        <v>59</v>
      </c>
      <c r="N8" s="188">
        <v>28</v>
      </c>
    </row>
    <row r="9" spans="1:14" ht="14.1" customHeight="1">
      <c r="A9" s="5" t="s">
        <v>505</v>
      </c>
      <c r="B9" s="187">
        <v>2389</v>
      </c>
      <c r="C9" s="188">
        <v>1</v>
      </c>
      <c r="D9" s="188">
        <v>451</v>
      </c>
      <c r="E9" s="188">
        <v>320</v>
      </c>
      <c r="F9" s="188">
        <v>421</v>
      </c>
      <c r="G9" s="188">
        <v>452</v>
      </c>
      <c r="H9" s="188">
        <v>82</v>
      </c>
      <c r="I9" s="188">
        <v>16</v>
      </c>
      <c r="J9" s="188">
        <v>289</v>
      </c>
      <c r="K9" s="188">
        <v>51</v>
      </c>
      <c r="L9" s="188">
        <v>68</v>
      </c>
      <c r="M9" s="188">
        <v>163</v>
      </c>
      <c r="N9" s="188">
        <v>75</v>
      </c>
    </row>
    <row r="10" spans="1:14" ht="14.1" customHeight="1">
      <c r="A10" s="5" t="s">
        <v>175</v>
      </c>
      <c r="B10" s="187">
        <v>2349</v>
      </c>
      <c r="C10" s="188">
        <v>3</v>
      </c>
      <c r="D10" s="188">
        <v>467</v>
      </c>
      <c r="E10" s="188">
        <v>448</v>
      </c>
      <c r="F10" s="188">
        <v>353</v>
      </c>
      <c r="G10" s="188">
        <v>345</v>
      </c>
      <c r="H10" s="188">
        <v>71</v>
      </c>
      <c r="I10" s="188">
        <v>27</v>
      </c>
      <c r="J10" s="188">
        <v>284</v>
      </c>
      <c r="K10" s="188">
        <v>60</v>
      </c>
      <c r="L10" s="188">
        <v>88</v>
      </c>
      <c r="M10" s="188">
        <v>148</v>
      </c>
      <c r="N10" s="188">
        <v>55</v>
      </c>
    </row>
    <row r="11" spans="1:14" ht="14.1" customHeight="1">
      <c r="A11" s="5" t="s">
        <v>176</v>
      </c>
      <c r="B11" s="187">
        <v>2495</v>
      </c>
      <c r="C11" s="188">
        <v>7</v>
      </c>
      <c r="D11" s="188">
        <v>465</v>
      </c>
      <c r="E11" s="188">
        <v>480</v>
      </c>
      <c r="F11" s="188">
        <v>346</v>
      </c>
      <c r="G11" s="188">
        <v>397</v>
      </c>
      <c r="H11" s="188">
        <v>76</v>
      </c>
      <c r="I11" s="188">
        <v>24</v>
      </c>
      <c r="J11" s="188">
        <v>324</v>
      </c>
      <c r="K11" s="188">
        <v>86</v>
      </c>
      <c r="L11" s="188">
        <v>78</v>
      </c>
      <c r="M11" s="188">
        <v>172</v>
      </c>
      <c r="N11" s="188">
        <v>40</v>
      </c>
    </row>
    <row r="12" spans="1:14" ht="14.1" customHeight="1">
      <c r="A12" s="5" t="s">
        <v>177</v>
      </c>
      <c r="B12" s="187">
        <v>3166</v>
      </c>
      <c r="C12" s="188">
        <v>26</v>
      </c>
      <c r="D12" s="188">
        <v>559</v>
      </c>
      <c r="E12" s="188">
        <v>597</v>
      </c>
      <c r="F12" s="188">
        <v>413</v>
      </c>
      <c r="G12" s="188">
        <v>548</v>
      </c>
      <c r="H12" s="188">
        <v>71</v>
      </c>
      <c r="I12" s="188">
        <v>32</v>
      </c>
      <c r="J12" s="188">
        <v>353</v>
      </c>
      <c r="K12" s="188">
        <v>119</v>
      </c>
      <c r="L12" s="188">
        <v>113</v>
      </c>
      <c r="M12" s="188">
        <v>282</v>
      </c>
      <c r="N12" s="188">
        <v>53</v>
      </c>
    </row>
    <row r="13" spans="1:14" ht="14.1" customHeight="1">
      <c r="A13" s="5" t="s">
        <v>178</v>
      </c>
      <c r="B13" s="187">
        <v>4426</v>
      </c>
      <c r="C13" s="188">
        <v>63</v>
      </c>
      <c r="D13" s="188">
        <v>836</v>
      </c>
      <c r="E13" s="188">
        <v>848</v>
      </c>
      <c r="F13" s="188">
        <v>539</v>
      </c>
      <c r="G13" s="188">
        <v>724</v>
      </c>
      <c r="H13" s="188">
        <v>73</v>
      </c>
      <c r="I13" s="188">
        <v>40</v>
      </c>
      <c r="J13" s="188">
        <v>490</v>
      </c>
      <c r="K13" s="188">
        <v>187</v>
      </c>
      <c r="L13" s="188">
        <v>204</v>
      </c>
      <c r="M13" s="188">
        <v>359</v>
      </c>
      <c r="N13" s="188">
        <v>63</v>
      </c>
    </row>
    <row r="14" spans="1:14" ht="14.1" customHeight="1">
      <c r="A14" s="5" t="s">
        <v>179</v>
      </c>
      <c r="B14" s="187">
        <v>5594</v>
      </c>
      <c r="C14" s="188">
        <v>87</v>
      </c>
      <c r="D14" s="188">
        <v>947</v>
      </c>
      <c r="E14" s="188">
        <v>1234</v>
      </c>
      <c r="F14" s="188">
        <v>693</v>
      </c>
      <c r="G14" s="188">
        <v>829</v>
      </c>
      <c r="H14" s="188">
        <v>110</v>
      </c>
      <c r="I14" s="188">
        <v>54</v>
      </c>
      <c r="J14" s="188">
        <v>589</v>
      </c>
      <c r="K14" s="188">
        <v>292</v>
      </c>
      <c r="L14" s="188">
        <v>262</v>
      </c>
      <c r="M14" s="188">
        <v>425</v>
      </c>
      <c r="N14" s="188">
        <v>72</v>
      </c>
    </row>
    <row r="15" spans="1:14" ht="14.1" customHeight="1">
      <c r="A15" s="5" t="s">
        <v>180</v>
      </c>
      <c r="B15" s="187">
        <v>5369</v>
      </c>
      <c r="C15" s="188">
        <v>124</v>
      </c>
      <c r="D15" s="188">
        <v>908</v>
      </c>
      <c r="E15" s="188">
        <v>1117</v>
      </c>
      <c r="F15" s="188">
        <v>658</v>
      </c>
      <c r="G15" s="188">
        <v>826</v>
      </c>
      <c r="H15" s="188">
        <v>107</v>
      </c>
      <c r="I15" s="188">
        <v>58</v>
      </c>
      <c r="J15" s="188">
        <v>530</v>
      </c>
      <c r="K15" s="188">
        <v>328</v>
      </c>
      <c r="L15" s="188">
        <v>189</v>
      </c>
      <c r="M15" s="188">
        <v>464</v>
      </c>
      <c r="N15" s="188">
        <v>60</v>
      </c>
    </row>
    <row r="16" spans="1:14" ht="14.1" customHeight="1">
      <c r="A16" s="5" t="s">
        <v>181</v>
      </c>
      <c r="B16" s="187">
        <v>5136</v>
      </c>
      <c r="C16" s="188">
        <v>128</v>
      </c>
      <c r="D16" s="188">
        <v>880</v>
      </c>
      <c r="E16" s="188">
        <v>1061</v>
      </c>
      <c r="F16" s="188">
        <v>605</v>
      </c>
      <c r="G16" s="188">
        <v>770</v>
      </c>
      <c r="H16" s="188">
        <v>151</v>
      </c>
      <c r="I16" s="188">
        <v>47</v>
      </c>
      <c r="J16" s="188">
        <v>470</v>
      </c>
      <c r="K16" s="188">
        <v>347</v>
      </c>
      <c r="L16" s="188">
        <v>182</v>
      </c>
      <c r="M16" s="188">
        <v>437</v>
      </c>
      <c r="N16" s="188">
        <v>58</v>
      </c>
    </row>
    <row r="17" spans="1:14" ht="14.1" customHeight="1">
      <c r="A17" s="5" t="s">
        <v>182</v>
      </c>
      <c r="B17" s="187">
        <v>4582</v>
      </c>
      <c r="C17" s="188">
        <v>164</v>
      </c>
      <c r="D17" s="188">
        <v>692</v>
      </c>
      <c r="E17" s="188">
        <v>736</v>
      </c>
      <c r="F17" s="188">
        <v>529</v>
      </c>
      <c r="G17" s="188">
        <v>755</v>
      </c>
      <c r="H17" s="188">
        <v>99</v>
      </c>
      <c r="I17" s="188">
        <v>65</v>
      </c>
      <c r="J17" s="188">
        <v>496</v>
      </c>
      <c r="K17" s="188">
        <v>312</v>
      </c>
      <c r="L17" s="188">
        <v>225</v>
      </c>
      <c r="M17" s="188">
        <v>453</v>
      </c>
      <c r="N17" s="188">
        <v>56</v>
      </c>
    </row>
    <row r="18" spans="1:14" ht="14.1" customHeight="1">
      <c r="A18" s="5" t="s">
        <v>183</v>
      </c>
      <c r="B18" s="187">
        <v>4096</v>
      </c>
      <c r="C18" s="188">
        <v>138</v>
      </c>
      <c r="D18" s="188">
        <v>445</v>
      </c>
      <c r="E18" s="188">
        <v>434</v>
      </c>
      <c r="F18" s="188">
        <v>414</v>
      </c>
      <c r="G18" s="188">
        <v>842</v>
      </c>
      <c r="H18" s="188">
        <v>104</v>
      </c>
      <c r="I18" s="188">
        <v>86</v>
      </c>
      <c r="J18" s="188">
        <v>430</v>
      </c>
      <c r="K18" s="188">
        <v>356</v>
      </c>
      <c r="L18" s="188">
        <v>224</v>
      </c>
      <c r="M18" s="188">
        <v>538</v>
      </c>
      <c r="N18" s="188">
        <v>85</v>
      </c>
    </row>
    <row r="19" spans="1:14" ht="14.1" customHeight="1">
      <c r="A19" s="5" t="s">
        <v>184</v>
      </c>
      <c r="B19" s="187">
        <v>2976</v>
      </c>
      <c r="C19" s="188">
        <v>174</v>
      </c>
      <c r="D19" s="188">
        <v>246</v>
      </c>
      <c r="E19" s="188">
        <v>289</v>
      </c>
      <c r="F19" s="188">
        <v>352</v>
      </c>
      <c r="G19" s="188">
        <v>560</v>
      </c>
      <c r="H19" s="188">
        <v>79</v>
      </c>
      <c r="I19" s="188">
        <v>79</v>
      </c>
      <c r="J19" s="188">
        <v>278</v>
      </c>
      <c r="K19" s="188">
        <v>258</v>
      </c>
      <c r="L19" s="188">
        <v>141</v>
      </c>
      <c r="M19" s="188">
        <v>432</v>
      </c>
      <c r="N19" s="188">
        <v>88</v>
      </c>
    </row>
    <row r="20" spans="1:14" ht="14.1" customHeight="1">
      <c r="A20" s="5" t="s">
        <v>185</v>
      </c>
      <c r="B20" s="187">
        <v>996</v>
      </c>
      <c r="C20" s="188">
        <v>73</v>
      </c>
      <c r="D20" s="188">
        <v>84</v>
      </c>
      <c r="E20" s="188">
        <v>88</v>
      </c>
      <c r="F20" s="188">
        <v>148</v>
      </c>
      <c r="G20" s="188">
        <v>187</v>
      </c>
      <c r="H20" s="188">
        <v>18</v>
      </c>
      <c r="I20" s="188">
        <v>53</v>
      </c>
      <c r="J20" s="188">
        <v>106</v>
      </c>
      <c r="K20" s="188">
        <v>35</v>
      </c>
      <c r="L20" s="188">
        <v>36</v>
      </c>
      <c r="M20" s="188">
        <v>117</v>
      </c>
      <c r="N20" s="188">
        <v>51</v>
      </c>
    </row>
    <row r="21" spans="1:14" ht="14.1" customHeight="1">
      <c r="A21" s="5" t="s">
        <v>186</v>
      </c>
      <c r="B21" s="187">
        <v>354</v>
      </c>
      <c r="C21" s="188">
        <v>41</v>
      </c>
      <c r="D21" s="188">
        <v>42</v>
      </c>
      <c r="E21" s="188">
        <v>41</v>
      </c>
      <c r="F21" s="188">
        <v>49</v>
      </c>
      <c r="G21" s="188">
        <v>56</v>
      </c>
      <c r="H21" s="188">
        <v>1</v>
      </c>
      <c r="I21" s="188">
        <v>19</v>
      </c>
      <c r="J21" s="188">
        <v>31</v>
      </c>
      <c r="K21" s="188">
        <v>2</v>
      </c>
      <c r="L21" s="188">
        <v>10</v>
      </c>
      <c r="M21" s="188">
        <v>28</v>
      </c>
      <c r="N21" s="188">
        <v>34</v>
      </c>
    </row>
    <row r="22" spans="1:14" ht="14.1" customHeight="1">
      <c r="A22" s="5" t="s">
        <v>17</v>
      </c>
      <c r="B22" s="187">
        <v>169</v>
      </c>
      <c r="C22" s="188">
        <v>22</v>
      </c>
      <c r="D22" s="188">
        <v>23</v>
      </c>
      <c r="E22" s="188">
        <v>9</v>
      </c>
      <c r="F22" s="188">
        <v>30</v>
      </c>
      <c r="G22" s="188">
        <v>23</v>
      </c>
      <c r="H22" s="188" t="s">
        <v>163</v>
      </c>
      <c r="I22" s="188">
        <v>15</v>
      </c>
      <c r="J22" s="188">
        <v>12</v>
      </c>
      <c r="K22" s="188">
        <v>2</v>
      </c>
      <c r="L22" s="188">
        <v>3</v>
      </c>
      <c r="M22" s="188">
        <v>4</v>
      </c>
      <c r="N22" s="188">
        <v>26</v>
      </c>
    </row>
    <row r="23" spans="1:14" ht="14.1" customHeight="1">
      <c r="A23" s="5" t="s">
        <v>74</v>
      </c>
      <c r="B23" s="205">
        <v>50.498730000000002</v>
      </c>
      <c r="C23" s="206">
        <v>61.961469999999998</v>
      </c>
      <c r="D23" s="206">
        <v>48.311869999999999</v>
      </c>
      <c r="E23" s="206">
        <v>49.018369999999997</v>
      </c>
      <c r="F23" s="206">
        <v>48.507289999999998</v>
      </c>
      <c r="G23" s="206">
        <v>50.59131</v>
      </c>
      <c r="H23" s="206">
        <v>49.878950000000003</v>
      </c>
      <c r="I23" s="206">
        <v>57.863050000000001</v>
      </c>
      <c r="J23" s="206">
        <v>49.451799999999999</v>
      </c>
      <c r="K23" s="206">
        <v>55.028619999999997</v>
      </c>
      <c r="L23" s="206">
        <v>52.008400000000002</v>
      </c>
      <c r="M23" s="206">
        <v>53.265740000000001</v>
      </c>
      <c r="N23" s="206">
        <v>52.398099999999999</v>
      </c>
    </row>
    <row r="24" spans="1:14" ht="14.1" customHeight="1">
      <c r="A24" s="20" t="s">
        <v>506</v>
      </c>
      <c r="B24" s="187">
        <v>8591</v>
      </c>
      <c r="C24" s="188">
        <v>448</v>
      </c>
      <c r="D24" s="188">
        <v>840</v>
      </c>
      <c r="E24" s="188">
        <v>861</v>
      </c>
      <c r="F24" s="188">
        <v>993</v>
      </c>
      <c r="G24" s="188">
        <v>1668</v>
      </c>
      <c r="H24" s="188">
        <v>202</v>
      </c>
      <c r="I24" s="188">
        <v>252</v>
      </c>
      <c r="J24" s="188">
        <v>857</v>
      </c>
      <c r="K24" s="188">
        <v>653</v>
      </c>
      <c r="L24" s="188">
        <v>414</v>
      </c>
      <c r="M24" s="188">
        <v>1119</v>
      </c>
      <c r="N24" s="188">
        <v>284</v>
      </c>
    </row>
    <row r="25" spans="1:14" ht="14.1" customHeight="1">
      <c r="A25" s="21" t="s">
        <v>507</v>
      </c>
      <c r="B25" s="187">
        <v>7072</v>
      </c>
      <c r="C25" s="188">
        <v>312</v>
      </c>
      <c r="D25" s="188">
        <v>691</v>
      </c>
      <c r="E25" s="188">
        <v>723</v>
      </c>
      <c r="F25" s="188">
        <v>766</v>
      </c>
      <c r="G25" s="188">
        <v>1402</v>
      </c>
      <c r="H25" s="188">
        <v>183</v>
      </c>
      <c r="I25" s="188">
        <v>165</v>
      </c>
      <c r="J25" s="188">
        <v>708</v>
      </c>
      <c r="K25" s="188">
        <v>614</v>
      </c>
      <c r="L25" s="188">
        <v>365</v>
      </c>
      <c r="M25" s="188">
        <v>970</v>
      </c>
      <c r="N25" s="188">
        <v>173</v>
      </c>
    </row>
    <row r="26" spans="1:14" ht="14.1" customHeight="1">
      <c r="A26" s="21" t="s">
        <v>508</v>
      </c>
      <c r="B26" s="187">
        <v>1519</v>
      </c>
      <c r="C26" s="188">
        <v>136</v>
      </c>
      <c r="D26" s="188">
        <v>149</v>
      </c>
      <c r="E26" s="188">
        <v>138</v>
      </c>
      <c r="F26" s="188">
        <v>227</v>
      </c>
      <c r="G26" s="188">
        <v>266</v>
      </c>
      <c r="H26" s="188">
        <v>19</v>
      </c>
      <c r="I26" s="188">
        <v>87</v>
      </c>
      <c r="J26" s="188">
        <v>149</v>
      </c>
      <c r="K26" s="188">
        <v>39</v>
      </c>
      <c r="L26" s="188">
        <v>49</v>
      </c>
      <c r="M26" s="188">
        <v>149</v>
      </c>
      <c r="N26" s="188">
        <v>111</v>
      </c>
    </row>
    <row r="27" spans="1:14" ht="14.1" customHeight="1">
      <c r="A27" s="9" t="s">
        <v>0</v>
      </c>
      <c r="B27" s="182">
        <v>23313</v>
      </c>
      <c r="C27" s="183">
        <v>889</v>
      </c>
      <c r="D27" s="183">
        <v>3076</v>
      </c>
      <c r="E27" s="183">
        <v>2907</v>
      </c>
      <c r="F27" s="183">
        <v>2779</v>
      </c>
      <c r="G27" s="183">
        <v>2395</v>
      </c>
      <c r="H27" s="183">
        <v>994</v>
      </c>
      <c r="I27" s="183">
        <v>391</v>
      </c>
      <c r="J27" s="183">
        <v>3117</v>
      </c>
      <c r="K27" s="183">
        <v>2405</v>
      </c>
      <c r="L27" s="183">
        <v>1822</v>
      </c>
      <c r="M27" s="183">
        <v>2093</v>
      </c>
      <c r="N27" s="183">
        <v>445</v>
      </c>
    </row>
    <row r="28" spans="1:14" ht="14.1" customHeight="1">
      <c r="A28" s="44" t="s">
        <v>3</v>
      </c>
      <c r="B28" s="187">
        <v>324</v>
      </c>
      <c r="C28" s="188" t="s">
        <v>163</v>
      </c>
      <c r="D28" s="188">
        <v>16</v>
      </c>
      <c r="E28" s="188">
        <v>23</v>
      </c>
      <c r="F28" s="188">
        <v>71</v>
      </c>
      <c r="G28" s="188">
        <v>71</v>
      </c>
      <c r="H28" s="188">
        <v>3</v>
      </c>
      <c r="I28" s="188">
        <v>1</v>
      </c>
      <c r="J28" s="188">
        <v>53</v>
      </c>
      <c r="K28" s="188">
        <v>10</v>
      </c>
      <c r="L28" s="188">
        <v>22</v>
      </c>
      <c r="M28" s="188">
        <v>35</v>
      </c>
      <c r="N28" s="188">
        <v>19</v>
      </c>
    </row>
    <row r="29" spans="1:14" ht="14.1" customHeight="1">
      <c r="A29" s="5" t="s">
        <v>505</v>
      </c>
      <c r="B29" s="187">
        <v>1158</v>
      </c>
      <c r="C29" s="188">
        <v>1</v>
      </c>
      <c r="D29" s="188">
        <v>143</v>
      </c>
      <c r="E29" s="188">
        <v>101</v>
      </c>
      <c r="F29" s="188">
        <v>172</v>
      </c>
      <c r="G29" s="188">
        <v>202</v>
      </c>
      <c r="H29" s="188">
        <v>70</v>
      </c>
      <c r="I29" s="188">
        <v>13</v>
      </c>
      <c r="J29" s="188">
        <v>173</v>
      </c>
      <c r="K29" s="188">
        <v>47</v>
      </c>
      <c r="L29" s="188">
        <v>68</v>
      </c>
      <c r="M29" s="188">
        <v>125</v>
      </c>
      <c r="N29" s="188">
        <v>43</v>
      </c>
    </row>
    <row r="30" spans="1:14" ht="14.1" customHeight="1">
      <c r="A30" s="5" t="s">
        <v>175</v>
      </c>
      <c r="B30" s="187">
        <v>1182</v>
      </c>
      <c r="C30" s="188">
        <v>3</v>
      </c>
      <c r="D30" s="188">
        <v>193</v>
      </c>
      <c r="E30" s="188">
        <v>160</v>
      </c>
      <c r="F30" s="188">
        <v>144</v>
      </c>
      <c r="G30" s="188">
        <v>132</v>
      </c>
      <c r="H30" s="188">
        <v>68</v>
      </c>
      <c r="I30" s="188">
        <v>13</v>
      </c>
      <c r="J30" s="188">
        <v>209</v>
      </c>
      <c r="K30" s="188">
        <v>59</v>
      </c>
      <c r="L30" s="188">
        <v>88</v>
      </c>
      <c r="M30" s="188">
        <v>89</v>
      </c>
      <c r="N30" s="188">
        <v>24</v>
      </c>
    </row>
    <row r="31" spans="1:14" ht="14.1" customHeight="1">
      <c r="A31" s="5" t="s">
        <v>176</v>
      </c>
      <c r="B31" s="187">
        <v>1324</v>
      </c>
      <c r="C31" s="188">
        <v>5</v>
      </c>
      <c r="D31" s="188">
        <v>189</v>
      </c>
      <c r="E31" s="188">
        <v>176</v>
      </c>
      <c r="F31" s="188">
        <v>168</v>
      </c>
      <c r="G31" s="188">
        <v>171</v>
      </c>
      <c r="H31" s="188">
        <v>72</v>
      </c>
      <c r="I31" s="188">
        <v>14</v>
      </c>
      <c r="J31" s="188">
        <v>233</v>
      </c>
      <c r="K31" s="188">
        <v>82</v>
      </c>
      <c r="L31" s="188">
        <v>78</v>
      </c>
      <c r="M31" s="188">
        <v>117</v>
      </c>
      <c r="N31" s="188">
        <v>19</v>
      </c>
    </row>
    <row r="32" spans="1:14" ht="14.1" customHeight="1">
      <c r="A32" s="5" t="s">
        <v>177</v>
      </c>
      <c r="B32" s="187">
        <v>1646</v>
      </c>
      <c r="C32" s="188">
        <v>23</v>
      </c>
      <c r="D32" s="188">
        <v>244</v>
      </c>
      <c r="E32" s="188">
        <v>181</v>
      </c>
      <c r="F32" s="188">
        <v>215</v>
      </c>
      <c r="G32" s="188">
        <v>212</v>
      </c>
      <c r="H32" s="188">
        <v>68</v>
      </c>
      <c r="I32" s="188">
        <v>23</v>
      </c>
      <c r="J32" s="188">
        <v>250</v>
      </c>
      <c r="K32" s="188">
        <v>116</v>
      </c>
      <c r="L32" s="188">
        <v>110</v>
      </c>
      <c r="M32" s="188">
        <v>173</v>
      </c>
      <c r="N32" s="188">
        <v>31</v>
      </c>
    </row>
    <row r="33" spans="1:14" ht="14.1" customHeight="1">
      <c r="A33" s="5" t="s">
        <v>178</v>
      </c>
      <c r="B33" s="187">
        <v>2270</v>
      </c>
      <c r="C33" s="188">
        <v>60</v>
      </c>
      <c r="D33" s="188">
        <v>324</v>
      </c>
      <c r="E33" s="188">
        <v>254</v>
      </c>
      <c r="F33" s="188">
        <v>256</v>
      </c>
      <c r="G33" s="188">
        <v>286</v>
      </c>
      <c r="H33" s="188">
        <v>68</v>
      </c>
      <c r="I33" s="188">
        <v>29</v>
      </c>
      <c r="J33" s="188">
        <v>360</v>
      </c>
      <c r="K33" s="188">
        <v>182</v>
      </c>
      <c r="L33" s="188">
        <v>198</v>
      </c>
      <c r="M33" s="188">
        <v>220</v>
      </c>
      <c r="N33" s="188">
        <v>33</v>
      </c>
    </row>
    <row r="34" spans="1:14" ht="14.1" customHeight="1">
      <c r="A34" s="5" t="s">
        <v>179</v>
      </c>
      <c r="B34" s="187">
        <v>2809</v>
      </c>
      <c r="C34" s="188">
        <v>70</v>
      </c>
      <c r="D34" s="188">
        <v>378</v>
      </c>
      <c r="E34" s="188">
        <v>455</v>
      </c>
      <c r="F34" s="188">
        <v>317</v>
      </c>
      <c r="G34" s="188">
        <v>241</v>
      </c>
      <c r="H34" s="188">
        <v>104</v>
      </c>
      <c r="I34" s="188">
        <v>34</v>
      </c>
      <c r="J34" s="188">
        <v>403</v>
      </c>
      <c r="K34" s="188">
        <v>287</v>
      </c>
      <c r="L34" s="188">
        <v>258</v>
      </c>
      <c r="M34" s="188">
        <v>223</v>
      </c>
      <c r="N34" s="188">
        <v>39</v>
      </c>
    </row>
    <row r="35" spans="1:14" ht="14.1" customHeight="1">
      <c r="A35" s="5" t="s">
        <v>180</v>
      </c>
      <c r="B35" s="187">
        <v>2653</v>
      </c>
      <c r="C35" s="188">
        <v>105</v>
      </c>
      <c r="D35" s="188">
        <v>379</v>
      </c>
      <c r="E35" s="188">
        <v>420</v>
      </c>
      <c r="F35" s="188">
        <v>299</v>
      </c>
      <c r="G35" s="188">
        <v>211</v>
      </c>
      <c r="H35" s="188">
        <v>103</v>
      </c>
      <c r="I35" s="188">
        <v>36</v>
      </c>
      <c r="J35" s="188">
        <v>339</v>
      </c>
      <c r="K35" s="188">
        <v>319</v>
      </c>
      <c r="L35" s="188">
        <v>186</v>
      </c>
      <c r="M35" s="188">
        <v>227</v>
      </c>
      <c r="N35" s="188">
        <v>29</v>
      </c>
    </row>
    <row r="36" spans="1:14" ht="14.1" customHeight="1">
      <c r="A36" s="5" t="s">
        <v>181</v>
      </c>
      <c r="B36" s="187">
        <v>2586</v>
      </c>
      <c r="C36" s="188">
        <v>105</v>
      </c>
      <c r="D36" s="188">
        <v>398</v>
      </c>
      <c r="E36" s="188">
        <v>422</v>
      </c>
      <c r="F36" s="188">
        <v>285</v>
      </c>
      <c r="G36" s="188">
        <v>175</v>
      </c>
      <c r="H36" s="188">
        <v>142</v>
      </c>
      <c r="I36" s="188">
        <v>26</v>
      </c>
      <c r="J36" s="188">
        <v>268</v>
      </c>
      <c r="K36" s="188">
        <v>342</v>
      </c>
      <c r="L36" s="188">
        <v>181</v>
      </c>
      <c r="M36" s="188">
        <v>208</v>
      </c>
      <c r="N36" s="188">
        <v>34</v>
      </c>
    </row>
    <row r="37" spans="1:14" ht="14.1" customHeight="1">
      <c r="A37" s="5" t="s">
        <v>182</v>
      </c>
      <c r="B37" s="187">
        <v>2518</v>
      </c>
      <c r="C37" s="188">
        <v>145</v>
      </c>
      <c r="D37" s="188">
        <v>316</v>
      </c>
      <c r="E37" s="188">
        <v>350</v>
      </c>
      <c r="F37" s="188">
        <v>284</v>
      </c>
      <c r="G37" s="188">
        <v>195</v>
      </c>
      <c r="H37" s="188">
        <v>98</v>
      </c>
      <c r="I37" s="188">
        <v>41</v>
      </c>
      <c r="J37" s="188">
        <v>311</v>
      </c>
      <c r="K37" s="188">
        <v>311</v>
      </c>
      <c r="L37" s="188">
        <v>224</v>
      </c>
      <c r="M37" s="188">
        <v>213</v>
      </c>
      <c r="N37" s="188">
        <v>30</v>
      </c>
    </row>
    <row r="38" spans="1:14" ht="14.1" customHeight="1">
      <c r="A38" s="5" t="s">
        <v>183</v>
      </c>
      <c r="B38" s="187">
        <v>2264</v>
      </c>
      <c r="C38" s="188">
        <v>120</v>
      </c>
      <c r="D38" s="188">
        <v>246</v>
      </c>
      <c r="E38" s="188">
        <v>196</v>
      </c>
      <c r="F38" s="188">
        <v>215</v>
      </c>
      <c r="G38" s="188">
        <v>245</v>
      </c>
      <c r="H38" s="188">
        <v>100</v>
      </c>
      <c r="I38" s="188">
        <v>57</v>
      </c>
      <c r="J38" s="188">
        <v>248</v>
      </c>
      <c r="K38" s="188">
        <v>353</v>
      </c>
      <c r="L38" s="188">
        <v>222</v>
      </c>
      <c r="M38" s="188">
        <v>221</v>
      </c>
      <c r="N38" s="188">
        <v>41</v>
      </c>
    </row>
    <row r="39" spans="1:14" ht="14.1" customHeight="1">
      <c r="A39" s="5" t="s">
        <v>184</v>
      </c>
      <c r="B39" s="187">
        <v>1712</v>
      </c>
      <c r="C39" s="188">
        <v>146</v>
      </c>
      <c r="D39" s="188">
        <v>151</v>
      </c>
      <c r="E39" s="188">
        <v>124</v>
      </c>
      <c r="F39" s="188">
        <v>213</v>
      </c>
      <c r="G39" s="188">
        <v>166</v>
      </c>
      <c r="H39" s="188">
        <v>79</v>
      </c>
      <c r="I39" s="188">
        <v>50</v>
      </c>
      <c r="J39" s="188">
        <v>166</v>
      </c>
      <c r="K39" s="188">
        <v>258</v>
      </c>
      <c r="L39" s="188">
        <v>138</v>
      </c>
      <c r="M39" s="188">
        <v>175</v>
      </c>
      <c r="N39" s="188">
        <v>46</v>
      </c>
    </row>
    <row r="40" spans="1:14" ht="14.1" customHeight="1">
      <c r="A40" s="5" t="s">
        <v>185</v>
      </c>
      <c r="B40" s="187">
        <v>577</v>
      </c>
      <c r="C40" s="188">
        <v>61</v>
      </c>
      <c r="D40" s="188">
        <v>61</v>
      </c>
      <c r="E40" s="188">
        <v>31</v>
      </c>
      <c r="F40" s="188">
        <v>88</v>
      </c>
      <c r="G40" s="188">
        <v>59</v>
      </c>
      <c r="H40" s="188">
        <v>18</v>
      </c>
      <c r="I40" s="188">
        <v>33</v>
      </c>
      <c r="J40" s="188">
        <v>77</v>
      </c>
      <c r="K40" s="188">
        <v>35</v>
      </c>
      <c r="L40" s="188">
        <v>36</v>
      </c>
      <c r="M40" s="188">
        <v>51</v>
      </c>
      <c r="N40" s="188">
        <v>27</v>
      </c>
    </row>
    <row r="41" spans="1:14" ht="14.1" customHeight="1">
      <c r="A41" s="5" t="s">
        <v>186</v>
      </c>
      <c r="B41" s="187">
        <v>199</v>
      </c>
      <c r="C41" s="188">
        <v>31</v>
      </c>
      <c r="D41" s="188">
        <v>24</v>
      </c>
      <c r="E41" s="188">
        <v>12</v>
      </c>
      <c r="F41" s="188">
        <v>33</v>
      </c>
      <c r="G41" s="188">
        <v>25</v>
      </c>
      <c r="H41" s="188">
        <v>1</v>
      </c>
      <c r="I41" s="188">
        <v>13</v>
      </c>
      <c r="J41" s="188">
        <v>18</v>
      </c>
      <c r="K41" s="188">
        <v>2</v>
      </c>
      <c r="L41" s="188">
        <v>10</v>
      </c>
      <c r="M41" s="188">
        <v>14</v>
      </c>
      <c r="N41" s="188">
        <v>16</v>
      </c>
    </row>
    <row r="42" spans="1:14" ht="14.1" customHeight="1">
      <c r="A42" s="5" t="s">
        <v>17</v>
      </c>
      <c r="B42" s="187">
        <v>91</v>
      </c>
      <c r="C42" s="188">
        <v>14</v>
      </c>
      <c r="D42" s="188">
        <v>14</v>
      </c>
      <c r="E42" s="188">
        <v>2</v>
      </c>
      <c r="F42" s="188">
        <v>19</v>
      </c>
      <c r="G42" s="188">
        <v>4</v>
      </c>
      <c r="H42" s="188" t="s">
        <v>163</v>
      </c>
      <c r="I42" s="188">
        <v>8</v>
      </c>
      <c r="J42" s="188">
        <v>9</v>
      </c>
      <c r="K42" s="188">
        <v>2</v>
      </c>
      <c r="L42" s="188">
        <v>3</v>
      </c>
      <c r="M42" s="188">
        <v>2</v>
      </c>
      <c r="N42" s="188">
        <v>14</v>
      </c>
    </row>
    <row r="43" spans="1:14" ht="14.1" customHeight="1">
      <c r="A43" s="5" t="s">
        <v>74</v>
      </c>
      <c r="B43" s="205">
        <v>51.068910000000002</v>
      </c>
      <c r="C43" s="206">
        <v>61.631610000000002</v>
      </c>
      <c r="D43" s="206">
        <v>50.041289999999996</v>
      </c>
      <c r="E43" s="206">
        <v>50.271590000000003</v>
      </c>
      <c r="F43" s="206">
        <v>50.188380000000002</v>
      </c>
      <c r="G43" s="206">
        <v>48.170560000000002</v>
      </c>
      <c r="H43" s="206">
        <v>50.25956</v>
      </c>
      <c r="I43" s="206">
        <v>57.817140000000002</v>
      </c>
      <c r="J43" s="206">
        <v>48.657519999999998</v>
      </c>
      <c r="K43" s="206">
        <v>55.188980000000001</v>
      </c>
      <c r="L43" s="206">
        <v>52.016469999999998</v>
      </c>
      <c r="M43" s="206">
        <v>50.67774</v>
      </c>
      <c r="N43" s="206">
        <v>51.839329999999997</v>
      </c>
    </row>
    <row r="44" spans="1:14" ht="14.1" customHeight="1">
      <c r="A44" s="20" t="s">
        <v>506</v>
      </c>
      <c r="B44" s="187">
        <v>4843</v>
      </c>
      <c r="C44" s="188">
        <v>372</v>
      </c>
      <c r="D44" s="188">
        <v>496</v>
      </c>
      <c r="E44" s="188">
        <v>365</v>
      </c>
      <c r="F44" s="188">
        <v>568</v>
      </c>
      <c r="G44" s="188">
        <v>499</v>
      </c>
      <c r="H44" s="188">
        <v>198</v>
      </c>
      <c r="I44" s="188">
        <v>161</v>
      </c>
      <c r="J44" s="188">
        <v>518</v>
      </c>
      <c r="K44" s="188">
        <v>650</v>
      </c>
      <c r="L44" s="188">
        <v>409</v>
      </c>
      <c r="M44" s="188">
        <v>463</v>
      </c>
      <c r="N44" s="188">
        <v>144</v>
      </c>
    </row>
    <row r="45" spans="1:14" ht="14.1" customHeight="1">
      <c r="A45" s="21" t="s">
        <v>507</v>
      </c>
      <c r="B45" s="187">
        <v>3976</v>
      </c>
      <c r="C45" s="188">
        <v>266</v>
      </c>
      <c r="D45" s="188">
        <v>397</v>
      </c>
      <c r="E45" s="188">
        <v>320</v>
      </c>
      <c r="F45" s="188">
        <v>428</v>
      </c>
      <c r="G45" s="188">
        <v>411</v>
      </c>
      <c r="H45" s="188">
        <v>179</v>
      </c>
      <c r="I45" s="188">
        <v>107</v>
      </c>
      <c r="J45" s="188">
        <v>414</v>
      </c>
      <c r="K45" s="188">
        <v>611</v>
      </c>
      <c r="L45" s="188">
        <v>360</v>
      </c>
      <c r="M45" s="188">
        <v>396</v>
      </c>
      <c r="N45" s="188">
        <v>87</v>
      </c>
    </row>
    <row r="46" spans="1:14" ht="14.1" customHeight="1">
      <c r="A46" s="21" t="s">
        <v>508</v>
      </c>
      <c r="B46" s="187">
        <v>867</v>
      </c>
      <c r="C46" s="188">
        <v>106</v>
      </c>
      <c r="D46" s="188">
        <v>99</v>
      </c>
      <c r="E46" s="188">
        <v>45</v>
      </c>
      <c r="F46" s="188">
        <v>140</v>
      </c>
      <c r="G46" s="188">
        <v>88</v>
      </c>
      <c r="H46" s="188">
        <v>19</v>
      </c>
      <c r="I46" s="188">
        <v>54</v>
      </c>
      <c r="J46" s="188">
        <v>104</v>
      </c>
      <c r="K46" s="188">
        <v>39</v>
      </c>
      <c r="L46" s="188">
        <v>49</v>
      </c>
      <c r="M46" s="188">
        <v>67</v>
      </c>
      <c r="N46" s="188">
        <v>57</v>
      </c>
    </row>
    <row r="47" spans="1:14" ht="14.1" customHeight="1">
      <c r="A47" s="9" t="s">
        <v>1</v>
      </c>
      <c r="B47" s="182">
        <v>21472</v>
      </c>
      <c r="C47" s="183">
        <v>162</v>
      </c>
      <c r="D47" s="183">
        <v>3999</v>
      </c>
      <c r="E47" s="183">
        <v>4850</v>
      </c>
      <c r="F47" s="183">
        <v>2981</v>
      </c>
      <c r="G47" s="183">
        <v>5118</v>
      </c>
      <c r="H47" s="183">
        <v>51</v>
      </c>
      <c r="I47" s="183">
        <v>226</v>
      </c>
      <c r="J47" s="183">
        <v>1634</v>
      </c>
      <c r="K47" s="183">
        <v>41</v>
      </c>
      <c r="L47" s="183">
        <v>23</v>
      </c>
      <c r="M47" s="183">
        <v>1988</v>
      </c>
      <c r="N47" s="183">
        <v>399</v>
      </c>
    </row>
    <row r="48" spans="1:14" ht="14.1" customHeight="1">
      <c r="A48" s="44" t="s">
        <v>3</v>
      </c>
      <c r="B48" s="187">
        <v>364</v>
      </c>
      <c r="C48" s="188" t="s">
        <v>163</v>
      </c>
      <c r="D48" s="188">
        <v>14</v>
      </c>
      <c r="E48" s="188">
        <v>32</v>
      </c>
      <c r="F48" s="188">
        <v>139</v>
      </c>
      <c r="G48" s="188">
        <v>128</v>
      </c>
      <c r="H48" s="188" t="s">
        <v>163</v>
      </c>
      <c r="I48" s="188">
        <v>1</v>
      </c>
      <c r="J48" s="188">
        <v>16</v>
      </c>
      <c r="K48" s="188">
        <v>1</v>
      </c>
      <c r="L48" s="188" t="s">
        <v>163</v>
      </c>
      <c r="M48" s="188">
        <v>24</v>
      </c>
      <c r="N48" s="188">
        <v>9</v>
      </c>
    </row>
    <row r="49" spans="1:14" ht="14.1" customHeight="1">
      <c r="A49" s="5" t="s">
        <v>505</v>
      </c>
      <c r="B49" s="187">
        <v>1231</v>
      </c>
      <c r="C49" s="188" t="s">
        <v>163</v>
      </c>
      <c r="D49" s="188">
        <v>308</v>
      </c>
      <c r="E49" s="188">
        <v>219</v>
      </c>
      <c r="F49" s="188">
        <v>249</v>
      </c>
      <c r="G49" s="188">
        <v>250</v>
      </c>
      <c r="H49" s="188">
        <v>12</v>
      </c>
      <c r="I49" s="188">
        <v>3</v>
      </c>
      <c r="J49" s="188">
        <v>116</v>
      </c>
      <c r="K49" s="188">
        <v>4</v>
      </c>
      <c r="L49" s="188" t="s">
        <v>163</v>
      </c>
      <c r="M49" s="188">
        <v>38</v>
      </c>
      <c r="N49" s="188">
        <v>32</v>
      </c>
    </row>
    <row r="50" spans="1:14" ht="14.1" customHeight="1">
      <c r="A50" s="5" t="s">
        <v>175</v>
      </c>
      <c r="B50" s="187">
        <v>1167</v>
      </c>
      <c r="C50" s="188" t="s">
        <v>163</v>
      </c>
      <c r="D50" s="188">
        <v>274</v>
      </c>
      <c r="E50" s="188">
        <v>288</v>
      </c>
      <c r="F50" s="188">
        <v>209</v>
      </c>
      <c r="G50" s="188">
        <v>213</v>
      </c>
      <c r="H50" s="188">
        <v>3</v>
      </c>
      <c r="I50" s="188">
        <v>14</v>
      </c>
      <c r="J50" s="188">
        <v>75</v>
      </c>
      <c r="K50" s="188">
        <v>1</v>
      </c>
      <c r="L50" s="188" t="s">
        <v>163</v>
      </c>
      <c r="M50" s="188">
        <v>59</v>
      </c>
      <c r="N50" s="188">
        <v>31</v>
      </c>
    </row>
    <row r="51" spans="1:14" ht="14.1" customHeight="1">
      <c r="A51" s="5" t="s">
        <v>176</v>
      </c>
      <c r="B51" s="187">
        <v>1171</v>
      </c>
      <c r="C51" s="188">
        <v>2</v>
      </c>
      <c r="D51" s="188">
        <v>276</v>
      </c>
      <c r="E51" s="188">
        <v>304</v>
      </c>
      <c r="F51" s="188">
        <v>178</v>
      </c>
      <c r="G51" s="188">
        <v>226</v>
      </c>
      <c r="H51" s="188">
        <v>4</v>
      </c>
      <c r="I51" s="188">
        <v>10</v>
      </c>
      <c r="J51" s="188">
        <v>91</v>
      </c>
      <c r="K51" s="188">
        <v>4</v>
      </c>
      <c r="L51" s="188" t="s">
        <v>163</v>
      </c>
      <c r="M51" s="188">
        <v>55</v>
      </c>
      <c r="N51" s="188">
        <v>21</v>
      </c>
    </row>
    <row r="52" spans="1:14" ht="14.1" customHeight="1">
      <c r="A52" s="5" t="s">
        <v>177</v>
      </c>
      <c r="B52" s="187">
        <v>1520</v>
      </c>
      <c r="C52" s="188">
        <v>3</v>
      </c>
      <c r="D52" s="188">
        <v>315</v>
      </c>
      <c r="E52" s="188">
        <v>416</v>
      </c>
      <c r="F52" s="188">
        <v>198</v>
      </c>
      <c r="G52" s="188">
        <v>336</v>
      </c>
      <c r="H52" s="188">
        <v>3</v>
      </c>
      <c r="I52" s="188">
        <v>9</v>
      </c>
      <c r="J52" s="188">
        <v>103</v>
      </c>
      <c r="K52" s="188">
        <v>3</v>
      </c>
      <c r="L52" s="188">
        <v>3</v>
      </c>
      <c r="M52" s="188">
        <v>109</v>
      </c>
      <c r="N52" s="188">
        <v>22</v>
      </c>
    </row>
    <row r="53" spans="1:14" ht="14.1" customHeight="1">
      <c r="A53" s="5" t="s">
        <v>178</v>
      </c>
      <c r="B53" s="187">
        <v>2156</v>
      </c>
      <c r="C53" s="188">
        <v>3</v>
      </c>
      <c r="D53" s="188">
        <v>512</v>
      </c>
      <c r="E53" s="188">
        <v>594</v>
      </c>
      <c r="F53" s="188">
        <v>283</v>
      </c>
      <c r="G53" s="188">
        <v>438</v>
      </c>
      <c r="H53" s="188">
        <v>5</v>
      </c>
      <c r="I53" s="188">
        <v>11</v>
      </c>
      <c r="J53" s="188">
        <v>130</v>
      </c>
      <c r="K53" s="188">
        <v>5</v>
      </c>
      <c r="L53" s="188">
        <v>6</v>
      </c>
      <c r="M53" s="188">
        <v>139</v>
      </c>
      <c r="N53" s="188">
        <v>30</v>
      </c>
    </row>
    <row r="54" spans="1:14" ht="14.1" customHeight="1">
      <c r="A54" s="5" t="s">
        <v>179</v>
      </c>
      <c r="B54" s="187">
        <v>2785</v>
      </c>
      <c r="C54" s="188">
        <v>17</v>
      </c>
      <c r="D54" s="188">
        <v>569</v>
      </c>
      <c r="E54" s="188">
        <v>779</v>
      </c>
      <c r="F54" s="188">
        <v>376</v>
      </c>
      <c r="G54" s="188">
        <v>588</v>
      </c>
      <c r="H54" s="188">
        <v>6</v>
      </c>
      <c r="I54" s="188">
        <v>20</v>
      </c>
      <c r="J54" s="188">
        <v>186</v>
      </c>
      <c r="K54" s="188">
        <v>5</v>
      </c>
      <c r="L54" s="188">
        <v>4</v>
      </c>
      <c r="M54" s="188">
        <v>202</v>
      </c>
      <c r="N54" s="188">
        <v>33</v>
      </c>
    </row>
    <row r="55" spans="1:14" ht="14.1" customHeight="1">
      <c r="A55" s="5" t="s">
        <v>180</v>
      </c>
      <c r="B55" s="187">
        <v>2716</v>
      </c>
      <c r="C55" s="188">
        <v>19</v>
      </c>
      <c r="D55" s="188">
        <v>529</v>
      </c>
      <c r="E55" s="188">
        <v>697</v>
      </c>
      <c r="F55" s="188">
        <v>359</v>
      </c>
      <c r="G55" s="188">
        <v>615</v>
      </c>
      <c r="H55" s="188">
        <v>4</v>
      </c>
      <c r="I55" s="188">
        <v>22</v>
      </c>
      <c r="J55" s="188">
        <v>191</v>
      </c>
      <c r="K55" s="188">
        <v>9</v>
      </c>
      <c r="L55" s="188">
        <v>3</v>
      </c>
      <c r="M55" s="188">
        <v>237</v>
      </c>
      <c r="N55" s="188">
        <v>31</v>
      </c>
    </row>
    <row r="56" spans="1:14" ht="14.1" customHeight="1">
      <c r="A56" s="5" t="s">
        <v>181</v>
      </c>
      <c r="B56" s="187">
        <v>2550</v>
      </c>
      <c r="C56" s="188">
        <v>23</v>
      </c>
      <c r="D56" s="188">
        <v>482</v>
      </c>
      <c r="E56" s="188">
        <v>639</v>
      </c>
      <c r="F56" s="188">
        <v>320</v>
      </c>
      <c r="G56" s="188">
        <v>595</v>
      </c>
      <c r="H56" s="188">
        <v>9</v>
      </c>
      <c r="I56" s="188">
        <v>21</v>
      </c>
      <c r="J56" s="188">
        <v>202</v>
      </c>
      <c r="K56" s="188">
        <v>5</v>
      </c>
      <c r="L56" s="188">
        <v>1</v>
      </c>
      <c r="M56" s="188">
        <v>229</v>
      </c>
      <c r="N56" s="188">
        <v>24</v>
      </c>
    </row>
    <row r="57" spans="1:14" ht="14.1" customHeight="1">
      <c r="A57" s="5" t="s">
        <v>182</v>
      </c>
      <c r="B57" s="187">
        <v>2064</v>
      </c>
      <c r="C57" s="188">
        <v>19</v>
      </c>
      <c r="D57" s="188">
        <v>376</v>
      </c>
      <c r="E57" s="188">
        <v>386</v>
      </c>
      <c r="F57" s="188">
        <v>245</v>
      </c>
      <c r="G57" s="188">
        <v>560</v>
      </c>
      <c r="H57" s="188">
        <v>1</v>
      </c>
      <c r="I57" s="188">
        <v>24</v>
      </c>
      <c r="J57" s="188">
        <v>185</v>
      </c>
      <c r="K57" s="188">
        <v>1</v>
      </c>
      <c r="L57" s="188">
        <v>1</v>
      </c>
      <c r="M57" s="188">
        <v>240</v>
      </c>
      <c r="N57" s="188">
        <v>26</v>
      </c>
    </row>
    <row r="58" spans="1:14" ht="14.1" customHeight="1">
      <c r="A58" s="5" t="s">
        <v>183</v>
      </c>
      <c r="B58" s="187">
        <v>1832</v>
      </c>
      <c r="C58" s="188">
        <v>18</v>
      </c>
      <c r="D58" s="188">
        <v>199</v>
      </c>
      <c r="E58" s="188">
        <v>238</v>
      </c>
      <c r="F58" s="188">
        <v>199</v>
      </c>
      <c r="G58" s="188">
        <v>597</v>
      </c>
      <c r="H58" s="188">
        <v>4</v>
      </c>
      <c r="I58" s="188">
        <v>29</v>
      </c>
      <c r="J58" s="188">
        <v>182</v>
      </c>
      <c r="K58" s="188">
        <v>3</v>
      </c>
      <c r="L58" s="188">
        <v>2</v>
      </c>
      <c r="M58" s="188">
        <v>317</v>
      </c>
      <c r="N58" s="188">
        <v>44</v>
      </c>
    </row>
    <row r="59" spans="1:14" ht="14.1" customHeight="1">
      <c r="A59" s="5" t="s">
        <v>184</v>
      </c>
      <c r="B59" s="187">
        <v>1264</v>
      </c>
      <c r="C59" s="188">
        <v>28</v>
      </c>
      <c r="D59" s="188">
        <v>95</v>
      </c>
      <c r="E59" s="188">
        <v>165</v>
      </c>
      <c r="F59" s="188">
        <v>139</v>
      </c>
      <c r="G59" s="188">
        <v>394</v>
      </c>
      <c r="H59" s="188" t="s">
        <v>163</v>
      </c>
      <c r="I59" s="188">
        <v>29</v>
      </c>
      <c r="J59" s="188">
        <v>112</v>
      </c>
      <c r="K59" s="188" t="s">
        <v>163</v>
      </c>
      <c r="L59" s="188">
        <v>3</v>
      </c>
      <c r="M59" s="188">
        <v>257</v>
      </c>
      <c r="N59" s="188">
        <v>42</v>
      </c>
    </row>
    <row r="60" spans="1:14" ht="14.1" customHeight="1">
      <c r="A60" s="5" t="s">
        <v>185</v>
      </c>
      <c r="B60" s="187">
        <v>419</v>
      </c>
      <c r="C60" s="188">
        <v>12</v>
      </c>
      <c r="D60" s="188">
        <v>23</v>
      </c>
      <c r="E60" s="188">
        <v>57</v>
      </c>
      <c r="F60" s="188">
        <v>60</v>
      </c>
      <c r="G60" s="188">
        <v>128</v>
      </c>
      <c r="H60" s="188" t="s">
        <v>163</v>
      </c>
      <c r="I60" s="188">
        <v>20</v>
      </c>
      <c r="J60" s="188">
        <v>29</v>
      </c>
      <c r="K60" s="188" t="s">
        <v>163</v>
      </c>
      <c r="L60" s="188" t="s">
        <v>163</v>
      </c>
      <c r="M60" s="188">
        <v>66</v>
      </c>
      <c r="N60" s="188">
        <v>24</v>
      </c>
    </row>
    <row r="61" spans="1:14" ht="14.1" customHeight="1">
      <c r="A61" s="5" t="s">
        <v>186</v>
      </c>
      <c r="B61" s="187">
        <v>155</v>
      </c>
      <c r="C61" s="188">
        <v>10</v>
      </c>
      <c r="D61" s="188">
        <v>18</v>
      </c>
      <c r="E61" s="188">
        <v>29</v>
      </c>
      <c r="F61" s="188">
        <v>16</v>
      </c>
      <c r="G61" s="188">
        <v>31</v>
      </c>
      <c r="H61" s="188" t="s">
        <v>163</v>
      </c>
      <c r="I61" s="188">
        <v>6</v>
      </c>
      <c r="J61" s="188">
        <v>13</v>
      </c>
      <c r="K61" s="188" t="s">
        <v>163</v>
      </c>
      <c r="L61" s="188" t="s">
        <v>163</v>
      </c>
      <c r="M61" s="188">
        <v>14</v>
      </c>
      <c r="N61" s="188">
        <v>18</v>
      </c>
    </row>
    <row r="62" spans="1:14" ht="14.1" customHeight="1">
      <c r="A62" s="5" t="s">
        <v>17</v>
      </c>
      <c r="B62" s="187">
        <v>78</v>
      </c>
      <c r="C62" s="188">
        <v>8</v>
      </c>
      <c r="D62" s="188">
        <v>9</v>
      </c>
      <c r="E62" s="188">
        <v>7</v>
      </c>
      <c r="F62" s="188">
        <v>11</v>
      </c>
      <c r="G62" s="188">
        <v>19</v>
      </c>
      <c r="H62" s="188" t="s">
        <v>163</v>
      </c>
      <c r="I62" s="188">
        <v>7</v>
      </c>
      <c r="J62" s="188">
        <v>3</v>
      </c>
      <c r="K62" s="188" t="s">
        <v>163</v>
      </c>
      <c r="L62" s="188" t="s">
        <v>163</v>
      </c>
      <c r="M62" s="188">
        <v>2</v>
      </c>
      <c r="N62" s="188">
        <v>12</v>
      </c>
    </row>
    <row r="63" spans="1:14" ht="14.1" customHeight="1">
      <c r="A63" s="5" t="s">
        <v>74</v>
      </c>
      <c r="B63" s="205">
        <v>49.879660000000001</v>
      </c>
      <c r="C63" s="206">
        <v>63.771599999999999</v>
      </c>
      <c r="D63" s="206">
        <v>46.981619999999999</v>
      </c>
      <c r="E63" s="206">
        <v>48.267220000000002</v>
      </c>
      <c r="F63" s="206">
        <v>46.94012</v>
      </c>
      <c r="G63" s="206">
        <v>51.724110000000003</v>
      </c>
      <c r="H63" s="206">
        <v>42.46078</v>
      </c>
      <c r="I63" s="206">
        <v>57.942480000000003</v>
      </c>
      <c r="J63" s="206">
        <v>50.966949999999997</v>
      </c>
      <c r="K63" s="206">
        <v>45.621949999999998</v>
      </c>
      <c r="L63" s="206">
        <v>51.369570000000003</v>
      </c>
      <c r="M63" s="206">
        <v>55.99044</v>
      </c>
      <c r="N63" s="206">
        <v>53.021299999999997</v>
      </c>
    </row>
    <row r="64" spans="1:14" ht="14.1" customHeight="1">
      <c r="A64" s="22" t="s">
        <v>506</v>
      </c>
      <c r="B64" s="187">
        <v>3748</v>
      </c>
      <c r="C64" s="188">
        <v>76</v>
      </c>
      <c r="D64" s="188">
        <v>344</v>
      </c>
      <c r="E64" s="188">
        <v>496</v>
      </c>
      <c r="F64" s="188">
        <v>425</v>
      </c>
      <c r="G64" s="188">
        <v>1169</v>
      </c>
      <c r="H64" s="188">
        <v>4</v>
      </c>
      <c r="I64" s="188">
        <v>91</v>
      </c>
      <c r="J64" s="188">
        <v>339</v>
      </c>
      <c r="K64" s="188">
        <v>3</v>
      </c>
      <c r="L64" s="188">
        <v>5</v>
      </c>
      <c r="M64" s="188">
        <v>656</v>
      </c>
      <c r="N64" s="188">
        <v>140</v>
      </c>
    </row>
    <row r="65" spans="1:14" ht="14.1" customHeight="1">
      <c r="A65" s="21" t="s">
        <v>507</v>
      </c>
      <c r="B65" s="187">
        <v>3096</v>
      </c>
      <c r="C65" s="207">
        <v>46</v>
      </c>
      <c r="D65" s="207">
        <v>294</v>
      </c>
      <c r="E65" s="207">
        <v>403</v>
      </c>
      <c r="F65" s="207">
        <v>338</v>
      </c>
      <c r="G65" s="207">
        <v>991</v>
      </c>
      <c r="H65" s="188">
        <v>4</v>
      </c>
      <c r="I65" s="207">
        <v>58</v>
      </c>
      <c r="J65" s="207">
        <v>294</v>
      </c>
      <c r="K65" s="207">
        <v>3</v>
      </c>
      <c r="L65" s="207">
        <v>5</v>
      </c>
      <c r="M65" s="207">
        <v>574</v>
      </c>
      <c r="N65" s="207">
        <v>86</v>
      </c>
    </row>
    <row r="66" spans="1:14" ht="14.1" customHeight="1">
      <c r="A66" s="21" t="s">
        <v>508</v>
      </c>
      <c r="B66" s="187">
        <v>652</v>
      </c>
      <c r="C66" s="207">
        <v>30</v>
      </c>
      <c r="D66" s="207">
        <v>50</v>
      </c>
      <c r="E66" s="207">
        <v>93</v>
      </c>
      <c r="F66" s="207">
        <v>87</v>
      </c>
      <c r="G66" s="207">
        <v>178</v>
      </c>
      <c r="H66" s="188" t="s">
        <v>163</v>
      </c>
      <c r="I66" s="207">
        <v>33</v>
      </c>
      <c r="J66" s="207">
        <v>45</v>
      </c>
      <c r="K66" s="188" t="s">
        <v>163</v>
      </c>
      <c r="L66" s="188" t="s">
        <v>163</v>
      </c>
      <c r="M66" s="207">
        <v>82</v>
      </c>
      <c r="N66" s="207">
        <v>54</v>
      </c>
    </row>
  </sheetData>
  <mergeCells count="16">
    <mergeCell ref="N4:N6"/>
    <mergeCell ref="A2:A6"/>
    <mergeCell ref="B2:G2"/>
    <mergeCell ref="H2:N2"/>
    <mergeCell ref="B3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1"/>
  <pageMargins left="0.7" right="0.7" top="0.75" bottom="0.75" header="0.3" footer="0.3"/>
  <pageSetup paperSize="9" scale="82" orientation="portrait" verticalDpi="0" r:id="rId1"/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6"/>
  <sheetViews>
    <sheetView view="pageBreakPreview" zoomScaleNormal="100" zoomScaleSheetLayoutView="100" workbookViewId="0"/>
  </sheetViews>
  <sheetFormatPr defaultRowHeight="13.5"/>
  <cols>
    <col min="1" max="1" width="15.625" customWidth="1"/>
    <col min="2" max="14" width="13.625" customWidth="1"/>
  </cols>
  <sheetData>
    <row r="1" spans="1:14" ht="24" customHeight="1" thickBot="1">
      <c r="A1" s="2"/>
      <c r="B1" s="198"/>
      <c r="C1" s="198"/>
      <c r="D1" s="198"/>
      <c r="E1" s="198"/>
      <c r="F1" s="198"/>
      <c r="G1" s="199" t="s">
        <v>492</v>
      </c>
      <c r="H1" s="200" t="s">
        <v>509</v>
      </c>
      <c r="I1" s="198"/>
      <c r="J1" s="198"/>
      <c r="K1" s="198"/>
      <c r="L1" s="198"/>
      <c r="M1" s="198"/>
      <c r="N1" s="198"/>
    </row>
    <row r="2" spans="1:14" ht="14.1" customHeight="1" thickTop="1">
      <c r="A2" s="274" t="s">
        <v>494</v>
      </c>
      <c r="B2" s="368" t="s">
        <v>510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1:14" ht="12.95" customHeight="1">
      <c r="A3" s="292"/>
      <c r="B3" s="370" t="s">
        <v>167</v>
      </c>
      <c r="C3" s="201" t="s">
        <v>24</v>
      </c>
      <c r="D3" s="201" t="s">
        <v>25</v>
      </c>
      <c r="E3" s="201" t="s">
        <v>26</v>
      </c>
      <c r="F3" s="201" t="s">
        <v>27</v>
      </c>
      <c r="G3" s="202" t="s">
        <v>28</v>
      </c>
      <c r="H3" s="208" t="s">
        <v>29</v>
      </c>
      <c r="I3" s="201" t="s">
        <v>30</v>
      </c>
      <c r="J3" s="201" t="s">
        <v>31</v>
      </c>
      <c r="K3" s="201" t="s">
        <v>32</v>
      </c>
      <c r="L3" s="201" t="s">
        <v>33</v>
      </c>
      <c r="M3" s="201" t="s">
        <v>34</v>
      </c>
      <c r="N3" s="177" t="s">
        <v>35</v>
      </c>
    </row>
    <row r="4" spans="1:14" ht="9.9499999999999993" customHeight="1">
      <c r="A4" s="292"/>
      <c r="B4" s="370"/>
      <c r="C4" s="372" t="s">
        <v>495</v>
      </c>
      <c r="D4" s="374" t="s">
        <v>496</v>
      </c>
      <c r="E4" s="372" t="s">
        <v>479</v>
      </c>
      <c r="F4" s="372" t="s">
        <v>480</v>
      </c>
      <c r="G4" s="376" t="s">
        <v>497</v>
      </c>
      <c r="H4" s="372" t="s">
        <v>498</v>
      </c>
      <c r="I4" s="372" t="s">
        <v>499</v>
      </c>
      <c r="J4" s="372" t="s">
        <v>500</v>
      </c>
      <c r="K4" s="372" t="s">
        <v>501</v>
      </c>
      <c r="L4" s="372" t="s">
        <v>502</v>
      </c>
      <c r="M4" s="374" t="s">
        <v>503</v>
      </c>
      <c r="N4" s="365" t="s">
        <v>504</v>
      </c>
    </row>
    <row r="5" spans="1:14" ht="9.9499999999999993" customHeight="1">
      <c r="A5" s="292"/>
      <c r="B5" s="370"/>
      <c r="C5" s="372"/>
      <c r="D5" s="374"/>
      <c r="E5" s="372"/>
      <c r="F5" s="372"/>
      <c r="G5" s="376"/>
      <c r="H5" s="372"/>
      <c r="I5" s="372"/>
      <c r="J5" s="372"/>
      <c r="K5" s="372"/>
      <c r="L5" s="372"/>
      <c r="M5" s="374"/>
      <c r="N5" s="365"/>
    </row>
    <row r="6" spans="1:14" ht="9.9499999999999993" customHeight="1">
      <c r="A6" s="367"/>
      <c r="B6" s="371"/>
      <c r="C6" s="373"/>
      <c r="D6" s="375"/>
      <c r="E6" s="373"/>
      <c r="F6" s="373"/>
      <c r="G6" s="377"/>
      <c r="H6" s="373"/>
      <c r="I6" s="373"/>
      <c r="J6" s="373"/>
      <c r="K6" s="373"/>
      <c r="L6" s="373"/>
      <c r="M6" s="375"/>
      <c r="N6" s="366"/>
    </row>
    <row r="7" spans="1:14" ht="14.1" customHeight="1">
      <c r="A7" s="178" t="s">
        <v>2</v>
      </c>
      <c r="B7" s="204">
        <v>39844</v>
      </c>
      <c r="C7" s="183">
        <v>1000</v>
      </c>
      <c r="D7" s="183">
        <v>6378</v>
      </c>
      <c r="E7" s="183">
        <v>7502</v>
      </c>
      <c r="F7" s="183">
        <v>5148</v>
      </c>
      <c r="G7" s="183">
        <v>6408</v>
      </c>
      <c r="H7" s="183">
        <v>1037</v>
      </c>
      <c r="I7" s="183">
        <v>333</v>
      </c>
      <c r="J7" s="183">
        <v>4216</v>
      </c>
      <c r="K7" s="183">
        <v>2288</v>
      </c>
      <c r="L7" s="183">
        <v>1473</v>
      </c>
      <c r="M7" s="183">
        <v>3704</v>
      </c>
      <c r="N7" s="183">
        <v>357</v>
      </c>
    </row>
    <row r="8" spans="1:14" ht="14.1" customHeight="1">
      <c r="A8" s="44" t="s">
        <v>3</v>
      </c>
      <c r="B8" s="187">
        <v>662</v>
      </c>
      <c r="C8" s="188" t="s">
        <v>163</v>
      </c>
      <c r="D8" s="188">
        <v>30</v>
      </c>
      <c r="E8" s="188">
        <v>54</v>
      </c>
      <c r="F8" s="188">
        <v>210</v>
      </c>
      <c r="G8" s="188">
        <v>199</v>
      </c>
      <c r="H8" s="188">
        <v>3</v>
      </c>
      <c r="I8" s="188">
        <v>1</v>
      </c>
      <c r="J8" s="188">
        <v>65</v>
      </c>
      <c r="K8" s="188">
        <v>11</v>
      </c>
      <c r="L8" s="188">
        <v>20</v>
      </c>
      <c r="M8" s="188">
        <v>52</v>
      </c>
      <c r="N8" s="188">
        <v>17</v>
      </c>
    </row>
    <row r="9" spans="1:14" ht="14.1" customHeight="1">
      <c r="A9" s="5" t="s">
        <v>505</v>
      </c>
      <c r="B9" s="187">
        <v>2278</v>
      </c>
      <c r="C9" s="188">
        <v>1</v>
      </c>
      <c r="D9" s="188">
        <v>444</v>
      </c>
      <c r="E9" s="188">
        <v>317</v>
      </c>
      <c r="F9" s="188">
        <v>414</v>
      </c>
      <c r="G9" s="188">
        <v>436</v>
      </c>
      <c r="H9" s="188">
        <v>82</v>
      </c>
      <c r="I9" s="188">
        <v>11</v>
      </c>
      <c r="J9" s="188">
        <v>272</v>
      </c>
      <c r="K9" s="188">
        <v>51</v>
      </c>
      <c r="L9" s="188">
        <v>67</v>
      </c>
      <c r="M9" s="188">
        <v>139</v>
      </c>
      <c r="N9" s="188">
        <v>44</v>
      </c>
    </row>
    <row r="10" spans="1:14" ht="14.1" customHeight="1">
      <c r="A10" s="5" t="s">
        <v>175</v>
      </c>
      <c r="B10" s="187">
        <v>2229</v>
      </c>
      <c r="C10" s="188">
        <v>3</v>
      </c>
      <c r="D10" s="188">
        <v>457</v>
      </c>
      <c r="E10" s="188">
        <v>442</v>
      </c>
      <c r="F10" s="188">
        <v>346</v>
      </c>
      <c r="G10" s="188">
        <v>333</v>
      </c>
      <c r="H10" s="188">
        <v>71</v>
      </c>
      <c r="I10" s="188">
        <v>17</v>
      </c>
      <c r="J10" s="188">
        <v>268</v>
      </c>
      <c r="K10" s="188">
        <v>59</v>
      </c>
      <c r="L10" s="188">
        <v>86</v>
      </c>
      <c r="M10" s="188">
        <v>131</v>
      </c>
      <c r="N10" s="188">
        <v>16</v>
      </c>
    </row>
    <row r="11" spans="1:14" ht="14.1" customHeight="1">
      <c r="A11" s="5" t="s">
        <v>176</v>
      </c>
      <c r="B11" s="187">
        <v>2331</v>
      </c>
      <c r="C11" s="188">
        <v>6</v>
      </c>
      <c r="D11" s="188">
        <v>434</v>
      </c>
      <c r="E11" s="188">
        <v>471</v>
      </c>
      <c r="F11" s="188">
        <v>334</v>
      </c>
      <c r="G11" s="188">
        <v>372</v>
      </c>
      <c r="H11" s="188">
        <v>76</v>
      </c>
      <c r="I11" s="188">
        <v>16</v>
      </c>
      <c r="J11" s="188">
        <v>302</v>
      </c>
      <c r="K11" s="188">
        <v>84</v>
      </c>
      <c r="L11" s="188">
        <v>69</v>
      </c>
      <c r="M11" s="188">
        <v>149</v>
      </c>
      <c r="N11" s="188">
        <v>18</v>
      </c>
    </row>
    <row r="12" spans="1:14" ht="14.1" customHeight="1">
      <c r="A12" s="5" t="s">
        <v>177</v>
      </c>
      <c r="B12" s="187">
        <v>2921</v>
      </c>
      <c r="C12" s="188">
        <v>24</v>
      </c>
      <c r="D12" s="188">
        <v>521</v>
      </c>
      <c r="E12" s="188">
        <v>587</v>
      </c>
      <c r="F12" s="188">
        <v>388</v>
      </c>
      <c r="G12" s="188">
        <v>487</v>
      </c>
      <c r="H12" s="188">
        <v>71</v>
      </c>
      <c r="I12" s="188">
        <v>23</v>
      </c>
      <c r="J12" s="188">
        <v>318</v>
      </c>
      <c r="K12" s="188">
        <v>116</v>
      </c>
      <c r="L12" s="188">
        <v>103</v>
      </c>
      <c r="M12" s="188">
        <v>253</v>
      </c>
      <c r="N12" s="188">
        <v>30</v>
      </c>
    </row>
    <row r="13" spans="1:14" ht="14.1" customHeight="1">
      <c r="A13" s="5" t="s">
        <v>178</v>
      </c>
      <c r="B13" s="187">
        <v>4050</v>
      </c>
      <c r="C13" s="188">
        <v>60</v>
      </c>
      <c r="D13" s="188">
        <v>757</v>
      </c>
      <c r="E13" s="188">
        <v>827</v>
      </c>
      <c r="F13" s="188">
        <v>510</v>
      </c>
      <c r="G13" s="188">
        <v>641</v>
      </c>
      <c r="H13" s="188">
        <v>73</v>
      </c>
      <c r="I13" s="188">
        <v>29</v>
      </c>
      <c r="J13" s="188">
        <v>445</v>
      </c>
      <c r="K13" s="188">
        <v>183</v>
      </c>
      <c r="L13" s="188">
        <v>164</v>
      </c>
      <c r="M13" s="188">
        <v>324</v>
      </c>
      <c r="N13" s="188">
        <v>37</v>
      </c>
    </row>
    <row r="14" spans="1:14" ht="14.1" customHeight="1">
      <c r="A14" s="5" t="s">
        <v>179</v>
      </c>
      <c r="B14" s="187">
        <v>5178</v>
      </c>
      <c r="C14" s="188">
        <v>84</v>
      </c>
      <c r="D14" s="188">
        <v>882</v>
      </c>
      <c r="E14" s="188">
        <v>1208</v>
      </c>
      <c r="F14" s="188">
        <v>660</v>
      </c>
      <c r="G14" s="188">
        <v>729</v>
      </c>
      <c r="H14" s="188">
        <v>110</v>
      </c>
      <c r="I14" s="188">
        <v>36</v>
      </c>
      <c r="J14" s="188">
        <v>543</v>
      </c>
      <c r="K14" s="188">
        <v>285</v>
      </c>
      <c r="L14" s="188">
        <v>210</v>
      </c>
      <c r="M14" s="188">
        <v>390</v>
      </c>
      <c r="N14" s="188">
        <v>41</v>
      </c>
    </row>
    <row r="15" spans="1:14" ht="14.1" customHeight="1">
      <c r="A15" s="5" t="s">
        <v>180</v>
      </c>
      <c r="B15" s="187">
        <v>4876</v>
      </c>
      <c r="C15" s="188">
        <v>119</v>
      </c>
      <c r="D15" s="188">
        <v>815</v>
      </c>
      <c r="E15" s="188">
        <v>1091</v>
      </c>
      <c r="F15" s="188">
        <v>618</v>
      </c>
      <c r="G15" s="188">
        <v>700</v>
      </c>
      <c r="H15" s="188">
        <v>107</v>
      </c>
      <c r="I15" s="188">
        <v>35</v>
      </c>
      <c r="J15" s="188">
        <v>480</v>
      </c>
      <c r="K15" s="188">
        <v>308</v>
      </c>
      <c r="L15" s="188">
        <v>144</v>
      </c>
      <c r="M15" s="188">
        <v>431</v>
      </c>
      <c r="N15" s="188">
        <v>28</v>
      </c>
    </row>
    <row r="16" spans="1:14" ht="14.1" customHeight="1">
      <c r="A16" s="5" t="s">
        <v>181</v>
      </c>
      <c r="B16" s="187">
        <v>4666</v>
      </c>
      <c r="C16" s="188">
        <v>126</v>
      </c>
      <c r="D16" s="188">
        <v>786</v>
      </c>
      <c r="E16" s="188">
        <v>1020</v>
      </c>
      <c r="F16" s="188">
        <v>549</v>
      </c>
      <c r="G16" s="188">
        <v>667</v>
      </c>
      <c r="H16" s="188">
        <v>150</v>
      </c>
      <c r="I16" s="188">
        <v>30</v>
      </c>
      <c r="J16" s="188">
        <v>427</v>
      </c>
      <c r="K16" s="188">
        <v>323</v>
      </c>
      <c r="L16" s="188">
        <v>148</v>
      </c>
      <c r="M16" s="188">
        <v>408</v>
      </c>
      <c r="N16" s="188">
        <v>32</v>
      </c>
    </row>
    <row r="17" spans="1:14" ht="14.1" customHeight="1">
      <c r="A17" s="5" t="s">
        <v>182</v>
      </c>
      <c r="B17" s="187">
        <v>4066</v>
      </c>
      <c r="C17" s="188">
        <v>159</v>
      </c>
      <c r="D17" s="188">
        <v>605</v>
      </c>
      <c r="E17" s="188">
        <v>711</v>
      </c>
      <c r="F17" s="188">
        <v>461</v>
      </c>
      <c r="G17" s="188">
        <v>650</v>
      </c>
      <c r="H17" s="188">
        <v>98</v>
      </c>
      <c r="I17" s="188">
        <v>41</v>
      </c>
      <c r="J17" s="188">
        <v>435</v>
      </c>
      <c r="K17" s="188">
        <v>287</v>
      </c>
      <c r="L17" s="188">
        <v>173</v>
      </c>
      <c r="M17" s="188">
        <v>419</v>
      </c>
      <c r="N17" s="188">
        <v>27</v>
      </c>
    </row>
    <row r="18" spans="1:14" ht="14.1" customHeight="1">
      <c r="A18" s="5" t="s">
        <v>183</v>
      </c>
      <c r="B18" s="187">
        <v>3427</v>
      </c>
      <c r="C18" s="188">
        <v>129</v>
      </c>
      <c r="D18" s="188">
        <v>367</v>
      </c>
      <c r="E18" s="188">
        <v>401</v>
      </c>
      <c r="F18" s="188">
        <v>317</v>
      </c>
      <c r="G18" s="188">
        <v>681</v>
      </c>
      <c r="H18" s="188">
        <v>102</v>
      </c>
      <c r="I18" s="188">
        <v>44</v>
      </c>
      <c r="J18" s="188">
        <v>371</v>
      </c>
      <c r="K18" s="188">
        <v>319</v>
      </c>
      <c r="L18" s="188">
        <v>172</v>
      </c>
      <c r="M18" s="188">
        <v>495</v>
      </c>
      <c r="N18" s="188">
        <v>29</v>
      </c>
    </row>
    <row r="19" spans="1:14" ht="14.1" customHeight="1">
      <c r="A19" s="5" t="s">
        <v>184</v>
      </c>
      <c r="B19" s="187">
        <v>2298</v>
      </c>
      <c r="C19" s="188">
        <v>164</v>
      </c>
      <c r="D19" s="188">
        <v>182</v>
      </c>
      <c r="E19" s="188">
        <v>261</v>
      </c>
      <c r="F19" s="188">
        <v>235</v>
      </c>
      <c r="G19" s="188">
        <v>403</v>
      </c>
      <c r="H19" s="188">
        <v>78</v>
      </c>
      <c r="I19" s="188">
        <v>30</v>
      </c>
      <c r="J19" s="188">
        <v>209</v>
      </c>
      <c r="K19" s="188">
        <v>228</v>
      </c>
      <c r="L19" s="188">
        <v>90</v>
      </c>
      <c r="M19" s="188">
        <v>396</v>
      </c>
      <c r="N19" s="188">
        <v>22</v>
      </c>
    </row>
    <row r="20" spans="1:14" ht="14.1" customHeight="1">
      <c r="A20" s="5" t="s">
        <v>185</v>
      </c>
      <c r="B20" s="187">
        <v>609</v>
      </c>
      <c r="C20" s="188">
        <v>66</v>
      </c>
      <c r="D20" s="188">
        <v>59</v>
      </c>
      <c r="E20" s="188">
        <v>70</v>
      </c>
      <c r="F20" s="188">
        <v>71</v>
      </c>
      <c r="G20" s="188">
        <v>88</v>
      </c>
      <c r="H20" s="188">
        <v>15</v>
      </c>
      <c r="I20" s="188">
        <v>17</v>
      </c>
      <c r="J20" s="188">
        <v>69</v>
      </c>
      <c r="K20" s="188">
        <v>30</v>
      </c>
      <c r="L20" s="188">
        <v>20</v>
      </c>
      <c r="M20" s="188">
        <v>96</v>
      </c>
      <c r="N20" s="188">
        <v>8</v>
      </c>
    </row>
    <row r="21" spans="1:14" ht="14.1" customHeight="1">
      <c r="A21" s="5" t="s">
        <v>186</v>
      </c>
      <c r="B21" s="187">
        <v>177</v>
      </c>
      <c r="C21" s="188">
        <v>39</v>
      </c>
      <c r="D21" s="188">
        <v>24</v>
      </c>
      <c r="E21" s="188">
        <v>35</v>
      </c>
      <c r="F21" s="188">
        <v>22</v>
      </c>
      <c r="G21" s="188">
        <v>13</v>
      </c>
      <c r="H21" s="188">
        <v>1</v>
      </c>
      <c r="I21" s="188">
        <v>2</v>
      </c>
      <c r="J21" s="188">
        <v>11</v>
      </c>
      <c r="K21" s="188">
        <v>2</v>
      </c>
      <c r="L21" s="188">
        <v>5</v>
      </c>
      <c r="M21" s="188">
        <v>19</v>
      </c>
      <c r="N21" s="188">
        <v>4</v>
      </c>
    </row>
    <row r="22" spans="1:14" ht="14.1" customHeight="1">
      <c r="A22" s="5" t="s">
        <v>17</v>
      </c>
      <c r="B22" s="187">
        <v>76</v>
      </c>
      <c r="C22" s="188">
        <v>20</v>
      </c>
      <c r="D22" s="188">
        <v>15</v>
      </c>
      <c r="E22" s="188">
        <v>7</v>
      </c>
      <c r="F22" s="188">
        <v>13</v>
      </c>
      <c r="G22" s="188">
        <v>9</v>
      </c>
      <c r="H22" s="188" t="s">
        <v>163</v>
      </c>
      <c r="I22" s="188">
        <v>1</v>
      </c>
      <c r="J22" s="188">
        <v>1</v>
      </c>
      <c r="K22" s="188">
        <v>2</v>
      </c>
      <c r="L22" s="188">
        <v>2</v>
      </c>
      <c r="M22" s="188">
        <v>2</v>
      </c>
      <c r="N22" s="188">
        <v>4</v>
      </c>
    </row>
    <row r="23" spans="1:14" ht="14.1" customHeight="1">
      <c r="A23" s="5" t="s">
        <v>74</v>
      </c>
      <c r="B23" s="205">
        <v>49.509039999999999</v>
      </c>
      <c r="C23" s="206">
        <v>61.835999999999999</v>
      </c>
      <c r="D23" s="206">
        <v>47.468170000000001</v>
      </c>
      <c r="E23" s="206">
        <v>48.732340000000001</v>
      </c>
      <c r="F23" s="206">
        <v>46.739699999999999</v>
      </c>
      <c r="G23" s="206">
        <v>49.021380000000001</v>
      </c>
      <c r="H23" s="206">
        <v>49.716009999999997</v>
      </c>
      <c r="I23" s="206">
        <v>53.71922</v>
      </c>
      <c r="J23" s="206">
        <v>48.509010000000004</v>
      </c>
      <c r="K23" s="206">
        <v>54.558129999999998</v>
      </c>
      <c r="L23" s="206">
        <v>50.555669999999999</v>
      </c>
      <c r="M23" s="206">
        <v>53.370139999999999</v>
      </c>
      <c r="N23" s="206">
        <v>46.993000000000002</v>
      </c>
    </row>
    <row r="24" spans="1:14" ht="14.1" customHeight="1">
      <c r="A24" s="20" t="s">
        <v>506</v>
      </c>
      <c r="B24" s="187">
        <v>6587</v>
      </c>
      <c r="C24" s="188">
        <v>418</v>
      </c>
      <c r="D24" s="188">
        <v>647</v>
      </c>
      <c r="E24" s="188">
        <v>774</v>
      </c>
      <c r="F24" s="188">
        <v>658</v>
      </c>
      <c r="G24" s="188">
        <v>1194</v>
      </c>
      <c r="H24" s="188">
        <v>196</v>
      </c>
      <c r="I24" s="188">
        <v>94</v>
      </c>
      <c r="J24" s="188">
        <v>661</v>
      </c>
      <c r="K24" s="188">
        <v>581</v>
      </c>
      <c r="L24" s="188">
        <v>289</v>
      </c>
      <c r="M24" s="188">
        <v>1008</v>
      </c>
      <c r="N24" s="188">
        <v>67</v>
      </c>
    </row>
    <row r="25" spans="1:14" ht="14.1" customHeight="1">
      <c r="A25" s="21" t="s">
        <v>507</v>
      </c>
      <c r="B25" s="187">
        <v>5725</v>
      </c>
      <c r="C25" s="188">
        <v>293</v>
      </c>
      <c r="D25" s="188">
        <v>549</v>
      </c>
      <c r="E25" s="188">
        <v>662</v>
      </c>
      <c r="F25" s="188">
        <v>552</v>
      </c>
      <c r="G25" s="188">
        <v>1084</v>
      </c>
      <c r="H25" s="188">
        <v>180</v>
      </c>
      <c r="I25" s="188">
        <v>74</v>
      </c>
      <c r="J25" s="188">
        <v>580</v>
      </c>
      <c r="K25" s="188">
        <v>547</v>
      </c>
      <c r="L25" s="188">
        <v>262</v>
      </c>
      <c r="M25" s="188">
        <v>891</v>
      </c>
      <c r="N25" s="188">
        <v>51</v>
      </c>
    </row>
    <row r="26" spans="1:14" ht="14.1" customHeight="1">
      <c r="A26" s="21" t="s">
        <v>508</v>
      </c>
      <c r="B26" s="187">
        <v>862</v>
      </c>
      <c r="C26" s="188">
        <v>125</v>
      </c>
      <c r="D26" s="188">
        <v>98</v>
      </c>
      <c r="E26" s="188">
        <v>112</v>
      </c>
      <c r="F26" s="188">
        <v>106</v>
      </c>
      <c r="G26" s="188">
        <v>110</v>
      </c>
      <c r="H26" s="188">
        <v>16</v>
      </c>
      <c r="I26" s="188">
        <v>20</v>
      </c>
      <c r="J26" s="188">
        <v>81</v>
      </c>
      <c r="K26" s="188">
        <v>34</v>
      </c>
      <c r="L26" s="188">
        <v>27</v>
      </c>
      <c r="M26" s="188">
        <v>117</v>
      </c>
      <c r="N26" s="188">
        <v>16</v>
      </c>
    </row>
    <row r="27" spans="1:14" ht="14.1" customHeight="1">
      <c r="A27" s="9" t="s">
        <v>0</v>
      </c>
      <c r="B27" s="182">
        <v>20389</v>
      </c>
      <c r="C27" s="183">
        <v>849</v>
      </c>
      <c r="D27" s="183">
        <v>2629</v>
      </c>
      <c r="E27" s="183">
        <v>2873</v>
      </c>
      <c r="F27" s="183">
        <v>2399</v>
      </c>
      <c r="G27" s="183">
        <v>1928</v>
      </c>
      <c r="H27" s="183">
        <v>986</v>
      </c>
      <c r="I27" s="183">
        <v>218</v>
      </c>
      <c r="J27" s="183">
        <v>2732</v>
      </c>
      <c r="K27" s="183">
        <v>2251</v>
      </c>
      <c r="L27" s="183">
        <v>1460</v>
      </c>
      <c r="M27" s="183">
        <v>1878</v>
      </c>
      <c r="N27" s="183">
        <v>186</v>
      </c>
    </row>
    <row r="28" spans="1:14" ht="14.1" customHeight="1">
      <c r="A28" s="44" t="s">
        <v>3</v>
      </c>
      <c r="B28" s="187">
        <v>303</v>
      </c>
      <c r="C28" s="188" t="s">
        <v>163</v>
      </c>
      <c r="D28" s="188">
        <v>16</v>
      </c>
      <c r="E28" s="188">
        <v>23</v>
      </c>
      <c r="F28" s="188">
        <v>71</v>
      </c>
      <c r="G28" s="188">
        <v>71</v>
      </c>
      <c r="H28" s="188">
        <v>3</v>
      </c>
      <c r="I28" s="188">
        <v>1</v>
      </c>
      <c r="J28" s="188">
        <v>50</v>
      </c>
      <c r="K28" s="188">
        <v>10</v>
      </c>
      <c r="L28" s="188">
        <v>20</v>
      </c>
      <c r="M28" s="188">
        <v>28</v>
      </c>
      <c r="N28" s="188">
        <v>10</v>
      </c>
    </row>
    <row r="29" spans="1:14" ht="14.1" customHeight="1">
      <c r="A29" s="5" t="s">
        <v>505</v>
      </c>
      <c r="B29" s="187">
        <v>1091</v>
      </c>
      <c r="C29" s="188">
        <v>1</v>
      </c>
      <c r="D29" s="188">
        <v>140</v>
      </c>
      <c r="E29" s="188">
        <v>100</v>
      </c>
      <c r="F29" s="188">
        <v>169</v>
      </c>
      <c r="G29" s="188">
        <v>191</v>
      </c>
      <c r="H29" s="188">
        <v>70</v>
      </c>
      <c r="I29" s="188">
        <v>9</v>
      </c>
      <c r="J29" s="188">
        <v>165</v>
      </c>
      <c r="K29" s="188">
        <v>47</v>
      </c>
      <c r="L29" s="188">
        <v>67</v>
      </c>
      <c r="M29" s="188">
        <v>107</v>
      </c>
      <c r="N29" s="188">
        <v>25</v>
      </c>
    </row>
    <row r="30" spans="1:14" ht="14.1" customHeight="1">
      <c r="A30" s="5" t="s">
        <v>175</v>
      </c>
      <c r="B30" s="187">
        <v>1121</v>
      </c>
      <c r="C30" s="188">
        <v>3</v>
      </c>
      <c r="D30" s="188">
        <v>187</v>
      </c>
      <c r="E30" s="188">
        <v>158</v>
      </c>
      <c r="F30" s="188">
        <v>142</v>
      </c>
      <c r="G30" s="188">
        <v>128</v>
      </c>
      <c r="H30" s="188">
        <v>68</v>
      </c>
      <c r="I30" s="188">
        <v>7</v>
      </c>
      <c r="J30" s="188">
        <v>197</v>
      </c>
      <c r="K30" s="188">
        <v>58</v>
      </c>
      <c r="L30" s="188">
        <v>86</v>
      </c>
      <c r="M30" s="188">
        <v>80</v>
      </c>
      <c r="N30" s="188">
        <v>7</v>
      </c>
    </row>
    <row r="31" spans="1:14" ht="14.1" customHeight="1">
      <c r="A31" s="5" t="s">
        <v>176</v>
      </c>
      <c r="B31" s="187">
        <v>1231</v>
      </c>
      <c r="C31" s="188">
        <v>4</v>
      </c>
      <c r="D31" s="188">
        <v>169</v>
      </c>
      <c r="E31" s="188">
        <v>172</v>
      </c>
      <c r="F31" s="188">
        <v>161</v>
      </c>
      <c r="G31" s="188">
        <v>156</v>
      </c>
      <c r="H31" s="188">
        <v>72</v>
      </c>
      <c r="I31" s="188">
        <v>8</v>
      </c>
      <c r="J31" s="188">
        <v>220</v>
      </c>
      <c r="K31" s="188">
        <v>80</v>
      </c>
      <c r="L31" s="188">
        <v>69</v>
      </c>
      <c r="M31" s="188">
        <v>109</v>
      </c>
      <c r="N31" s="188">
        <v>11</v>
      </c>
    </row>
    <row r="32" spans="1:14" ht="14.1" customHeight="1">
      <c r="A32" s="5" t="s">
        <v>177</v>
      </c>
      <c r="B32" s="187">
        <v>1498</v>
      </c>
      <c r="C32" s="188">
        <v>22</v>
      </c>
      <c r="D32" s="188">
        <v>217</v>
      </c>
      <c r="E32" s="188">
        <v>181</v>
      </c>
      <c r="F32" s="188">
        <v>201</v>
      </c>
      <c r="G32" s="188">
        <v>183</v>
      </c>
      <c r="H32" s="188">
        <v>68</v>
      </c>
      <c r="I32" s="188">
        <v>17</v>
      </c>
      <c r="J32" s="188">
        <v>221</v>
      </c>
      <c r="K32" s="188">
        <v>113</v>
      </c>
      <c r="L32" s="188">
        <v>101</v>
      </c>
      <c r="M32" s="188">
        <v>157</v>
      </c>
      <c r="N32" s="188">
        <v>17</v>
      </c>
    </row>
    <row r="33" spans="1:14" ht="14.1" customHeight="1">
      <c r="A33" s="5" t="s">
        <v>178</v>
      </c>
      <c r="B33" s="187">
        <v>2036</v>
      </c>
      <c r="C33" s="188">
        <v>57</v>
      </c>
      <c r="D33" s="188">
        <v>283</v>
      </c>
      <c r="E33" s="188">
        <v>251</v>
      </c>
      <c r="F33" s="188">
        <v>239</v>
      </c>
      <c r="G33" s="188">
        <v>239</v>
      </c>
      <c r="H33" s="188">
        <v>68</v>
      </c>
      <c r="I33" s="188">
        <v>20</v>
      </c>
      <c r="J33" s="188">
        <v>324</v>
      </c>
      <c r="K33" s="188">
        <v>178</v>
      </c>
      <c r="L33" s="188">
        <v>159</v>
      </c>
      <c r="M33" s="188">
        <v>200</v>
      </c>
      <c r="N33" s="188">
        <v>18</v>
      </c>
    </row>
    <row r="34" spans="1:14" ht="14.1" customHeight="1">
      <c r="A34" s="5" t="s">
        <v>179</v>
      </c>
      <c r="B34" s="187">
        <v>2548</v>
      </c>
      <c r="C34" s="188">
        <v>68</v>
      </c>
      <c r="D34" s="188">
        <v>339</v>
      </c>
      <c r="E34" s="188">
        <v>450</v>
      </c>
      <c r="F34" s="188">
        <v>300</v>
      </c>
      <c r="G34" s="188">
        <v>191</v>
      </c>
      <c r="H34" s="188">
        <v>104</v>
      </c>
      <c r="I34" s="188">
        <v>21</v>
      </c>
      <c r="J34" s="188">
        <v>366</v>
      </c>
      <c r="K34" s="188">
        <v>281</v>
      </c>
      <c r="L34" s="188">
        <v>207</v>
      </c>
      <c r="M34" s="188">
        <v>203</v>
      </c>
      <c r="N34" s="188">
        <v>18</v>
      </c>
    </row>
    <row r="35" spans="1:14" ht="14.1" customHeight="1">
      <c r="A35" s="5" t="s">
        <v>180</v>
      </c>
      <c r="B35" s="187">
        <v>2371</v>
      </c>
      <c r="C35" s="188">
        <v>101</v>
      </c>
      <c r="D35" s="188">
        <v>328</v>
      </c>
      <c r="E35" s="188">
        <v>415</v>
      </c>
      <c r="F35" s="188">
        <v>272</v>
      </c>
      <c r="G35" s="188">
        <v>149</v>
      </c>
      <c r="H35" s="188">
        <v>103</v>
      </c>
      <c r="I35" s="188">
        <v>27</v>
      </c>
      <c r="J35" s="188">
        <v>311</v>
      </c>
      <c r="K35" s="188">
        <v>301</v>
      </c>
      <c r="L35" s="188">
        <v>143</v>
      </c>
      <c r="M35" s="188">
        <v>209</v>
      </c>
      <c r="N35" s="188">
        <v>12</v>
      </c>
    </row>
    <row r="36" spans="1:14" ht="14.1" customHeight="1">
      <c r="A36" s="5" t="s">
        <v>181</v>
      </c>
      <c r="B36" s="187">
        <v>2311</v>
      </c>
      <c r="C36" s="188">
        <v>103</v>
      </c>
      <c r="D36" s="188">
        <v>333</v>
      </c>
      <c r="E36" s="188">
        <v>415</v>
      </c>
      <c r="F36" s="188">
        <v>252</v>
      </c>
      <c r="G36" s="188">
        <v>136</v>
      </c>
      <c r="H36" s="188">
        <v>141</v>
      </c>
      <c r="I36" s="188">
        <v>15</v>
      </c>
      <c r="J36" s="188">
        <v>236</v>
      </c>
      <c r="K36" s="188">
        <v>319</v>
      </c>
      <c r="L36" s="188">
        <v>148</v>
      </c>
      <c r="M36" s="188">
        <v>194</v>
      </c>
      <c r="N36" s="188">
        <v>19</v>
      </c>
    </row>
    <row r="37" spans="1:14" ht="14.1" customHeight="1">
      <c r="A37" s="5" t="s">
        <v>182</v>
      </c>
      <c r="B37" s="187">
        <v>2206</v>
      </c>
      <c r="C37" s="188">
        <v>140</v>
      </c>
      <c r="D37" s="188">
        <v>257</v>
      </c>
      <c r="E37" s="188">
        <v>349</v>
      </c>
      <c r="F37" s="188">
        <v>247</v>
      </c>
      <c r="G37" s="188">
        <v>153</v>
      </c>
      <c r="H37" s="188">
        <v>97</v>
      </c>
      <c r="I37" s="188">
        <v>24</v>
      </c>
      <c r="J37" s="188">
        <v>271</v>
      </c>
      <c r="K37" s="188">
        <v>286</v>
      </c>
      <c r="L37" s="188">
        <v>173</v>
      </c>
      <c r="M37" s="188">
        <v>195</v>
      </c>
      <c r="N37" s="188">
        <v>14</v>
      </c>
    </row>
    <row r="38" spans="1:14" ht="14.1" customHeight="1">
      <c r="A38" s="5" t="s">
        <v>183</v>
      </c>
      <c r="B38" s="187">
        <v>1861</v>
      </c>
      <c r="C38" s="188">
        <v>112</v>
      </c>
      <c r="D38" s="188">
        <v>190</v>
      </c>
      <c r="E38" s="188">
        <v>194</v>
      </c>
      <c r="F38" s="188">
        <v>150</v>
      </c>
      <c r="G38" s="188">
        <v>187</v>
      </c>
      <c r="H38" s="188">
        <v>98</v>
      </c>
      <c r="I38" s="188">
        <v>34</v>
      </c>
      <c r="J38" s="188">
        <v>201</v>
      </c>
      <c r="K38" s="188">
        <v>316</v>
      </c>
      <c r="L38" s="188">
        <v>171</v>
      </c>
      <c r="M38" s="188">
        <v>194</v>
      </c>
      <c r="N38" s="188">
        <v>14</v>
      </c>
    </row>
    <row r="39" spans="1:14" ht="14.1" customHeight="1">
      <c r="A39" s="5" t="s">
        <v>184</v>
      </c>
      <c r="B39" s="187">
        <v>1311</v>
      </c>
      <c r="C39" s="188">
        <v>140</v>
      </c>
      <c r="D39" s="188">
        <v>102</v>
      </c>
      <c r="E39" s="188">
        <v>122</v>
      </c>
      <c r="F39" s="188">
        <v>136</v>
      </c>
      <c r="G39" s="188">
        <v>115</v>
      </c>
      <c r="H39" s="188">
        <v>78</v>
      </c>
      <c r="I39" s="188">
        <v>19</v>
      </c>
      <c r="J39" s="188">
        <v>113</v>
      </c>
      <c r="K39" s="188">
        <v>228</v>
      </c>
      <c r="L39" s="188">
        <v>89</v>
      </c>
      <c r="M39" s="188">
        <v>155</v>
      </c>
      <c r="N39" s="188">
        <v>14</v>
      </c>
    </row>
    <row r="40" spans="1:14" ht="14.1" customHeight="1">
      <c r="A40" s="5" t="s">
        <v>185</v>
      </c>
      <c r="B40" s="187">
        <v>360</v>
      </c>
      <c r="C40" s="188">
        <v>56</v>
      </c>
      <c r="D40" s="188">
        <v>42</v>
      </c>
      <c r="E40" s="188">
        <v>29</v>
      </c>
      <c r="F40" s="188">
        <v>38</v>
      </c>
      <c r="G40" s="188">
        <v>23</v>
      </c>
      <c r="H40" s="188">
        <v>15</v>
      </c>
      <c r="I40" s="188">
        <v>15</v>
      </c>
      <c r="J40" s="188">
        <v>50</v>
      </c>
      <c r="K40" s="188">
        <v>30</v>
      </c>
      <c r="L40" s="188">
        <v>20</v>
      </c>
      <c r="M40" s="188">
        <v>39</v>
      </c>
      <c r="N40" s="188">
        <v>3</v>
      </c>
    </row>
    <row r="41" spans="1:14" ht="14.1" customHeight="1">
      <c r="A41" s="5" t="s">
        <v>186</v>
      </c>
      <c r="B41" s="187">
        <v>93</v>
      </c>
      <c r="C41" s="188">
        <v>29</v>
      </c>
      <c r="D41" s="188">
        <v>15</v>
      </c>
      <c r="E41" s="188">
        <v>12</v>
      </c>
      <c r="F41" s="188">
        <v>12</v>
      </c>
      <c r="G41" s="188">
        <v>3</v>
      </c>
      <c r="H41" s="188">
        <v>1</v>
      </c>
      <c r="I41" s="188">
        <v>1</v>
      </c>
      <c r="J41" s="188">
        <v>6</v>
      </c>
      <c r="K41" s="188">
        <v>2</v>
      </c>
      <c r="L41" s="188">
        <v>5</v>
      </c>
      <c r="M41" s="188">
        <v>6</v>
      </c>
      <c r="N41" s="188">
        <v>1</v>
      </c>
    </row>
    <row r="42" spans="1:14" ht="14.1" customHeight="1">
      <c r="A42" s="5" t="s">
        <v>17</v>
      </c>
      <c r="B42" s="187">
        <v>48</v>
      </c>
      <c r="C42" s="188">
        <v>13</v>
      </c>
      <c r="D42" s="188">
        <v>11</v>
      </c>
      <c r="E42" s="188">
        <v>2</v>
      </c>
      <c r="F42" s="188">
        <v>9</v>
      </c>
      <c r="G42" s="188">
        <v>3</v>
      </c>
      <c r="H42" s="188" t="s">
        <v>163</v>
      </c>
      <c r="I42" s="188" t="s">
        <v>163</v>
      </c>
      <c r="J42" s="188">
        <v>1</v>
      </c>
      <c r="K42" s="188">
        <v>2</v>
      </c>
      <c r="L42" s="188">
        <v>2</v>
      </c>
      <c r="M42" s="188">
        <v>2</v>
      </c>
      <c r="N42" s="188">
        <v>3</v>
      </c>
    </row>
    <row r="43" spans="1:14" ht="14.1" customHeight="1">
      <c r="A43" s="5" t="s">
        <v>74</v>
      </c>
      <c r="B43" s="205">
        <v>50.0398</v>
      </c>
      <c r="C43" s="206">
        <v>61.532980000000002</v>
      </c>
      <c r="D43" s="206">
        <v>48.896729999999998</v>
      </c>
      <c r="E43" s="206">
        <v>50.259140000000002</v>
      </c>
      <c r="F43" s="206">
        <v>47.931849999999997</v>
      </c>
      <c r="G43" s="206">
        <v>45.954880000000003</v>
      </c>
      <c r="H43" s="206">
        <v>50.091279999999998</v>
      </c>
      <c r="I43" s="206">
        <v>54.426609999999997</v>
      </c>
      <c r="J43" s="206">
        <v>47.45608</v>
      </c>
      <c r="K43" s="206">
        <v>54.719459999999998</v>
      </c>
      <c r="L43" s="206">
        <v>50.581510000000002</v>
      </c>
      <c r="M43" s="206">
        <v>50.534080000000003</v>
      </c>
      <c r="N43" s="206">
        <v>46.53763</v>
      </c>
    </row>
    <row r="44" spans="1:14" ht="14.1" customHeight="1">
      <c r="A44" s="20" t="s">
        <v>506</v>
      </c>
      <c r="B44" s="187">
        <v>3673</v>
      </c>
      <c r="C44" s="188">
        <v>350</v>
      </c>
      <c r="D44" s="188">
        <v>360</v>
      </c>
      <c r="E44" s="188">
        <v>359</v>
      </c>
      <c r="F44" s="188">
        <v>345</v>
      </c>
      <c r="G44" s="188">
        <v>331</v>
      </c>
      <c r="H44" s="188">
        <v>192</v>
      </c>
      <c r="I44" s="188">
        <v>69</v>
      </c>
      <c r="J44" s="188">
        <v>371</v>
      </c>
      <c r="K44" s="188">
        <v>578</v>
      </c>
      <c r="L44" s="188">
        <v>287</v>
      </c>
      <c r="M44" s="188">
        <v>396</v>
      </c>
      <c r="N44" s="188">
        <v>35</v>
      </c>
    </row>
    <row r="45" spans="1:14" ht="14.1" customHeight="1">
      <c r="A45" s="21" t="s">
        <v>507</v>
      </c>
      <c r="B45" s="187">
        <v>3172</v>
      </c>
      <c r="C45" s="188">
        <v>252</v>
      </c>
      <c r="D45" s="188">
        <v>292</v>
      </c>
      <c r="E45" s="188">
        <v>316</v>
      </c>
      <c r="F45" s="188">
        <v>286</v>
      </c>
      <c r="G45" s="188">
        <v>302</v>
      </c>
      <c r="H45" s="188">
        <v>176</v>
      </c>
      <c r="I45" s="188">
        <v>53</v>
      </c>
      <c r="J45" s="188">
        <v>314</v>
      </c>
      <c r="K45" s="188">
        <v>544</v>
      </c>
      <c r="L45" s="188">
        <v>260</v>
      </c>
      <c r="M45" s="188">
        <v>349</v>
      </c>
      <c r="N45" s="188">
        <v>28</v>
      </c>
    </row>
    <row r="46" spans="1:14" ht="14.1" customHeight="1">
      <c r="A46" s="21" t="s">
        <v>508</v>
      </c>
      <c r="B46" s="187">
        <v>501</v>
      </c>
      <c r="C46" s="188">
        <v>98</v>
      </c>
      <c r="D46" s="188">
        <v>68</v>
      </c>
      <c r="E46" s="188">
        <v>43</v>
      </c>
      <c r="F46" s="188">
        <v>59</v>
      </c>
      <c r="G46" s="188">
        <v>29</v>
      </c>
      <c r="H46" s="188">
        <v>16</v>
      </c>
      <c r="I46" s="188">
        <v>16</v>
      </c>
      <c r="J46" s="188">
        <v>57</v>
      </c>
      <c r="K46" s="188">
        <v>34</v>
      </c>
      <c r="L46" s="188">
        <v>27</v>
      </c>
      <c r="M46" s="188">
        <v>47</v>
      </c>
      <c r="N46" s="188">
        <v>7</v>
      </c>
    </row>
    <row r="47" spans="1:14" ht="14.1" customHeight="1">
      <c r="A47" s="9" t="s">
        <v>1</v>
      </c>
      <c r="B47" s="182">
        <v>19455</v>
      </c>
      <c r="C47" s="183">
        <v>151</v>
      </c>
      <c r="D47" s="183">
        <v>3749</v>
      </c>
      <c r="E47" s="183">
        <v>4629</v>
      </c>
      <c r="F47" s="183">
        <v>2749</v>
      </c>
      <c r="G47" s="183">
        <v>4480</v>
      </c>
      <c r="H47" s="183">
        <v>51</v>
      </c>
      <c r="I47" s="183">
        <v>115</v>
      </c>
      <c r="J47" s="183">
        <v>1484</v>
      </c>
      <c r="K47" s="183">
        <v>37</v>
      </c>
      <c r="L47" s="183">
        <v>13</v>
      </c>
      <c r="M47" s="183">
        <v>1826</v>
      </c>
      <c r="N47" s="183">
        <v>171</v>
      </c>
    </row>
    <row r="48" spans="1:14" ht="14.1" customHeight="1">
      <c r="A48" s="44" t="s">
        <v>3</v>
      </c>
      <c r="B48" s="187">
        <v>359</v>
      </c>
      <c r="C48" s="188" t="s">
        <v>163</v>
      </c>
      <c r="D48" s="188">
        <v>14</v>
      </c>
      <c r="E48" s="188">
        <v>31</v>
      </c>
      <c r="F48" s="188">
        <v>139</v>
      </c>
      <c r="G48" s="188">
        <v>128</v>
      </c>
      <c r="H48" s="188" t="s">
        <v>163</v>
      </c>
      <c r="I48" s="188" t="s">
        <v>163</v>
      </c>
      <c r="J48" s="188">
        <v>15</v>
      </c>
      <c r="K48" s="188">
        <v>1</v>
      </c>
      <c r="L48" s="188" t="s">
        <v>163</v>
      </c>
      <c r="M48" s="188">
        <v>24</v>
      </c>
      <c r="N48" s="188">
        <v>7</v>
      </c>
    </row>
    <row r="49" spans="1:14" ht="14.1" customHeight="1">
      <c r="A49" s="5" t="s">
        <v>505</v>
      </c>
      <c r="B49" s="187">
        <v>1187</v>
      </c>
      <c r="C49" s="188" t="s">
        <v>163</v>
      </c>
      <c r="D49" s="188">
        <v>304</v>
      </c>
      <c r="E49" s="188">
        <v>217</v>
      </c>
      <c r="F49" s="188">
        <v>245</v>
      </c>
      <c r="G49" s="188">
        <v>245</v>
      </c>
      <c r="H49" s="188">
        <v>12</v>
      </c>
      <c r="I49" s="188">
        <v>2</v>
      </c>
      <c r="J49" s="188">
        <v>107</v>
      </c>
      <c r="K49" s="188">
        <v>4</v>
      </c>
      <c r="L49" s="188" t="s">
        <v>163</v>
      </c>
      <c r="M49" s="188">
        <v>32</v>
      </c>
      <c r="N49" s="188">
        <v>19</v>
      </c>
    </row>
    <row r="50" spans="1:14" ht="14.1" customHeight="1">
      <c r="A50" s="5" t="s">
        <v>175</v>
      </c>
      <c r="B50" s="187">
        <v>1108</v>
      </c>
      <c r="C50" s="188" t="s">
        <v>163</v>
      </c>
      <c r="D50" s="188">
        <v>270</v>
      </c>
      <c r="E50" s="188">
        <v>284</v>
      </c>
      <c r="F50" s="188">
        <v>204</v>
      </c>
      <c r="G50" s="188">
        <v>205</v>
      </c>
      <c r="H50" s="188">
        <v>3</v>
      </c>
      <c r="I50" s="188">
        <v>10</v>
      </c>
      <c r="J50" s="188">
        <v>71</v>
      </c>
      <c r="K50" s="188">
        <v>1</v>
      </c>
      <c r="L50" s="188" t="s">
        <v>163</v>
      </c>
      <c r="M50" s="188">
        <v>51</v>
      </c>
      <c r="N50" s="188">
        <v>9</v>
      </c>
    </row>
    <row r="51" spans="1:14" ht="14.1" customHeight="1">
      <c r="A51" s="5" t="s">
        <v>176</v>
      </c>
      <c r="B51" s="187">
        <v>1100</v>
      </c>
      <c r="C51" s="188">
        <v>2</v>
      </c>
      <c r="D51" s="188">
        <v>265</v>
      </c>
      <c r="E51" s="188">
        <v>299</v>
      </c>
      <c r="F51" s="188">
        <v>173</v>
      </c>
      <c r="G51" s="188">
        <v>216</v>
      </c>
      <c r="H51" s="188">
        <v>4</v>
      </c>
      <c r="I51" s="188">
        <v>8</v>
      </c>
      <c r="J51" s="188">
        <v>82</v>
      </c>
      <c r="K51" s="188">
        <v>4</v>
      </c>
      <c r="L51" s="188" t="s">
        <v>163</v>
      </c>
      <c r="M51" s="188">
        <v>40</v>
      </c>
      <c r="N51" s="188">
        <v>7</v>
      </c>
    </row>
    <row r="52" spans="1:14" ht="14.1" customHeight="1">
      <c r="A52" s="5" t="s">
        <v>177</v>
      </c>
      <c r="B52" s="187">
        <v>1423</v>
      </c>
      <c r="C52" s="188">
        <v>2</v>
      </c>
      <c r="D52" s="188">
        <v>304</v>
      </c>
      <c r="E52" s="188">
        <v>406</v>
      </c>
      <c r="F52" s="188">
        <v>187</v>
      </c>
      <c r="G52" s="188">
        <v>304</v>
      </c>
      <c r="H52" s="188">
        <v>3</v>
      </c>
      <c r="I52" s="188">
        <v>6</v>
      </c>
      <c r="J52" s="188">
        <v>97</v>
      </c>
      <c r="K52" s="188">
        <v>3</v>
      </c>
      <c r="L52" s="188">
        <v>2</v>
      </c>
      <c r="M52" s="188">
        <v>96</v>
      </c>
      <c r="N52" s="188">
        <v>13</v>
      </c>
    </row>
    <row r="53" spans="1:14" ht="14.1" customHeight="1">
      <c r="A53" s="5" t="s">
        <v>178</v>
      </c>
      <c r="B53" s="187">
        <v>2014</v>
      </c>
      <c r="C53" s="188">
        <v>3</v>
      </c>
      <c r="D53" s="188">
        <v>474</v>
      </c>
      <c r="E53" s="188">
        <v>576</v>
      </c>
      <c r="F53" s="188">
        <v>271</v>
      </c>
      <c r="G53" s="188">
        <v>402</v>
      </c>
      <c r="H53" s="188">
        <v>5</v>
      </c>
      <c r="I53" s="188">
        <v>9</v>
      </c>
      <c r="J53" s="188">
        <v>121</v>
      </c>
      <c r="K53" s="188">
        <v>5</v>
      </c>
      <c r="L53" s="188">
        <v>5</v>
      </c>
      <c r="M53" s="188">
        <v>124</v>
      </c>
      <c r="N53" s="188">
        <v>19</v>
      </c>
    </row>
    <row r="54" spans="1:14" ht="14.1" customHeight="1">
      <c r="A54" s="5" t="s">
        <v>179</v>
      </c>
      <c r="B54" s="187">
        <v>2630</v>
      </c>
      <c r="C54" s="188">
        <v>16</v>
      </c>
      <c r="D54" s="188">
        <v>543</v>
      </c>
      <c r="E54" s="188">
        <v>758</v>
      </c>
      <c r="F54" s="188">
        <v>360</v>
      </c>
      <c r="G54" s="188">
        <v>538</v>
      </c>
      <c r="H54" s="188">
        <v>6</v>
      </c>
      <c r="I54" s="188">
        <v>15</v>
      </c>
      <c r="J54" s="188">
        <v>177</v>
      </c>
      <c r="K54" s="188">
        <v>4</v>
      </c>
      <c r="L54" s="188">
        <v>3</v>
      </c>
      <c r="M54" s="188">
        <v>187</v>
      </c>
      <c r="N54" s="188">
        <v>23</v>
      </c>
    </row>
    <row r="55" spans="1:14" ht="14.1" customHeight="1">
      <c r="A55" s="5" t="s">
        <v>180</v>
      </c>
      <c r="B55" s="187">
        <v>2505</v>
      </c>
      <c r="C55" s="188">
        <v>18</v>
      </c>
      <c r="D55" s="188">
        <v>487</v>
      </c>
      <c r="E55" s="188">
        <v>676</v>
      </c>
      <c r="F55" s="188">
        <v>346</v>
      </c>
      <c r="G55" s="188">
        <v>551</v>
      </c>
      <c r="H55" s="188">
        <v>4</v>
      </c>
      <c r="I55" s="188">
        <v>8</v>
      </c>
      <c r="J55" s="188">
        <v>169</v>
      </c>
      <c r="K55" s="188">
        <v>7</v>
      </c>
      <c r="L55" s="188">
        <v>1</v>
      </c>
      <c r="M55" s="188">
        <v>222</v>
      </c>
      <c r="N55" s="188">
        <v>16</v>
      </c>
    </row>
    <row r="56" spans="1:14" ht="14.1" customHeight="1">
      <c r="A56" s="5" t="s">
        <v>181</v>
      </c>
      <c r="B56" s="187">
        <v>2355</v>
      </c>
      <c r="C56" s="188">
        <v>23</v>
      </c>
      <c r="D56" s="188">
        <v>453</v>
      </c>
      <c r="E56" s="188">
        <v>605</v>
      </c>
      <c r="F56" s="188">
        <v>297</v>
      </c>
      <c r="G56" s="188">
        <v>531</v>
      </c>
      <c r="H56" s="188">
        <v>9</v>
      </c>
      <c r="I56" s="188">
        <v>15</v>
      </c>
      <c r="J56" s="188">
        <v>191</v>
      </c>
      <c r="K56" s="188">
        <v>4</v>
      </c>
      <c r="L56" s="188" t="s">
        <v>163</v>
      </c>
      <c r="M56" s="188">
        <v>214</v>
      </c>
      <c r="N56" s="188">
        <v>13</v>
      </c>
    </row>
    <row r="57" spans="1:14" ht="14.1" customHeight="1">
      <c r="A57" s="5" t="s">
        <v>182</v>
      </c>
      <c r="B57" s="187">
        <v>1860</v>
      </c>
      <c r="C57" s="188">
        <v>19</v>
      </c>
      <c r="D57" s="188">
        <v>348</v>
      </c>
      <c r="E57" s="188">
        <v>362</v>
      </c>
      <c r="F57" s="188">
        <v>214</v>
      </c>
      <c r="G57" s="188">
        <v>497</v>
      </c>
      <c r="H57" s="188">
        <v>1</v>
      </c>
      <c r="I57" s="188">
        <v>17</v>
      </c>
      <c r="J57" s="188">
        <v>164</v>
      </c>
      <c r="K57" s="188">
        <v>1</v>
      </c>
      <c r="L57" s="188" t="s">
        <v>163</v>
      </c>
      <c r="M57" s="188">
        <v>224</v>
      </c>
      <c r="N57" s="188">
        <v>13</v>
      </c>
    </row>
    <row r="58" spans="1:14" ht="14.1" customHeight="1">
      <c r="A58" s="5" t="s">
        <v>183</v>
      </c>
      <c r="B58" s="187">
        <v>1566</v>
      </c>
      <c r="C58" s="188">
        <v>17</v>
      </c>
      <c r="D58" s="188">
        <v>177</v>
      </c>
      <c r="E58" s="188">
        <v>207</v>
      </c>
      <c r="F58" s="188">
        <v>167</v>
      </c>
      <c r="G58" s="188">
        <v>494</v>
      </c>
      <c r="H58" s="188">
        <v>4</v>
      </c>
      <c r="I58" s="188">
        <v>10</v>
      </c>
      <c r="J58" s="188" t="s">
        <v>511</v>
      </c>
      <c r="K58" s="188">
        <v>3</v>
      </c>
      <c r="L58" s="188">
        <v>1</v>
      </c>
      <c r="M58" s="188">
        <v>301</v>
      </c>
      <c r="N58" s="188">
        <v>15</v>
      </c>
    </row>
    <row r="59" spans="1:14" ht="14.1" customHeight="1">
      <c r="A59" s="5" t="s">
        <v>184</v>
      </c>
      <c r="B59" s="187">
        <v>987</v>
      </c>
      <c r="C59" s="188">
        <v>24</v>
      </c>
      <c r="D59" s="188">
        <v>80</v>
      </c>
      <c r="E59" s="188">
        <v>139</v>
      </c>
      <c r="F59" s="188">
        <v>99</v>
      </c>
      <c r="G59" s="188">
        <v>288</v>
      </c>
      <c r="H59" s="188" t="s">
        <v>163</v>
      </c>
      <c r="I59" s="188">
        <v>11</v>
      </c>
      <c r="J59" s="188">
        <v>96</v>
      </c>
      <c r="K59" s="188" t="s">
        <v>163</v>
      </c>
      <c r="L59" s="188">
        <v>1</v>
      </c>
      <c r="M59" s="188">
        <v>241</v>
      </c>
      <c r="N59" s="188">
        <v>8</v>
      </c>
    </row>
    <row r="60" spans="1:14" ht="14.1" customHeight="1">
      <c r="A60" s="5" t="s">
        <v>185</v>
      </c>
      <c r="B60" s="187">
        <v>249</v>
      </c>
      <c r="C60" s="188">
        <v>10</v>
      </c>
      <c r="D60" s="188">
        <v>17</v>
      </c>
      <c r="E60" s="188">
        <v>41</v>
      </c>
      <c r="F60" s="188">
        <v>33</v>
      </c>
      <c r="G60" s="188">
        <v>65</v>
      </c>
      <c r="H60" s="188" t="s">
        <v>163</v>
      </c>
      <c r="I60" s="188">
        <v>2</v>
      </c>
      <c r="J60" s="188">
        <v>19</v>
      </c>
      <c r="K60" s="188" t="s">
        <v>163</v>
      </c>
      <c r="L60" s="188" t="s">
        <v>163</v>
      </c>
      <c r="M60" s="188">
        <v>57</v>
      </c>
      <c r="N60" s="188">
        <v>5</v>
      </c>
    </row>
    <row r="61" spans="1:14" ht="14.1" customHeight="1">
      <c r="A61" s="5" t="s">
        <v>186</v>
      </c>
      <c r="B61" s="187">
        <v>84</v>
      </c>
      <c r="C61" s="188">
        <v>10</v>
      </c>
      <c r="D61" s="188">
        <v>9</v>
      </c>
      <c r="E61" s="188">
        <v>23</v>
      </c>
      <c r="F61" s="188">
        <v>10</v>
      </c>
      <c r="G61" s="188">
        <v>10</v>
      </c>
      <c r="H61" s="188" t="s">
        <v>163</v>
      </c>
      <c r="I61" s="188">
        <v>1</v>
      </c>
      <c r="J61" s="188">
        <v>5</v>
      </c>
      <c r="K61" s="188" t="s">
        <v>163</v>
      </c>
      <c r="L61" s="188" t="s">
        <v>163</v>
      </c>
      <c r="M61" s="188">
        <v>13</v>
      </c>
      <c r="N61" s="188">
        <v>3</v>
      </c>
    </row>
    <row r="62" spans="1:14" ht="14.1" customHeight="1">
      <c r="A62" s="5" t="s">
        <v>17</v>
      </c>
      <c r="B62" s="187">
        <v>28</v>
      </c>
      <c r="C62" s="188">
        <v>7</v>
      </c>
      <c r="D62" s="188">
        <v>4</v>
      </c>
      <c r="E62" s="188">
        <v>5</v>
      </c>
      <c r="F62" s="188">
        <v>4</v>
      </c>
      <c r="G62" s="188">
        <v>6</v>
      </c>
      <c r="H62" s="188" t="s">
        <v>163</v>
      </c>
      <c r="I62" s="188">
        <v>1</v>
      </c>
      <c r="J62" s="188" t="s">
        <v>163</v>
      </c>
      <c r="K62" s="188" t="s">
        <v>163</v>
      </c>
      <c r="L62" s="188" t="s">
        <v>163</v>
      </c>
      <c r="M62" s="188" t="s">
        <v>163</v>
      </c>
      <c r="N62" s="188">
        <v>1</v>
      </c>
    </row>
    <row r="63" spans="1:14" ht="14.1" customHeight="1">
      <c r="A63" s="5" t="s">
        <v>74</v>
      </c>
      <c r="B63" s="205">
        <v>48.95279</v>
      </c>
      <c r="C63" s="206">
        <v>63.539740000000002</v>
      </c>
      <c r="D63" s="206">
        <v>46.466389999999997</v>
      </c>
      <c r="E63" s="206">
        <v>47.784730000000003</v>
      </c>
      <c r="F63" s="206">
        <v>45.699350000000003</v>
      </c>
      <c r="G63" s="206">
        <v>50.341070000000002</v>
      </c>
      <c r="H63" s="206">
        <v>42.46078</v>
      </c>
      <c r="I63" s="206">
        <v>52.378259999999997</v>
      </c>
      <c r="J63" s="206">
        <v>50.44744</v>
      </c>
      <c r="K63" s="206">
        <v>44.74324</v>
      </c>
      <c r="L63" s="206">
        <v>47.653849999999998</v>
      </c>
      <c r="M63" s="206">
        <v>56.286969999999997</v>
      </c>
      <c r="N63" s="206">
        <v>47.488300000000002</v>
      </c>
    </row>
    <row r="64" spans="1:14" ht="14.1" customHeight="1">
      <c r="A64" s="22" t="s">
        <v>506</v>
      </c>
      <c r="B64" s="187">
        <v>2914</v>
      </c>
      <c r="C64" s="188">
        <v>68</v>
      </c>
      <c r="D64" s="188">
        <v>287</v>
      </c>
      <c r="E64" s="188">
        <v>415</v>
      </c>
      <c r="F64" s="188">
        <v>313</v>
      </c>
      <c r="G64" s="188">
        <v>863</v>
      </c>
      <c r="H64" s="188">
        <v>4</v>
      </c>
      <c r="I64" s="188">
        <v>25</v>
      </c>
      <c r="J64" s="188">
        <v>290</v>
      </c>
      <c r="K64" s="188">
        <v>3</v>
      </c>
      <c r="L64" s="188">
        <v>2</v>
      </c>
      <c r="M64" s="188">
        <v>612</v>
      </c>
      <c r="N64" s="188">
        <v>32</v>
      </c>
    </row>
    <row r="65" spans="1:14" ht="14.1" customHeight="1">
      <c r="A65" s="21" t="s">
        <v>507</v>
      </c>
      <c r="B65" s="187">
        <v>2553</v>
      </c>
      <c r="C65" s="207">
        <v>41</v>
      </c>
      <c r="D65" s="207">
        <v>257</v>
      </c>
      <c r="E65" s="207">
        <v>346</v>
      </c>
      <c r="F65" s="207">
        <v>266</v>
      </c>
      <c r="G65" s="207">
        <v>782</v>
      </c>
      <c r="H65" s="207">
        <v>4</v>
      </c>
      <c r="I65" s="207">
        <v>21</v>
      </c>
      <c r="J65" s="207">
        <v>266</v>
      </c>
      <c r="K65" s="207">
        <v>3</v>
      </c>
      <c r="L65" s="207">
        <v>2</v>
      </c>
      <c r="M65" s="207">
        <v>542</v>
      </c>
      <c r="N65" s="207">
        <v>23</v>
      </c>
    </row>
    <row r="66" spans="1:14" ht="14.1" customHeight="1">
      <c r="A66" s="21" t="s">
        <v>508</v>
      </c>
      <c r="B66" s="187">
        <v>361</v>
      </c>
      <c r="C66" s="207">
        <v>27</v>
      </c>
      <c r="D66" s="207">
        <v>30</v>
      </c>
      <c r="E66" s="207">
        <v>69</v>
      </c>
      <c r="F66" s="207">
        <v>47</v>
      </c>
      <c r="G66" s="207">
        <v>81</v>
      </c>
      <c r="H66" s="207" t="s">
        <v>163</v>
      </c>
      <c r="I66" s="207">
        <v>4</v>
      </c>
      <c r="J66" s="207">
        <v>24</v>
      </c>
      <c r="K66" s="207" t="s">
        <v>163</v>
      </c>
      <c r="L66" s="207" t="s">
        <v>163</v>
      </c>
      <c r="M66" s="207">
        <v>70</v>
      </c>
      <c r="N66" s="207">
        <v>9</v>
      </c>
    </row>
  </sheetData>
  <mergeCells count="15">
    <mergeCell ref="A2:A6"/>
    <mergeCell ref="B2:N2"/>
    <mergeCell ref="B3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"/>
  <pageMargins left="0.7" right="0.7" top="0.75" bottom="0.75" header="0.3" footer="0.3"/>
  <pageSetup paperSize="9" scale="82" orientation="portrait" r:id="rId1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9"/>
  <sheetViews>
    <sheetView view="pageBreakPreview" zoomScaleNormal="100" zoomScaleSheetLayoutView="100" workbookViewId="0"/>
  </sheetViews>
  <sheetFormatPr defaultRowHeight="13.5"/>
  <cols>
    <col min="1" max="1" width="2.125" customWidth="1"/>
    <col min="2" max="2" width="2.75" customWidth="1"/>
    <col min="3" max="3" width="24.625" customWidth="1"/>
    <col min="4" max="16" width="12.125" customWidth="1"/>
  </cols>
  <sheetData>
    <row r="1" spans="1:16" ht="24" customHeight="1" thickBot="1">
      <c r="A1" s="1"/>
      <c r="B1" s="2"/>
      <c r="C1" s="2"/>
      <c r="D1" s="209"/>
      <c r="E1" s="209"/>
      <c r="F1" s="209"/>
      <c r="G1" s="209"/>
      <c r="H1" s="209"/>
      <c r="I1" s="210" t="s">
        <v>512</v>
      </c>
      <c r="J1" s="211" t="s">
        <v>513</v>
      </c>
      <c r="K1" s="209"/>
      <c r="L1" s="209"/>
      <c r="M1" s="209"/>
      <c r="N1" s="209"/>
      <c r="O1" s="212"/>
      <c r="P1" s="212"/>
    </row>
    <row r="2" spans="1:16" ht="14.1" customHeight="1" thickTop="1">
      <c r="A2" s="274" t="s">
        <v>514</v>
      </c>
      <c r="B2" s="274"/>
      <c r="C2" s="381"/>
      <c r="D2" s="368" t="s">
        <v>2</v>
      </c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ht="12.95" customHeight="1">
      <c r="A3" s="365"/>
      <c r="B3" s="365"/>
      <c r="C3" s="378"/>
      <c r="D3" s="370" t="s">
        <v>167</v>
      </c>
      <c r="E3" s="201" t="s">
        <v>24</v>
      </c>
      <c r="F3" s="201" t="s">
        <v>25</v>
      </c>
      <c r="G3" s="201" t="s">
        <v>26</v>
      </c>
      <c r="H3" s="201" t="s">
        <v>27</v>
      </c>
      <c r="I3" s="202" t="s">
        <v>28</v>
      </c>
      <c r="J3" s="208" t="s">
        <v>29</v>
      </c>
      <c r="K3" s="201" t="s">
        <v>30</v>
      </c>
      <c r="L3" s="201" t="s">
        <v>31</v>
      </c>
      <c r="M3" s="201" t="s">
        <v>32</v>
      </c>
      <c r="N3" s="201" t="s">
        <v>33</v>
      </c>
      <c r="O3" s="201" t="s">
        <v>34</v>
      </c>
      <c r="P3" s="177" t="s">
        <v>35</v>
      </c>
    </row>
    <row r="4" spans="1:16" ht="9.9499999999999993" customHeight="1">
      <c r="A4" s="365"/>
      <c r="B4" s="365"/>
      <c r="C4" s="378"/>
      <c r="D4" s="370"/>
      <c r="E4" s="372" t="s">
        <v>495</v>
      </c>
      <c r="F4" s="382" t="s">
        <v>496</v>
      </c>
      <c r="G4" s="372" t="s">
        <v>479</v>
      </c>
      <c r="H4" s="372" t="s">
        <v>480</v>
      </c>
      <c r="I4" s="376" t="s">
        <v>497</v>
      </c>
      <c r="J4" s="372" t="s">
        <v>498</v>
      </c>
      <c r="K4" s="372" t="s">
        <v>499</v>
      </c>
      <c r="L4" s="372" t="s">
        <v>500</v>
      </c>
      <c r="M4" s="372" t="s">
        <v>501</v>
      </c>
      <c r="N4" s="372" t="s">
        <v>502</v>
      </c>
      <c r="O4" s="374" t="s">
        <v>503</v>
      </c>
      <c r="P4" s="365" t="s">
        <v>504</v>
      </c>
    </row>
    <row r="5" spans="1:16" ht="9.9499999999999993" customHeight="1">
      <c r="A5" s="365"/>
      <c r="B5" s="365"/>
      <c r="C5" s="378"/>
      <c r="D5" s="370"/>
      <c r="E5" s="372"/>
      <c r="F5" s="382"/>
      <c r="G5" s="372"/>
      <c r="H5" s="372"/>
      <c r="I5" s="376"/>
      <c r="J5" s="372"/>
      <c r="K5" s="372"/>
      <c r="L5" s="372"/>
      <c r="M5" s="372"/>
      <c r="N5" s="372"/>
      <c r="O5" s="374"/>
      <c r="P5" s="365"/>
    </row>
    <row r="6" spans="1:16" ht="9.9499999999999993" customHeight="1">
      <c r="A6" s="366"/>
      <c r="B6" s="366"/>
      <c r="C6" s="379"/>
      <c r="D6" s="371"/>
      <c r="E6" s="373"/>
      <c r="F6" s="383"/>
      <c r="G6" s="373"/>
      <c r="H6" s="373"/>
      <c r="I6" s="377"/>
      <c r="J6" s="373"/>
      <c r="K6" s="373"/>
      <c r="L6" s="373"/>
      <c r="M6" s="373"/>
      <c r="N6" s="373"/>
      <c r="O6" s="375"/>
      <c r="P6" s="366"/>
    </row>
    <row r="7" spans="1:16" ht="13.5" customHeight="1">
      <c r="A7" s="380" t="s">
        <v>2</v>
      </c>
      <c r="B7" s="380"/>
      <c r="C7" s="380"/>
      <c r="D7" s="204">
        <v>44785</v>
      </c>
      <c r="E7" s="183">
        <v>1051</v>
      </c>
      <c r="F7" s="183">
        <v>7075</v>
      </c>
      <c r="G7" s="183">
        <v>7757</v>
      </c>
      <c r="H7" s="183">
        <v>5760</v>
      </c>
      <c r="I7" s="183">
        <v>7513</v>
      </c>
      <c r="J7" s="183">
        <v>1045</v>
      </c>
      <c r="K7" s="183">
        <v>617</v>
      </c>
      <c r="L7" s="183">
        <v>4751</v>
      </c>
      <c r="M7" s="183">
        <v>2446</v>
      </c>
      <c r="N7" s="183">
        <v>1845</v>
      </c>
      <c r="O7" s="183">
        <v>4081</v>
      </c>
      <c r="P7" s="183">
        <v>844</v>
      </c>
    </row>
    <row r="8" spans="1:16" ht="13.5" customHeight="1">
      <c r="A8" s="213"/>
      <c r="B8" s="214" t="s">
        <v>24</v>
      </c>
      <c r="C8" s="215" t="s">
        <v>194</v>
      </c>
      <c r="D8" s="187">
        <v>324</v>
      </c>
      <c r="E8" s="188">
        <v>4</v>
      </c>
      <c r="F8" s="188">
        <v>3</v>
      </c>
      <c r="G8" s="188">
        <v>16</v>
      </c>
      <c r="H8" s="188">
        <v>4</v>
      </c>
      <c r="I8" s="188">
        <v>1</v>
      </c>
      <c r="J8" s="188" t="s">
        <v>163</v>
      </c>
      <c r="K8" s="188">
        <v>282</v>
      </c>
      <c r="L8" s="188">
        <v>3</v>
      </c>
      <c r="M8" s="188">
        <v>1</v>
      </c>
      <c r="N8" s="188" t="s">
        <v>163</v>
      </c>
      <c r="O8" s="188">
        <v>10</v>
      </c>
      <c r="P8" s="188" t="s">
        <v>163</v>
      </c>
    </row>
    <row r="9" spans="1:16" ht="13.5" customHeight="1">
      <c r="A9" s="213"/>
      <c r="B9" s="214" t="s">
        <v>25</v>
      </c>
      <c r="C9" s="215" t="s">
        <v>43</v>
      </c>
      <c r="D9" s="187">
        <v>295</v>
      </c>
      <c r="E9" s="188">
        <v>3</v>
      </c>
      <c r="F9" s="188">
        <v>3</v>
      </c>
      <c r="G9" s="188">
        <v>8</v>
      </c>
      <c r="H9" s="188" t="s">
        <v>163</v>
      </c>
      <c r="I9" s="188">
        <v>2</v>
      </c>
      <c r="J9" s="188" t="s">
        <v>163</v>
      </c>
      <c r="K9" s="188">
        <v>258</v>
      </c>
      <c r="L9" s="188">
        <v>9</v>
      </c>
      <c r="M9" s="188" t="s">
        <v>163</v>
      </c>
      <c r="N9" s="188" t="s">
        <v>163</v>
      </c>
      <c r="O9" s="188">
        <v>12</v>
      </c>
      <c r="P9" s="188" t="s">
        <v>163</v>
      </c>
    </row>
    <row r="10" spans="1:16" ht="13.5" customHeight="1">
      <c r="A10" s="213"/>
      <c r="B10" s="214" t="s">
        <v>26</v>
      </c>
      <c r="C10" s="215" t="s">
        <v>195</v>
      </c>
      <c r="D10" s="187">
        <v>17</v>
      </c>
      <c r="E10" s="188">
        <v>1</v>
      </c>
      <c r="F10" s="188" t="s">
        <v>163</v>
      </c>
      <c r="G10" s="188">
        <v>1</v>
      </c>
      <c r="H10" s="188">
        <v>2</v>
      </c>
      <c r="I10" s="188" t="s">
        <v>163</v>
      </c>
      <c r="J10" s="188" t="s">
        <v>163</v>
      </c>
      <c r="K10" s="188" t="s">
        <v>163</v>
      </c>
      <c r="L10" s="188" t="s">
        <v>163</v>
      </c>
      <c r="M10" s="188">
        <v>13</v>
      </c>
      <c r="N10" s="188" t="s">
        <v>163</v>
      </c>
      <c r="O10" s="188" t="s">
        <v>163</v>
      </c>
      <c r="P10" s="188" t="s">
        <v>163</v>
      </c>
    </row>
    <row r="11" spans="1:16" ht="13.5" customHeight="1">
      <c r="A11" s="213"/>
      <c r="B11" s="214" t="s">
        <v>27</v>
      </c>
      <c r="C11" s="215" t="s">
        <v>44</v>
      </c>
      <c r="D11" s="187">
        <v>3092</v>
      </c>
      <c r="E11" s="188">
        <v>186</v>
      </c>
      <c r="F11" s="188">
        <v>267</v>
      </c>
      <c r="G11" s="188">
        <v>473</v>
      </c>
      <c r="H11" s="188">
        <v>117</v>
      </c>
      <c r="I11" s="188">
        <v>1</v>
      </c>
      <c r="J11" s="188">
        <v>1</v>
      </c>
      <c r="K11" s="188">
        <v>6</v>
      </c>
      <c r="L11" s="188">
        <v>235</v>
      </c>
      <c r="M11" s="188">
        <v>121</v>
      </c>
      <c r="N11" s="188">
        <v>1649</v>
      </c>
      <c r="O11" s="188">
        <v>36</v>
      </c>
      <c r="P11" s="188" t="s">
        <v>163</v>
      </c>
    </row>
    <row r="12" spans="1:16" ht="13.5" customHeight="1">
      <c r="A12" s="213"/>
      <c r="B12" s="214" t="s">
        <v>28</v>
      </c>
      <c r="C12" s="215" t="s">
        <v>45</v>
      </c>
      <c r="D12" s="187">
        <v>4463</v>
      </c>
      <c r="E12" s="188">
        <v>168</v>
      </c>
      <c r="F12" s="188">
        <v>74</v>
      </c>
      <c r="G12" s="188">
        <v>529</v>
      </c>
      <c r="H12" s="188">
        <v>188</v>
      </c>
      <c r="I12" s="188">
        <v>3</v>
      </c>
      <c r="J12" s="188">
        <v>1</v>
      </c>
      <c r="K12" s="188">
        <v>2</v>
      </c>
      <c r="L12" s="188">
        <v>3101</v>
      </c>
      <c r="M12" s="188">
        <v>63</v>
      </c>
      <c r="N12" s="188">
        <v>6</v>
      </c>
      <c r="O12" s="188">
        <v>328</v>
      </c>
      <c r="P12" s="188" t="s">
        <v>163</v>
      </c>
    </row>
    <row r="13" spans="1:16" ht="13.5" customHeight="1">
      <c r="A13" s="213"/>
      <c r="B13" s="214" t="s">
        <v>29</v>
      </c>
      <c r="C13" s="215" t="s">
        <v>46</v>
      </c>
      <c r="D13" s="187">
        <v>254</v>
      </c>
      <c r="E13" s="188">
        <v>4</v>
      </c>
      <c r="F13" s="188">
        <v>28</v>
      </c>
      <c r="G13" s="188">
        <v>93</v>
      </c>
      <c r="H13" s="188">
        <v>12</v>
      </c>
      <c r="I13" s="188" t="s">
        <v>163</v>
      </c>
      <c r="J13" s="188">
        <v>2</v>
      </c>
      <c r="K13" s="188" t="s">
        <v>163</v>
      </c>
      <c r="L13" s="188">
        <v>14</v>
      </c>
      <c r="M13" s="188">
        <v>61</v>
      </c>
      <c r="N13" s="188">
        <v>28</v>
      </c>
      <c r="O13" s="188">
        <v>12</v>
      </c>
      <c r="P13" s="188" t="s">
        <v>163</v>
      </c>
    </row>
    <row r="14" spans="1:16" ht="13.5" customHeight="1">
      <c r="A14" s="213"/>
      <c r="B14" s="214" t="s">
        <v>30</v>
      </c>
      <c r="C14" s="215" t="s">
        <v>47</v>
      </c>
      <c r="D14" s="187">
        <v>471</v>
      </c>
      <c r="E14" s="188">
        <v>8</v>
      </c>
      <c r="F14" s="188">
        <v>277</v>
      </c>
      <c r="G14" s="188">
        <v>127</v>
      </c>
      <c r="H14" s="188">
        <v>40</v>
      </c>
      <c r="I14" s="188" t="s">
        <v>163</v>
      </c>
      <c r="J14" s="188" t="s">
        <v>163</v>
      </c>
      <c r="K14" s="188" t="s">
        <v>163</v>
      </c>
      <c r="L14" s="188">
        <v>12</v>
      </c>
      <c r="M14" s="188" t="s">
        <v>163</v>
      </c>
      <c r="N14" s="188">
        <v>2</v>
      </c>
      <c r="O14" s="188">
        <v>3</v>
      </c>
      <c r="P14" s="188">
        <v>2</v>
      </c>
    </row>
    <row r="15" spans="1:16" ht="13.5" customHeight="1">
      <c r="A15" s="213"/>
      <c r="B15" s="214" t="s">
        <v>31</v>
      </c>
      <c r="C15" s="215" t="s">
        <v>196</v>
      </c>
      <c r="D15" s="187">
        <v>3105</v>
      </c>
      <c r="E15" s="188">
        <v>76</v>
      </c>
      <c r="F15" s="188">
        <v>17</v>
      </c>
      <c r="G15" s="188">
        <v>615</v>
      </c>
      <c r="H15" s="188">
        <v>46</v>
      </c>
      <c r="I15" s="188">
        <v>49</v>
      </c>
      <c r="J15" s="188">
        <v>10</v>
      </c>
      <c r="K15" s="188" t="s">
        <v>163</v>
      </c>
      <c r="L15" s="188">
        <v>68</v>
      </c>
      <c r="M15" s="188">
        <v>1737</v>
      </c>
      <c r="N15" s="188">
        <v>25</v>
      </c>
      <c r="O15" s="188">
        <v>462</v>
      </c>
      <c r="P15" s="188" t="s">
        <v>163</v>
      </c>
    </row>
    <row r="16" spans="1:16" ht="13.5" customHeight="1">
      <c r="A16" s="213"/>
      <c r="B16" s="214" t="s">
        <v>32</v>
      </c>
      <c r="C16" s="215" t="s">
        <v>197</v>
      </c>
      <c r="D16" s="187">
        <v>8094</v>
      </c>
      <c r="E16" s="188">
        <v>254</v>
      </c>
      <c r="F16" s="188">
        <v>182</v>
      </c>
      <c r="G16" s="188">
        <v>1235</v>
      </c>
      <c r="H16" s="188">
        <v>4419</v>
      </c>
      <c r="I16" s="188">
        <v>61</v>
      </c>
      <c r="J16" s="188">
        <v>4</v>
      </c>
      <c r="K16" s="188">
        <v>6</v>
      </c>
      <c r="L16" s="188">
        <v>823</v>
      </c>
      <c r="M16" s="188">
        <v>33</v>
      </c>
      <c r="N16" s="188">
        <v>43</v>
      </c>
      <c r="O16" s="188">
        <v>1034</v>
      </c>
      <c r="P16" s="188" t="s">
        <v>163</v>
      </c>
    </row>
    <row r="17" spans="1:16" ht="13.5" customHeight="1">
      <c r="A17" s="213"/>
      <c r="B17" s="214" t="s">
        <v>33</v>
      </c>
      <c r="C17" s="215" t="s">
        <v>198</v>
      </c>
      <c r="D17" s="187">
        <v>772</v>
      </c>
      <c r="E17" s="188">
        <v>21</v>
      </c>
      <c r="F17" s="188">
        <v>7</v>
      </c>
      <c r="G17" s="188">
        <v>417</v>
      </c>
      <c r="H17" s="188">
        <v>315</v>
      </c>
      <c r="I17" s="188">
        <v>3</v>
      </c>
      <c r="J17" s="188" t="s">
        <v>163</v>
      </c>
      <c r="K17" s="188" t="s">
        <v>163</v>
      </c>
      <c r="L17" s="188">
        <v>1</v>
      </c>
      <c r="M17" s="188">
        <v>2</v>
      </c>
      <c r="N17" s="188" t="s">
        <v>163</v>
      </c>
      <c r="O17" s="188">
        <v>6</v>
      </c>
      <c r="P17" s="188" t="s">
        <v>163</v>
      </c>
    </row>
    <row r="18" spans="1:16" ht="13.5" customHeight="1">
      <c r="A18" s="213"/>
      <c r="B18" s="214" t="s">
        <v>34</v>
      </c>
      <c r="C18" s="215" t="s">
        <v>199</v>
      </c>
      <c r="D18" s="187">
        <v>808</v>
      </c>
      <c r="E18" s="188">
        <v>53</v>
      </c>
      <c r="F18" s="188">
        <v>24</v>
      </c>
      <c r="G18" s="188">
        <v>166</v>
      </c>
      <c r="H18" s="188">
        <v>245</v>
      </c>
      <c r="I18" s="188">
        <v>228</v>
      </c>
      <c r="J18" s="188">
        <v>3</v>
      </c>
      <c r="K18" s="188" t="s">
        <v>163</v>
      </c>
      <c r="L18" s="188">
        <v>14</v>
      </c>
      <c r="M18" s="188">
        <v>21</v>
      </c>
      <c r="N18" s="188">
        <v>2</v>
      </c>
      <c r="O18" s="188">
        <v>51</v>
      </c>
      <c r="P18" s="188">
        <v>1</v>
      </c>
    </row>
    <row r="19" spans="1:16" ht="13.5" customHeight="1">
      <c r="A19" s="213"/>
      <c r="B19" s="214" t="s">
        <v>35</v>
      </c>
      <c r="C19" s="215" t="s">
        <v>200</v>
      </c>
      <c r="D19" s="187">
        <v>955</v>
      </c>
      <c r="E19" s="188">
        <v>22</v>
      </c>
      <c r="F19" s="188">
        <v>466</v>
      </c>
      <c r="G19" s="188">
        <v>312</v>
      </c>
      <c r="H19" s="188">
        <v>26</v>
      </c>
      <c r="I19" s="188">
        <v>26</v>
      </c>
      <c r="J19" s="188" t="s">
        <v>163</v>
      </c>
      <c r="K19" s="188">
        <v>1</v>
      </c>
      <c r="L19" s="188">
        <v>38</v>
      </c>
      <c r="M19" s="188">
        <v>4</v>
      </c>
      <c r="N19" s="188">
        <v>55</v>
      </c>
      <c r="O19" s="188">
        <v>5</v>
      </c>
      <c r="P19" s="188" t="s">
        <v>163</v>
      </c>
    </row>
    <row r="20" spans="1:16" ht="13.5" customHeight="1">
      <c r="A20" s="213"/>
      <c r="B20" s="214" t="s">
        <v>36</v>
      </c>
      <c r="C20" s="215" t="s">
        <v>201</v>
      </c>
      <c r="D20" s="187">
        <v>3185</v>
      </c>
      <c r="E20" s="188">
        <v>47</v>
      </c>
      <c r="F20" s="188">
        <v>31</v>
      </c>
      <c r="G20" s="188">
        <v>124</v>
      </c>
      <c r="H20" s="188">
        <v>99</v>
      </c>
      <c r="I20" s="188">
        <v>2566</v>
      </c>
      <c r="J20" s="188">
        <v>7</v>
      </c>
      <c r="K20" s="188">
        <v>3</v>
      </c>
      <c r="L20" s="188">
        <v>24</v>
      </c>
      <c r="M20" s="188">
        <v>14</v>
      </c>
      <c r="N20" s="188" t="s">
        <v>163</v>
      </c>
      <c r="O20" s="188">
        <v>270</v>
      </c>
      <c r="P20" s="188" t="s">
        <v>163</v>
      </c>
    </row>
    <row r="21" spans="1:16" ht="13.5" customHeight="1">
      <c r="A21" s="213"/>
      <c r="B21" s="214" t="s">
        <v>37</v>
      </c>
      <c r="C21" s="215" t="s">
        <v>202</v>
      </c>
      <c r="D21" s="187">
        <v>1891</v>
      </c>
      <c r="E21" s="188">
        <v>25</v>
      </c>
      <c r="F21" s="188">
        <v>67</v>
      </c>
      <c r="G21" s="188">
        <v>186</v>
      </c>
      <c r="H21" s="188">
        <v>100</v>
      </c>
      <c r="I21" s="188">
        <v>1231</v>
      </c>
      <c r="J21" s="188">
        <v>3</v>
      </c>
      <c r="K21" s="188">
        <v>22</v>
      </c>
      <c r="L21" s="188">
        <v>37</v>
      </c>
      <c r="M21" s="188">
        <v>25</v>
      </c>
      <c r="N21" s="188">
        <v>2</v>
      </c>
      <c r="O21" s="188">
        <v>192</v>
      </c>
      <c r="P21" s="188">
        <v>1</v>
      </c>
    </row>
    <row r="22" spans="1:16" ht="13.5" customHeight="1">
      <c r="A22" s="213"/>
      <c r="B22" s="214" t="s">
        <v>38</v>
      </c>
      <c r="C22" s="215" t="s">
        <v>203</v>
      </c>
      <c r="D22" s="187">
        <v>2005</v>
      </c>
      <c r="E22" s="188">
        <v>9</v>
      </c>
      <c r="F22" s="188">
        <v>1386</v>
      </c>
      <c r="G22" s="188">
        <v>261</v>
      </c>
      <c r="H22" s="188">
        <v>16</v>
      </c>
      <c r="I22" s="188">
        <v>187</v>
      </c>
      <c r="J22" s="188">
        <v>6</v>
      </c>
      <c r="K22" s="188">
        <v>21</v>
      </c>
      <c r="L22" s="188">
        <v>4</v>
      </c>
      <c r="M22" s="188">
        <v>42</v>
      </c>
      <c r="N22" s="188">
        <v>1</v>
      </c>
      <c r="O22" s="188">
        <v>72</v>
      </c>
      <c r="P22" s="188" t="s">
        <v>163</v>
      </c>
    </row>
    <row r="23" spans="1:16" ht="13.5" customHeight="1">
      <c r="A23" s="213"/>
      <c r="B23" s="214" t="s">
        <v>39</v>
      </c>
      <c r="C23" s="215" t="s">
        <v>204</v>
      </c>
      <c r="D23" s="187">
        <v>8338</v>
      </c>
      <c r="E23" s="188">
        <v>62</v>
      </c>
      <c r="F23" s="188">
        <v>3903</v>
      </c>
      <c r="G23" s="188">
        <v>914</v>
      </c>
      <c r="H23" s="188">
        <v>10</v>
      </c>
      <c r="I23" s="188">
        <v>3071</v>
      </c>
      <c r="J23" s="188">
        <v>33</v>
      </c>
      <c r="K23" s="188">
        <v>4</v>
      </c>
      <c r="L23" s="188">
        <v>62</v>
      </c>
      <c r="M23" s="188">
        <v>120</v>
      </c>
      <c r="N23" s="188">
        <v>4</v>
      </c>
      <c r="O23" s="188">
        <v>153</v>
      </c>
      <c r="P23" s="188">
        <v>2</v>
      </c>
    </row>
    <row r="24" spans="1:16" ht="13.5" customHeight="1">
      <c r="A24" s="213"/>
      <c r="B24" s="214" t="s">
        <v>40</v>
      </c>
      <c r="C24" s="215" t="s">
        <v>48</v>
      </c>
      <c r="D24" s="187">
        <v>457</v>
      </c>
      <c r="E24" s="188">
        <v>7</v>
      </c>
      <c r="F24" s="188">
        <v>9</v>
      </c>
      <c r="G24" s="188">
        <v>274</v>
      </c>
      <c r="H24" s="188">
        <v>32</v>
      </c>
      <c r="I24" s="188" t="s">
        <v>163</v>
      </c>
      <c r="J24" s="188" t="s">
        <v>163</v>
      </c>
      <c r="K24" s="188">
        <v>8</v>
      </c>
      <c r="L24" s="188">
        <v>3</v>
      </c>
      <c r="M24" s="188">
        <v>1</v>
      </c>
      <c r="N24" s="188" t="s">
        <v>163</v>
      </c>
      <c r="O24" s="188">
        <v>123</v>
      </c>
      <c r="P24" s="188" t="s">
        <v>163</v>
      </c>
    </row>
    <row r="25" spans="1:16" ht="13.5" customHeight="1">
      <c r="A25" s="213"/>
      <c r="B25" s="214" t="s">
        <v>41</v>
      </c>
      <c r="C25" s="216" t="s">
        <v>210</v>
      </c>
      <c r="D25" s="187">
        <v>3655</v>
      </c>
      <c r="E25" s="188">
        <v>70</v>
      </c>
      <c r="F25" s="188">
        <v>225</v>
      </c>
      <c r="G25" s="188">
        <v>988</v>
      </c>
      <c r="H25" s="188">
        <v>86</v>
      </c>
      <c r="I25" s="188">
        <v>82</v>
      </c>
      <c r="J25" s="188">
        <v>407</v>
      </c>
      <c r="K25" s="188">
        <v>2</v>
      </c>
      <c r="L25" s="188">
        <v>299</v>
      </c>
      <c r="M25" s="188">
        <v>173</v>
      </c>
      <c r="N25" s="188">
        <v>19</v>
      </c>
      <c r="O25" s="188">
        <v>1295</v>
      </c>
      <c r="P25" s="188">
        <v>9</v>
      </c>
    </row>
    <row r="26" spans="1:16" ht="13.5" customHeight="1">
      <c r="A26" s="213"/>
      <c r="B26" s="214" t="s">
        <v>42</v>
      </c>
      <c r="C26" s="215" t="s">
        <v>515</v>
      </c>
      <c r="D26" s="187">
        <v>1729</v>
      </c>
      <c r="E26" s="188">
        <v>27</v>
      </c>
      <c r="F26" s="188">
        <v>103</v>
      </c>
      <c r="G26" s="188">
        <v>995</v>
      </c>
      <c r="H26" s="188" t="s">
        <v>163</v>
      </c>
      <c r="I26" s="188" t="s">
        <v>163</v>
      </c>
      <c r="J26" s="188">
        <v>567</v>
      </c>
      <c r="K26" s="188">
        <v>2</v>
      </c>
      <c r="L26" s="188">
        <v>2</v>
      </c>
      <c r="M26" s="188">
        <v>14</v>
      </c>
      <c r="N26" s="188">
        <v>9</v>
      </c>
      <c r="O26" s="188">
        <v>10</v>
      </c>
      <c r="P26" s="188" t="s">
        <v>163</v>
      </c>
    </row>
    <row r="27" spans="1:16" ht="13.5" customHeight="1">
      <c r="A27" s="196"/>
      <c r="B27" s="217" t="s">
        <v>55</v>
      </c>
      <c r="C27" s="218" t="s">
        <v>56</v>
      </c>
      <c r="D27" s="187">
        <v>875</v>
      </c>
      <c r="E27" s="188">
        <v>4</v>
      </c>
      <c r="F27" s="188">
        <v>3</v>
      </c>
      <c r="G27" s="188">
        <v>23</v>
      </c>
      <c r="H27" s="188">
        <v>3</v>
      </c>
      <c r="I27" s="188">
        <v>2</v>
      </c>
      <c r="J27" s="188">
        <v>1</v>
      </c>
      <c r="K27" s="188" t="s">
        <v>163</v>
      </c>
      <c r="L27" s="188">
        <v>2</v>
      </c>
      <c r="M27" s="188">
        <v>1</v>
      </c>
      <c r="N27" s="188" t="s">
        <v>163</v>
      </c>
      <c r="O27" s="188">
        <v>7</v>
      </c>
      <c r="P27" s="188">
        <v>829</v>
      </c>
    </row>
    <row r="28" spans="1:16" ht="13.5" customHeight="1">
      <c r="A28" s="384" t="s">
        <v>0</v>
      </c>
      <c r="B28" s="384"/>
      <c r="C28" s="384"/>
      <c r="D28" s="182">
        <v>23313</v>
      </c>
      <c r="E28" s="183">
        <v>889</v>
      </c>
      <c r="F28" s="183">
        <v>3076</v>
      </c>
      <c r="G28" s="183">
        <v>2907</v>
      </c>
      <c r="H28" s="183">
        <v>2779</v>
      </c>
      <c r="I28" s="183">
        <v>2395</v>
      </c>
      <c r="J28" s="183">
        <v>994</v>
      </c>
      <c r="K28" s="183">
        <v>391</v>
      </c>
      <c r="L28" s="183">
        <v>3117</v>
      </c>
      <c r="M28" s="183">
        <v>2405</v>
      </c>
      <c r="N28" s="183">
        <v>1822</v>
      </c>
      <c r="O28" s="183">
        <v>2093</v>
      </c>
      <c r="P28" s="183">
        <v>445</v>
      </c>
    </row>
    <row r="29" spans="1:16" ht="13.5" customHeight="1">
      <c r="A29" s="213"/>
      <c r="B29" s="214" t="s">
        <v>24</v>
      </c>
      <c r="C29" s="215" t="s">
        <v>194</v>
      </c>
      <c r="D29" s="187">
        <v>194</v>
      </c>
      <c r="E29" s="188">
        <v>4</v>
      </c>
      <c r="F29" s="188">
        <v>3</v>
      </c>
      <c r="G29" s="188">
        <v>4</v>
      </c>
      <c r="H29" s="188">
        <v>3</v>
      </c>
      <c r="I29" s="188">
        <v>1</v>
      </c>
      <c r="J29" s="188" t="s">
        <v>163</v>
      </c>
      <c r="K29" s="188">
        <v>172</v>
      </c>
      <c r="L29" s="188">
        <v>3</v>
      </c>
      <c r="M29" s="188">
        <v>1</v>
      </c>
      <c r="N29" s="188" t="s">
        <v>163</v>
      </c>
      <c r="O29" s="188">
        <v>3</v>
      </c>
      <c r="P29" s="188" t="s">
        <v>163</v>
      </c>
    </row>
    <row r="30" spans="1:16" ht="13.5" customHeight="1">
      <c r="A30" s="213"/>
      <c r="B30" s="214" t="s">
        <v>25</v>
      </c>
      <c r="C30" s="215" t="s">
        <v>43</v>
      </c>
      <c r="D30" s="187">
        <v>181</v>
      </c>
      <c r="E30" s="188">
        <v>3</v>
      </c>
      <c r="F30" s="188">
        <v>3</v>
      </c>
      <c r="G30" s="188">
        <v>5</v>
      </c>
      <c r="H30" s="188" t="s">
        <v>163</v>
      </c>
      <c r="I30" s="188">
        <v>2</v>
      </c>
      <c r="J30" s="188" t="s">
        <v>163</v>
      </c>
      <c r="K30" s="188">
        <v>161</v>
      </c>
      <c r="L30" s="188">
        <v>4</v>
      </c>
      <c r="M30" s="188" t="s">
        <v>163</v>
      </c>
      <c r="N30" s="188" t="s">
        <v>163</v>
      </c>
      <c r="O30" s="188">
        <v>3</v>
      </c>
      <c r="P30" s="188" t="s">
        <v>163</v>
      </c>
    </row>
    <row r="31" spans="1:16" ht="13.5" customHeight="1">
      <c r="A31" s="213"/>
      <c r="B31" s="214" t="s">
        <v>26</v>
      </c>
      <c r="C31" s="215" t="s">
        <v>195</v>
      </c>
      <c r="D31" s="187">
        <v>15</v>
      </c>
      <c r="E31" s="188">
        <v>1</v>
      </c>
      <c r="F31" s="188" t="s">
        <v>163</v>
      </c>
      <c r="G31" s="188" t="s">
        <v>163</v>
      </c>
      <c r="H31" s="188">
        <v>1</v>
      </c>
      <c r="I31" s="188" t="s">
        <v>163</v>
      </c>
      <c r="J31" s="188" t="s">
        <v>163</v>
      </c>
      <c r="K31" s="188" t="s">
        <v>163</v>
      </c>
      <c r="L31" s="188" t="s">
        <v>163</v>
      </c>
      <c r="M31" s="188">
        <v>13</v>
      </c>
      <c r="N31" s="188" t="s">
        <v>163</v>
      </c>
      <c r="O31" s="188" t="s">
        <v>163</v>
      </c>
      <c r="P31" s="188" t="s">
        <v>163</v>
      </c>
    </row>
    <row r="32" spans="1:16" ht="13.5" customHeight="1">
      <c r="A32" s="213"/>
      <c r="B32" s="214" t="s">
        <v>27</v>
      </c>
      <c r="C32" s="215" t="s">
        <v>44</v>
      </c>
      <c r="D32" s="187">
        <v>2656</v>
      </c>
      <c r="E32" s="188">
        <v>166</v>
      </c>
      <c r="F32" s="188">
        <v>259</v>
      </c>
      <c r="G32" s="188">
        <v>122</v>
      </c>
      <c r="H32" s="188">
        <v>113</v>
      </c>
      <c r="I32" s="188">
        <v>1</v>
      </c>
      <c r="J32" s="188">
        <v>1</v>
      </c>
      <c r="K32" s="188">
        <v>4</v>
      </c>
      <c r="L32" s="188">
        <v>223</v>
      </c>
      <c r="M32" s="188">
        <v>119</v>
      </c>
      <c r="N32" s="188">
        <v>1630</v>
      </c>
      <c r="O32" s="188">
        <v>18</v>
      </c>
      <c r="P32" s="188" t="s">
        <v>163</v>
      </c>
    </row>
    <row r="33" spans="1:16" ht="13.5" customHeight="1">
      <c r="A33" s="213"/>
      <c r="B33" s="214" t="s">
        <v>28</v>
      </c>
      <c r="C33" s="215" t="s">
        <v>45</v>
      </c>
      <c r="D33" s="187">
        <v>2712</v>
      </c>
      <c r="E33" s="188">
        <v>146</v>
      </c>
      <c r="F33" s="188">
        <v>59</v>
      </c>
      <c r="G33" s="188">
        <v>194</v>
      </c>
      <c r="H33" s="188">
        <v>159</v>
      </c>
      <c r="I33" s="188">
        <v>2</v>
      </c>
      <c r="J33" s="188">
        <v>1</v>
      </c>
      <c r="K33" s="188">
        <v>1</v>
      </c>
      <c r="L33" s="188">
        <v>1917</v>
      </c>
      <c r="M33" s="188">
        <v>63</v>
      </c>
      <c r="N33" s="188">
        <v>6</v>
      </c>
      <c r="O33" s="188">
        <v>164</v>
      </c>
      <c r="P33" s="188" t="s">
        <v>163</v>
      </c>
    </row>
    <row r="34" spans="1:16" ht="13.5" customHeight="1">
      <c r="A34" s="213"/>
      <c r="B34" s="214" t="s">
        <v>29</v>
      </c>
      <c r="C34" s="215" t="s">
        <v>46</v>
      </c>
      <c r="D34" s="187">
        <v>217</v>
      </c>
      <c r="E34" s="188">
        <v>3</v>
      </c>
      <c r="F34" s="188">
        <v>28</v>
      </c>
      <c r="G34" s="188">
        <v>60</v>
      </c>
      <c r="H34" s="188">
        <v>12</v>
      </c>
      <c r="I34" s="188" t="s">
        <v>163</v>
      </c>
      <c r="J34" s="188">
        <v>2</v>
      </c>
      <c r="K34" s="188" t="s">
        <v>163</v>
      </c>
      <c r="L34" s="188">
        <v>14</v>
      </c>
      <c r="M34" s="188">
        <v>61</v>
      </c>
      <c r="N34" s="188">
        <v>28</v>
      </c>
      <c r="O34" s="188">
        <v>9</v>
      </c>
      <c r="P34" s="188" t="s">
        <v>163</v>
      </c>
    </row>
    <row r="35" spans="1:16" ht="13.5" customHeight="1">
      <c r="A35" s="213"/>
      <c r="B35" s="214" t="s">
        <v>30</v>
      </c>
      <c r="C35" s="215" t="s">
        <v>47</v>
      </c>
      <c r="D35" s="187">
        <v>318</v>
      </c>
      <c r="E35" s="188">
        <v>8</v>
      </c>
      <c r="F35" s="188">
        <v>218</v>
      </c>
      <c r="G35" s="188">
        <v>50</v>
      </c>
      <c r="H35" s="188">
        <v>28</v>
      </c>
      <c r="I35" s="188" t="s">
        <v>163</v>
      </c>
      <c r="J35" s="188" t="s">
        <v>163</v>
      </c>
      <c r="K35" s="188" t="s">
        <v>163</v>
      </c>
      <c r="L35" s="188">
        <v>10</v>
      </c>
      <c r="M35" s="188" t="s">
        <v>163</v>
      </c>
      <c r="N35" s="188">
        <v>1</v>
      </c>
      <c r="O35" s="188">
        <v>2</v>
      </c>
      <c r="P35" s="188">
        <v>1</v>
      </c>
    </row>
    <row r="36" spans="1:16" ht="13.5" customHeight="1">
      <c r="A36" s="213"/>
      <c r="B36" s="214" t="s">
        <v>31</v>
      </c>
      <c r="C36" s="215" t="s">
        <v>196</v>
      </c>
      <c r="D36" s="187">
        <v>2744</v>
      </c>
      <c r="E36" s="188">
        <v>66</v>
      </c>
      <c r="F36" s="188">
        <v>15</v>
      </c>
      <c r="G36" s="188">
        <v>394</v>
      </c>
      <c r="H36" s="188">
        <v>39</v>
      </c>
      <c r="I36" s="188">
        <v>34</v>
      </c>
      <c r="J36" s="188">
        <v>10</v>
      </c>
      <c r="K36" s="188" t="s">
        <v>163</v>
      </c>
      <c r="L36" s="188">
        <v>67</v>
      </c>
      <c r="M36" s="188">
        <v>1711</v>
      </c>
      <c r="N36" s="188">
        <v>25</v>
      </c>
      <c r="O36" s="188">
        <v>383</v>
      </c>
      <c r="P36" s="188" t="s">
        <v>163</v>
      </c>
    </row>
    <row r="37" spans="1:16" ht="13.5" customHeight="1">
      <c r="A37" s="213"/>
      <c r="B37" s="214" t="s">
        <v>32</v>
      </c>
      <c r="C37" s="215" t="s">
        <v>197</v>
      </c>
      <c r="D37" s="187">
        <v>3666</v>
      </c>
      <c r="E37" s="188">
        <v>224</v>
      </c>
      <c r="F37" s="188">
        <v>90</v>
      </c>
      <c r="G37" s="188">
        <v>307</v>
      </c>
      <c r="H37" s="188">
        <v>1899</v>
      </c>
      <c r="I37" s="188">
        <v>20</v>
      </c>
      <c r="J37" s="188">
        <v>4</v>
      </c>
      <c r="K37" s="188">
        <v>3</v>
      </c>
      <c r="L37" s="188">
        <v>497</v>
      </c>
      <c r="M37" s="188">
        <v>32</v>
      </c>
      <c r="N37" s="188">
        <v>43</v>
      </c>
      <c r="O37" s="188">
        <v>547</v>
      </c>
      <c r="P37" s="188" t="s">
        <v>163</v>
      </c>
    </row>
    <row r="38" spans="1:16" ht="13.5" customHeight="1">
      <c r="A38" s="213"/>
      <c r="B38" s="214" t="s">
        <v>33</v>
      </c>
      <c r="C38" s="215" t="s">
        <v>198</v>
      </c>
      <c r="D38" s="187">
        <v>311</v>
      </c>
      <c r="E38" s="188">
        <v>21</v>
      </c>
      <c r="F38" s="188">
        <v>5</v>
      </c>
      <c r="G38" s="188">
        <v>133</v>
      </c>
      <c r="H38" s="188">
        <v>146</v>
      </c>
      <c r="I38" s="188">
        <v>1</v>
      </c>
      <c r="J38" s="188" t="s">
        <v>163</v>
      </c>
      <c r="K38" s="188" t="s">
        <v>163</v>
      </c>
      <c r="L38" s="188">
        <v>1</v>
      </c>
      <c r="M38" s="188">
        <v>2</v>
      </c>
      <c r="N38" s="188" t="s">
        <v>163</v>
      </c>
      <c r="O38" s="188">
        <v>2</v>
      </c>
      <c r="P38" s="188" t="s">
        <v>163</v>
      </c>
    </row>
    <row r="39" spans="1:16" ht="13.5" customHeight="1">
      <c r="A39" s="213"/>
      <c r="B39" s="214" t="s">
        <v>34</v>
      </c>
      <c r="C39" s="215" t="s">
        <v>199</v>
      </c>
      <c r="D39" s="187">
        <v>471</v>
      </c>
      <c r="E39" s="188">
        <v>30</v>
      </c>
      <c r="F39" s="188">
        <v>10</v>
      </c>
      <c r="G39" s="188">
        <v>50</v>
      </c>
      <c r="H39" s="188">
        <v>176</v>
      </c>
      <c r="I39" s="188">
        <v>136</v>
      </c>
      <c r="J39" s="188">
        <v>3</v>
      </c>
      <c r="K39" s="188" t="s">
        <v>163</v>
      </c>
      <c r="L39" s="188">
        <v>13</v>
      </c>
      <c r="M39" s="188">
        <v>21</v>
      </c>
      <c r="N39" s="188">
        <v>2</v>
      </c>
      <c r="O39" s="188">
        <v>29</v>
      </c>
      <c r="P39" s="188">
        <v>1</v>
      </c>
    </row>
    <row r="40" spans="1:16" ht="13.5" customHeight="1">
      <c r="A40" s="213"/>
      <c r="B40" s="214" t="s">
        <v>35</v>
      </c>
      <c r="C40" s="215" t="s">
        <v>200</v>
      </c>
      <c r="D40" s="187">
        <v>617</v>
      </c>
      <c r="E40" s="188">
        <v>18</v>
      </c>
      <c r="F40" s="188">
        <v>368</v>
      </c>
      <c r="G40" s="188">
        <v>126</v>
      </c>
      <c r="H40" s="188">
        <v>23</v>
      </c>
      <c r="I40" s="188" t="s">
        <v>163</v>
      </c>
      <c r="J40" s="188" t="s">
        <v>163</v>
      </c>
      <c r="K40" s="188" t="s">
        <v>163</v>
      </c>
      <c r="L40" s="188">
        <v>24</v>
      </c>
      <c r="M40" s="188">
        <v>4</v>
      </c>
      <c r="N40" s="188">
        <v>53</v>
      </c>
      <c r="O40" s="188">
        <v>1</v>
      </c>
      <c r="P40" s="188" t="s">
        <v>163</v>
      </c>
    </row>
    <row r="41" spans="1:16" ht="13.5" customHeight="1">
      <c r="A41" s="213"/>
      <c r="B41" s="214" t="s">
        <v>36</v>
      </c>
      <c r="C41" s="215" t="s">
        <v>201</v>
      </c>
      <c r="D41" s="187">
        <v>1221</v>
      </c>
      <c r="E41" s="188">
        <v>34</v>
      </c>
      <c r="F41" s="188">
        <v>6</v>
      </c>
      <c r="G41" s="188">
        <v>44</v>
      </c>
      <c r="H41" s="188">
        <v>25</v>
      </c>
      <c r="I41" s="188">
        <v>1010</v>
      </c>
      <c r="J41" s="188">
        <v>7</v>
      </c>
      <c r="K41" s="188">
        <v>1</v>
      </c>
      <c r="L41" s="188">
        <v>11</v>
      </c>
      <c r="M41" s="188">
        <v>14</v>
      </c>
      <c r="N41" s="188" t="s">
        <v>163</v>
      </c>
      <c r="O41" s="188">
        <v>69</v>
      </c>
      <c r="P41" s="188" t="s">
        <v>163</v>
      </c>
    </row>
    <row r="42" spans="1:16" ht="13.5" customHeight="1">
      <c r="A42" s="213"/>
      <c r="B42" s="214" t="s">
        <v>37</v>
      </c>
      <c r="C42" s="215" t="s">
        <v>202</v>
      </c>
      <c r="D42" s="187">
        <v>800</v>
      </c>
      <c r="E42" s="188">
        <v>17</v>
      </c>
      <c r="F42" s="188">
        <v>37</v>
      </c>
      <c r="G42" s="188">
        <v>53</v>
      </c>
      <c r="H42" s="188">
        <v>44</v>
      </c>
      <c r="I42" s="188">
        <v>496</v>
      </c>
      <c r="J42" s="188">
        <v>3</v>
      </c>
      <c r="K42" s="188">
        <v>19</v>
      </c>
      <c r="L42" s="188">
        <v>17</v>
      </c>
      <c r="M42" s="188">
        <v>25</v>
      </c>
      <c r="N42" s="188">
        <v>2</v>
      </c>
      <c r="O42" s="188">
        <v>87</v>
      </c>
      <c r="P42" s="188" t="s">
        <v>163</v>
      </c>
    </row>
    <row r="43" spans="1:16" ht="13.5" customHeight="1">
      <c r="A43" s="213"/>
      <c r="B43" s="214" t="s">
        <v>38</v>
      </c>
      <c r="C43" s="215" t="s">
        <v>203</v>
      </c>
      <c r="D43" s="187">
        <v>937</v>
      </c>
      <c r="E43" s="188">
        <v>8</v>
      </c>
      <c r="F43" s="188">
        <v>684</v>
      </c>
      <c r="G43" s="188">
        <v>90</v>
      </c>
      <c r="H43" s="188">
        <v>5</v>
      </c>
      <c r="I43" s="188">
        <v>33</v>
      </c>
      <c r="J43" s="188">
        <v>6</v>
      </c>
      <c r="K43" s="188">
        <v>16</v>
      </c>
      <c r="L43" s="188">
        <v>1</v>
      </c>
      <c r="M43" s="188">
        <v>41</v>
      </c>
      <c r="N43" s="188">
        <v>1</v>
      </c>
      <c r="O43" s="188">
        <v>52</v>
      </c>
      <c r="P43" s="188" t="s">
        <v>163</v>
      </c>
    </row>
    <row r="44" spans="1:16" ht="13.5" customHeight="1">
      <c r="A44" s="213"/>
      <c r="B44" s="214" t="s">
        <v>39</v>
      </c>
      <c r="C44" s="215" t="s">
        <v>204</v>
      </c>
      <c r="D44" s="187">
        <v>2093</v>
      </c>
      <c r="E44" s="188">
        <v>45</v>
      </c>
      <c r="F44" s="188">
        <v>1021</v>
      </c>
      <c r="G44" s="188">
        <v>185</v>
      </c>
      <c r="H44" s="188">
        <v>3</v>
      </c>
      <c r="I44" s="188">
        <v>628</v>
      </c>
      <c r="J44" s="188">
        <v>31</v>
      </c>
      <c r="K44" s="188">
        <v>2</v>
      </c>
      <c r="L44" s="188">
        <v>25</v>
      </c>
      <c r="M44" s="188">
        <v>114</v>
      </c>
      <c r="N44" s="188">
        <v>3</v>
      </c>
      <c r="O44" s="188">
        <v>36</v>
      </c>
      <c r="P44" s="188" t="s">
        <v>163</v>
      </c>
    </row>
    <row r="45" spans="1:16" ht="13.5" customHeight="1">
      <c r="A45" s="213"/>
      <c r="B45" s="214" t="s">
        <v>40</v>
      </c>
      <c r="C45" s="215" t="s">
        <v>48</v>
      </c>
      <c r="D45" s="187">
        <v>316</v>
      </c>
      <c r="E45" s="188">
        <v>7</v>
      </c>
      <c r="F45" s="188">
        <v>8</v>
      </c>
      <c r="G45" s="188">
        <v>154</v>
      </c>
      <c r="H45" s="188">
        <v>25</v>
      </c>
      <c r="I45" s="188" t="s">
        <v>163</v>
      </c>
      <c r="J45" s="188" t="s">
        <v>163</v>
      </c>
      <c r="K45" s="188">
        <v>8</v>
      </c>
      <c r="L45" s="188">
        <v>3</v>
      </c>
      <c r="M45" s="188">
        <v>1</v>
      </c>
      <c r="N45" s="188" t="s">
        <v>163</v>
      </c>
      <c r="O45" s="188">
        <v>110</v>
      </c>
      <c r="P45" s="188" t="s">
        <v>163</v>
      </c>
    </row>
    <row r="46" spans="1:16" ht="13.5" customHeight="1">
      <c r="A46" s="213"/>
      <c r="B46" s="214" t="s">
        <v>41</v>
      </c>
      <c r="C46" s="216" t="s">
        <v>210</v>
      </c>
      <c r="D46" s="187">
        <v>2124</v>
      </c>
      <c r="E46" s="188">
        <v>65</v>
      </c>
      <c r="F46" s="188">
        <v>184</v>
      </c>
      <c r="G46" s="188">
        <v>327</v>
      </c>
      <c r="H46" s="188">
        <v>76</v>
      </c>
      <c r="I46" s="188">
        <v>31</v>
      </c>
      <c r="J46" s="188">
        <v>397</v>
      </c>
      <c r="K46" s="188">
        <v>2</v>
      </c>
      <c r="L46" s="188">
        <v>285</v>
      </c>
      <c r="M46" s="188">
        <v>169</v>
      </c>
      <c r="N46" s="188">
        <v>19</v>
      </c>
      <c r="O46" s="188">
        <v>564</v>
      </c>
      <c r="P46" s="188">
        <v>5</v>
      </c>
    </row>
    <row r="47" spans="1:16" ht="13.5" customHeight="1">
      <c r="A47" s="213"/>
      <c r="B47" s="214" t="s">
        <v>42</v>
      </c>
      <c r="C47" s="215" t="s">
        <v>515</v>
      </c>
      <c r="D47" s="187">
        <v>1259</v>
      </c>
      <c r="E47" s="188">
        <v>20</v>
      </c>
      <c r="F47" s="188">
        <v>77</v>
      </c>
      <c r="G47" s="188">
        <v>598</v>
      </c>
      <c r="H47" s="188" t="s">
        <v>163</v>
      </c>
      <c r="I47" s="188" t="s">
        <v>163</v>
      </c>
      <c r="J47" s="188">
        <v>528</v>
      </c>
      <c r="K47" s="188">
        <v>2</v>
      </c>
      <c r="L47" s="188">
        <v>2</v>
      </c>
      <c r="M47" s="188">
        <v>13</v>
      </c>
      <c r="N47" s="188">
        <v>9</v>
      </c>
      <c r="O47" s="188">
        <v>10</v>
      </c>
      <c r="P47" s="188" t="s">
        <v>163</v>
      </c>
    </row>
    <row r="48" spans="1:16" ht="13.5" customHeight="1">
      <c r="A48" s="196"/>
      <c r="B48" s="217" t="s">
        <v>55</v>
      </c>
      <c r="C48" s="218" t="s">
        <v>56</v>
      </c>
      <c r="D48" s="187">
        <v>461</v>
      </c>
      <c r="E48" s="188">
        <v>3</v>
      </c>
      <c r="F48" s="188">
        <v>1</v>
      </c>
      <c r="G48" s="188">
        <v>11</v>
      </c>
      <c r="H48" s="188">
        <v>2</v>
      </c>
      <c r="I48" s="188" t="s">
        <v>163</v>
      </c>
      <c r="J48" s="188">
        <v>1</v>
      </c>
      <c r="K48" s="188" t="s">
        <v>163</v>
      </c>
      <c r="L48" s="188" t="s">
        <v>163</v>
      </c>
      <c r="M48" s="188">
        <v>1</v>
      </c>
      <c r="N48" s="188" t="s">
        <v>163</v>
      </c>
      <c r="O48" s="188">
        <v>4</v>
      </c>
      <c r="P48" s="188">
        <v>438</v>
      </c>
    </row>
    <row r="49" spans="1:16" ht="13.5" customHeight="1">
      <c r="A49" s="384" t="s">
        <v>1</v>
      </c>
      <c r="B49" s="384"/>
      <c r="C49" s="385"/>
      <c r="D49" s="182">
        <v>21472</v>
      </c>
      <c r="E49" s="183">
        <v>162</v>
      </c>
      <c r="F49" s="183">
        <v>3999</v>
      </c>
      <c r="G49" s="183">
        <v>4850</v>
      </c>
      <c r="H49" s="183">
        <v>2981</v>
      </c>
      <c r="I49" s="183">
        <v>5118</v>
      </c>
      <c r="J49" s="183">
        <v>51</v>
      </c>
      <c r="K49" s="183">
        <v>226</v>
      </c>
      <c r="L49" s="183">
        <v>1634</v>
      </c>
      <c r="M49" s="183">
        <v>41</v>
      </c>
      <c r="N49" s="183">
        <v>23</v>
      </c>
      <c r="O49" s="183">
        <v>1988</v>
      </c>
      <c r="P49" s="183">
        <v>399</v>
      </c>
    </row>
    <row r="50" spans="1:16" ht="13.5" customHeight="1">
      <c r="A50" s="213"/>
      <c r="B50" s="214" t="s">
        <v>24</v>
      </c>
      <c r="C50" s="215" t="s">
        <v>194</v>
      </c>
      <c r="D50" s="187">
        <v>130</v>
      </c>
      <c r="E50" s="188" t="s">
        <v>163</v>
      </c>
      <c r="F50" s="188" t="s">
        <v>163</v>
      </c>
      <c r="G50" s="188">
        <v>12</v>
      </c>
      <c r="H50" s="188">
        <v>1</v>
      </c>
      <c r="I50" s="188" t="s">
        <v>163</v>
      </c>
      <c r="J50" s="188" t="s">
        <v>163</v>
      </c>
      <c r="K50" s="188">
        <v>110</v>
      </c>
      <c r="L50" s="188" t="s">
        <v>163</v>
      </c>
      <c r="M50" s="188" t="s">
        <v>163</v>
      </c>
      <c r="N50" s="188" t="s">
        <v>163</v>
      </c>
      <c r="O50" s="188">
        <v>7</v>
      </c>
      <c r="P50" s="188" t="s">
        <v>163</v>
      </c>
    </row>
    <row r="51" spans="1:16" ht="13.5" customHeight="1">
      <c r="A51" s="213"/>
      <c r="B51" s="214" t="s">
        <v>25</v>
      </c>
      <c r="C51" s="215" t="s">
        <v>43</v>
      </c>
      <c r="D51" s="187">
        <v>114</v>
      </c>
      <c r="E51" s="188" t="s">
        <v>163</v>
      </c>
      <c r="F51" s="188" t="s">
        <v>163</v>
      </c>
      <c r="G51" s="188">
        <v>3</v>
      </c>
      <c r="H51" s="188" t="s">
        <v>163</v>
      </c>
      <c r="I51" s="188" t="s">
        <v>163</v>
      </c>
      <c r="J51" s="188" t="s">
        <v>163</v>
      </c>
      <c r="K51" s="188">
        <v>97</v>
      </c>
      <c r="L51" s="188">
        <v>5</v>
      </c>
      <c r="M51" s="188" t="s">
        <v>163</v>
      </c>
      <c r="N51" s="188" t="s">
        <v>163</v>
      </c>
      <c r="O51" s="188">
        <v>9</v>
      </c>
      <c r="P51" s="188" t="s">
        <v>163</v>
      </c>
    </row>
    <row r="52" spans="1:16" ht="13.5" customHeight="1">
      <c r="A52" s="213"/>
      <c r="B52" s="214" t="s">
        <v>26</v>
      </c>
      <c r="C52" s="215" t="s">
        <v>195</v>
      </c>
      <c r="D52" s="187">
        <v>2</v>
      </c>
      <c r="E52" s="188" t="s">
        <v>163</v>
      </c>
      <c r="F52" s="188" t="s">
        <v>163</v>
      </c>
      <c r="G52" s="188">
        <v>1</v>
      </c>
      <c r="H52" s="188">
        <v>1</v>
      </c>
      <c r="I52" s="188" t="s">
        <v>163</v>
      </c>
      <c r="J52" s="188" t="s">
        <v>163</v>
      </c>
      <c r="K52" s="188" t="s">
        <v>163</v>
      </c>
      <c r="L52" s="188" t="s">
        <v>163</v>
      </c>
      <c r="M52" s="188" t="s">
        <v>163</v>
      </c>
      <c r="N52" s="188" t="s">
        <v>163</v>
      </c>
      <c r="O52" s="188" t="s">
        <v>163</v>
      </c>
      <c r="P52" s="188" t="s">
        <v>163</v>
      </c>
    </row>
    <row r="53" spans="1:16" ht="13.5" customHeight="1">
      <c r="A53" s="213"/>
      <c r="B53" s="214" t="s">
        <v>27</v>
      </c>
      <c r="C53" s="215" t="s">
        <v>44</v>
      </c>
      <c r="D53" s="187">
        <v>436</v>
      </c>
      <c r="E53" s="188">
        <v>20</v>
      </c>
      <c r="F53" s="188">
        <v>8</v>
      </c>
      <c r="G53" s="188">
        <v>351</v>
      </c>
      <c r="H53" s="188">
        <v>4</v>
      </c>
      <c r="I53" s="188" t="s">
        <v>163</v>
      </c>
      <c r="J53" s="188" t="s">
        <v>163</v>
      </c>
      <c r="K53" s="188">
        <v>2</v>
      </c>
      <c r="L53" s="188">
        <v>12</v>
      </c>
      <c r="M53" s="188">
        <v>2</v>
      </c>
      <c r="N53" s="188">
        <v>19</v>
      </c>
      <c r="O53" s="188">
        <v>18</v>
      </c>
      <c r="P53" s="188" t="s">
        <v>163</v>
      </c>
    </row>
    <row r="54" spans="1:16" ht="13.5" customHeight="1">
      <c r="A54" s="213"/>
      <c r="B54" s="214" t="s">
        <v>28</v>
      </c>
      <c r="C54" s="215" t="s">
        <v>45</v>
      </c>
      <c r="D54" s="187">
        <v>1751</v>
      </c>
      <c r="E54" s="188">
        <v>22</v>
      </c>
      <c r="F54" s="188">
        <v>15</v>
      </c>
      <c r="G54" s="188">
        <v>335</v>
      </c>
      <c r="H54" s="188">
        <v>29</v>
      </c>
      <c r="I54" s="188">
        <v>1</v>
      </c>
      <c r="J54" s="188" t="s">
        <v>163</v>
      </c>
      <c r="K54" s="188">
        <v>1</v>
      </c>
      <c r="L54" s="188">
        <v>1184</v>
      </c>
      <c r="M54" s="188" t="s">
        <v>163</v>
      </c>
      <c r="N54" s="188" t="s">
        <v>163</v>
      </c>
      <c r="O54" s="188">
        <v>164</v>
      </c>
      <c r="P54" s="188" t="s">
        <v>163</v>
      </c>
    </row>
    <row r="55" spans="1:16" ht="13.5" customHeight="1">
      <c r="A55" s="213"/>
      <c r="B55" s="214" t="s">
        <v>29</v>
      </c>
      <c r="C55" s="215" t="s">
        <v>46</v>
      </c>
      <c r="D55" s="187">
        <v>37</v>
      </c>
      <c r="E55" s="188">
        <v>1</v>
      </c>
      <c r="F55" s="188" t="s">
        <v>163</v>
      </c>
      <c r="G55" s="188">
        <v>33</v>
      </c>
      <c r="H55" s="188" t="s">
        <v>163</v>
      </c>
      <c r="I55" s="188" t="s">
        <v>163</v>
      </c>
      <c r="J55" s="188" t="s">
        <v>163</v>
      </c>
      <c r="K55" s="188" t="s">
        <v>163</v>
      </c>
      <c r="L55" s="188" t="s">
        <v>163</v>
      </c>
      <c r="M55" s="188" t="s">
        <v>163</v>
      </c>
      <c r="N55" s="188" t="s">
        <v>163</v>
      </c>
      <c r="O55" s="188">
        <v>3</v>
      </c>
      <c r="P55" s="188" t="s">
        <v>163</v>
      </c>
    </row>
    <row r="56" spans="1:16" ht="13.5" customHeight="1">
      <c r="A56" s="213"/>
      <c r="B56" s="214" t="s">
        <v>30</v>
      </c>
      <c r="C56" s="215" t="s">
        <v>47</v>
      </c>
      <c r="D56" s="187">
        <v>153</v>
      </c>
      <c r="E56" s="188" t="s">
        <v>163</v>
      </c>
      <c r="F56" s="188">
        <v>59</v>
      </c>
      <c r="G56" s="188">
        <v>77</v>
      </c>
      <c r="H56" s="188">
        <v>12</v>
      </c>
      <c r="I56" s="188" t="s">
        <v>163</v>
      </c>
      <c r="J56" s="188" t="s">
        <v>163</v>
      </c>
      <c r="K56" s="188" t="s">
        <v>163</v>
      </c>
      <c r="L56" s="188">
        <v>2</v>
      </c>
      <c r="M56" s="188" t="s">
        <v>163</v>
      </c>
      <c r="N56" s="188">
        <v>1</v>
      </c>
      <c r="O56" s="188">
        <v>1</v>
      </c>
      <c r="P56" s="188">
        <v>1</v>
      </c>
    </row>
    <row r="57" spans="1:16" ht="13.5" customHeight="1">
      <c r="A57" s="213"/>
      <c r="B57" s="214" t="s">
        <v>31</v>
      </c>
      <c r="C57" s="215" t="s">
        <v>196</v>
      </c>
      <c r="D57" s="187">
        <v>361</v>
      </c>
      <c r="E57" s="188">
        <v>10</v>
      </c>
      <c r="F57" s="188">
        <v>2</v>
      </c>
      <c r="G57" s="188">
        <v>221</v>
      </c>
      <c r="H57" s="188">
        <v>7</v>
      </c>
      <c r="I57" s="188">
        <v>15</v>
      </c>
      <c r="J57" s="188" t="s">
        <v>163</v>
      </c>
      <c r="K57" s="188" t="s">
        <v>163</v>
      </c>
      <c r="L57" s="188">
        <v>1</v>
      </c>
      <c r="M57" s="188">
        <v>26</v>
      </c>
      <c r="N57" s="188" t="s">
        <v>163</v>
      </c>
      <c r="O57" s="188">
        <v>79</v>
      </c>
      <c r="P57" s="188" t="s">
        <v>163</v>
      </c>
    </row>
    <row r="58" spans="1:16" ht="13.5" customHeight="1">
      <c r="A58" s="213"/>
      <c r="B58" s="214" t="s">
        <v>32</v>
      </c>
      <c r="C58" s="215" t="s">
        <v>197</v>
      </c>
      <c r="D58" s="187">
        <v>4428</v>
      </c>
      <c r="E58" s="188">
        <v>30</v>
      </c>
      <c r="F58" s="188">
        <v>92</v>
      </c>
      <c r="G58" s="188">
        <v>928</v>
      </c>
      <c r="H58" s="188">
        <v>2520</v>
      </c>
      <c r="I58" s="188">
        <v>41</v>
      </c>
      <c r="J58" s="188" t="s">
        <v>163</v>
      </c>
      <c r="K58" s="188">
        <v>3</v>
      </c>
      <c r="L58" s="188">
        <v>326</v>
      </c>
      <c r="M58" s="188">
        <v>1</v>
      </c>
      <c r="N58" s="188" t="s">
        <v>163</v>
      </c>
      <c r="O58" s="188">
        <v>487</v>
      </c>
      <c r="P58" s="188" t="s">
        <v>163</v>
      </c>
    </row>
    <row r="59" spans="1:16" ht="13.5" customHeight="1">
      <c r="A59" s="213"/>
      <c r="B59" s="214" t="s">
        <v>33</v>
      </c>
      <c r="C59" s="215" t="s">
        <v>198</v>
      </c>
      <c r="D59" s="187">
        <v>461</v>
      </c>
      <c r="E59" s="188" t="s">
        <v>163</v>
      </c>
      <c r="F59" s="188">
        <v>2</v>
      </c>
      <c r="G59" s="188">
        <v>284</v>
      </c>
      <c r="H59" s="188">
        <v>169</v>
      </c>
      <c r="I59" s="188">
        <v>2</v>
      </c>
      <c r="J59" s="188" t="s">
        <v>163</v>
      </c>
      <c r="K59" s="188" t="s">
        <v>163</v>
      </c>
      <c r="L59" s="188" t="s">
        <v>163</v>
      </c>
      <c r="M59" s="188" t="s">
        <v>163</v>
      </c>
      <c r="N59" s="188" t="s">
        <v>163</v>
      </c>
      <c r="O59" s="188">
        <v>4</v>
      </c>
      <c r="P59" s="188" t="s">
        <v>163</v>
      </c>
    </row>
    <row r="60" spans="1:16" ht="13.5" customHeight="1">
      <c r="A60" s="213"/>
      <c r="B60" s="214" t="s">
        <v>34</v>
      </c>
      <c r="C60" s="215" t="s">
        <v>199</v>
      </c>
      <c r="D60" s="187">
        <v>337</v>
      </c>
      <c r="E60" s="188">
        <v>23</v>
      </c>
      <c r="F60" s="188">
        <v>14</v>
      </c>
      <c r="G60" s="188">
        <v>116</v>
      </c>
      <c r="H60" s="188">
        <v>69</v>
      </c>
      <c r="I60" s="188">
        <v>92</v>
      </c>
      <c r="J60" s="188" t="s">
        <v>163</v>
      </c>
      <c r="K60" s="188" t="s">
        <v>163</v>
      </c>
      <c r="L60" s="188">
        <v>1</v>
      </c>
      <c r="M60" s="188" t="s">
        <v>163</v>
      </c>
      <c r="N60" s="188" t="s">
        <v>163</v>
      </c>
      <c r="O60" s="188">
        <v>22</v>
      </c>
      <c r="P60" s="188" t="s">
        <v>163</v>
      </c>
    </row>
    <row r="61" spans="1:16" ht="13.5" customHeight="1">
      <c r="A61" s="213"/>
      <c r="B61" s="214" t="s">
        <v>35</v>
      </c>
      <c r="C61" s="215" t="s">
        <v>200</v>
      </c>
      <c r="D61" s="187">
        <v>338</v>
      </c>
      <c r="E61" s="207">
        <v>4</v>
      </c>
      <c r="F61" s="207">
        <v>98</v>
      </c>
      <c r="G61" s="207">
        <v>186</v>
      </c>
      <c r="H61" s="207">
        <v>3</v>
      </c>
      <c r="I61" s="207">
        <v>26</v>
      </c>
      <c r="J61" s="207" t="s">
        <v>163</v>
      </c>
      <c r="K61" s="207">
        <v>1</v>
      </c>
      <c r="L61" s="207">
        <v>14</v>
      </c>
      <c r="M61" s="207" t="s">
        <v>163</v>
      </c>
      <c r="N61" s="207">
        <v>2</v>
      </c>
      <c r="O61" s="207">
        <v>4</v>
      </c>
      <c r="P61" s="207" t="s">
        <v>163</v>
      </c>
    </row>
    <row r="62" spans="1:16" ht="13.5" customHeight="1">
      <c r="A62" s="213"/>
      <c r="B62" s="214" t="s">
        <v>36</v>
      </c>
      <c r="C62" s="215" t="s">
        <v>201</v>
      </c>
      <c r="D62" s="187">
        <v>1964</v>
      </c>
      <c r="E62" s="207">
        <v>13</v>
      </c>
      <c r="F62" s="207">
        <v>25</v>
      </c>
      <c r="G62" s="207">
        <v>80</v>
      </c>
      <c r="H62" s="207">
        <v>74</v>
      </c>
      <c r="I62" s="207">
        <v>1556</v>
      </c>
      <c r="J62" s="207" t="s">
        <v>163</v>
      </c>
      <c r="K62" s="207">
        <v>2</v>
      </c>
      <c r="L62" s="207">
        <v>13</v>
      </c>
      <c r="M62" s="207" t="s">
        <v>163</v>
      </c>
      <c r="N62" s="207" t="s">
        <v>163</v>
      </c>
      <c r="O62" s="207">
        <v>201</v>
      </c>
      <c r="P62" s="207" t="s">
        <v>163</v>
      </c>
    </row>
    <row r="63" spans="1:16" ht="13.5" customHeight="1">
      <c r="A63" s="213"/>
      <c r="B63" s="214" t="s">
        <v>37</v>
      </c>
      <c r="C63" s="215" t="s">
        <v>202</v>
      </c>
      <c r="D63" s="187">
        <v>1091</v>
      </c>
      <c r="E63" s="207">
        <v>8</v>
      </c>
      <c r="F63" s="207">
        <v>30</v>
      </c>
      <c r="G63" s="207">
        <v>133</v>
      </c>
      <c r="H63" s="207">
        <v>56</v>
      </c>
      <c r="I63" s="207">
        <v>735</v>
      </c>
      <c r="J63" s="207" t="s">
        <v>163</v>
      </c>
      <c r="K63" s="207">
        <v>3</v>
      </c>
      <c r="L63" s="207">
        <v>20</v>
      </c>
      <c r="M63" s="207" t="s">
        <v>163</v>
      </c>
      <c r="N63" s="207" t="s">
        <v>163</v>
      </c>
      <c r="O63" s="207">
        <v>105</v>
      </c>
      <c r="P63" s="207">
        <v>1</v>
      </c>
    </row>
    <row r="64" spans="1:16" ht="13.5" customHeight="1">
      <c r="A64" s="213"/>
      <c r="B64" s="214" t="s">
        <v>38</v>
      </c>
      <c r="C64" s="215" t="s">
        <v>203</v>
      </c>
      <c r="D64" s="187">
        <v>1068</v>
      </c>
      <c r="E64" s="207">
        <v>1</v>
      </c>
      <c r="F64" s="207">
        <v>702</v>
      </c>
      <c r="G64" s="207">
        <v>171</v>
      </c>
      <c r="H64" s="207">
        <v>11</v>
      </c>
      <c r="I64" s="207">
        <v>154</v>
      </c>
      <c r="J64" s="207" t="s">
        <v>163</v>
      </c>
      <c r="K64" s="207">
        <v>5</v>
      </c>
      <c r="L64" s="207">
        <v>3</v>
      </c>
      <c r="M64" s="207">
        <v>1</v>
      </c>
      <c r="N64" s="207" t="s">
        <v>163</v>
      </c>
      <c r="O64" s="207">
        <v>20</v>
      </c>
      <c r="P64" s="207" t="s">
        <v>163</v>
      </c>
    </row>
    <row r="65" spans="1:16" ht="13.5" customHeight="1">
      <c r="A65" s="213"/>
      <c r="B65" s="214" t="s">
        <v>39</v>
      </c>
      <c r="C65" s="215" t="s">
        <v>204</v>
      </c>
      <c r="D65" s="187">
        <v>6245</v>
      </c>
      <c r="E65" s="207">
        <v>17</v>
      </c>
      <c r="F65" s="207">
        <v>2882</v>
      </c>
      <c r="G65" s="207">
        <v>729</v>
      </c>
      <c r="H65" s="207">
        <v>7</v>
      </c>
      <c r="I65" s="207">
        <v>2443</v>
      </c>
      <c r="J65" s="207">
        <v>2</v>
      </c>
      <c r="K65" s="207">
        <v>2</v>
      </c>
      <c r="L65" s="207">
        <v>37</v>
      </c>
      <c r="M65" s="207">
        <v>6</v>
      </c>
      <c r="N65" s="207">
        <v>1</v>
      </c>
      <c r="O65" s="207">
        <v>117</v>
      </c>
      <c r="P65" s="207">
        <v>2</v>
      </c>
    </row>
    <row r="66" spans="1:16" ht="13.5" customHeight="1">
      <c r="A66" s="213"/>
      <c r="B66" s="214" t="s">
        <v>40</v>
      </c>
      <c r="C66" s="215" t="s">
        <v>48</v>
      </c>
      <c r="D66" s="187">
        <v>141</v>
      </c>
      <c r="E66" s="207" t="s">
        <v>163</v>
      </c>
      <c r="F66" s="207">
        <v>1</v>
      </c>
      <c r="G66" s="207">
        <v>120</v>
      </c>
      <c r="H66" s="207">
        <v>7</v>
      </c>
      <c r="I66" s="207" t="s">
        <v>163</v>
      </c>
      <c r="J66" s="207" t="s">
        <v>163</v>
      </c>
      <c r="K66" s="207" t="s">
        <v>163</v>
      </c>
      <c r="L66" s="207" t="s">
        <v>163</v>
      </c>
      <c r="M66" s="207" t="s">
        <v>163</v>
      </c>
      <c r="N66" s="207" t="s">
        <v>163</v>
      </c>
      <c r="O66" s="207">
        <v>13</v>
      </c>
      <c r="P66" s="207" t="s">
        <v>163</v>
      </c>
    </row>
    <row r="67" spans="1:16" ht="13.5" customHeight="1">
      <c r="A67" s="213"/>
      <c r="B67" s="214" t="s">
        <v>41</v>
      </c>
      <c r="C67" s="216" t="s">
        <v>210</v>
      </c>
      <c r="D67" s="187">
        <v>1531</v>
      </c>
      <c r="E67" s="207">
        <v>5</v>
      </c>
      <c r="F67" s="207">
        <v>41</v>
      </c>
      <c r="G67" s="207">
        <v>661</v>
      </c>
      <c r="H67" s="207">
        <v>10</v>
      </c>
      <c r="I67" s="207">
        <v>51</v>
      </c>
      <c r="J67" s="207">
        <v>10</v>
      </c>
      <c r="K67" s="207" t="s">
        <v>163</v>
      </c>
      <c r="L67" s="207">
        <v>14</v>
      </c>
      <c r="M67" s="207">
        <v>4</v>
      </c>
      <c r="N67" s="207" t="s">
        <v>163</v>
      </c>
      <c r="O67" s="207">
        <v>731</v>
      </c>
      <c r="P67" s="207">
        <v>4</v>
      </c>
    </row>
    <row r="68" spans="1:16" ht="13.5" customHeight="1">
      <c r="A68" s="213"/>
      <c r="B68" s="214" t="s">
        <v>42</v>
      </c>
      <c r="C68" s="215" t="s">
        <v>515</v>
      </c>
      <c r="D68" s="187">
        <v>470</v>
      </c>
      <c r="E68" s="207">
        <v>7</v>
      </c>
      <c r="F68" s="207">
        <v>26</v>
      </c>
      <c r="G68" s="207">
        <v>397</v>
      </c>
      <c r="H68" s="207" t="s">
        <v>163</v>
      </c>
      <c r="I68" s="207" t="s">
        <v>163</v>
      </c>
      <c r="J68" s="207">
        <v>39</v>
      </c>
      <c r="K68" s="207" t="s">
        <v>163</v>
      </c>
      <c r="L68" s="207" t="s">
        <v>163</v>
      </c>
      <c r="M68" s="207">
        <v>1</v>
      </c>
      <c r="N68" s="207" t="s">
        <v>163</v>
      </c>
      <c r="O68" s="207" t="s">
        <v>163</v>
      </c>
      <c r="P68" s="207" t="s">
        <v>163</v>
      </c>
    </row>
    <row r="69" spans="1:16" ht="13.5" customHeight="1">
      <c r="A69" s="196"/>
      <c r="B69" s="217" t="s">
        <v>55</v>
      </c>
      <c r="C69" s="218" t="s">
        <v>56</v>
      </c>
      <c r="D69" s="187">
        <v>414</v>
      </c>
      <c r="E69" s="207">
        <v>1</v>
      </c>
      <c r="F69" s="207">
        <v>2</v>
      </c>
      <c r="G69" s="207">
        <v>12</v>
      </c>
      <c r="H69" s="207">
        <v>1</v>
      </c>
      <c r="I69" s="207">
        <v>2</v>
      </c>
      <c r="J69" s="207" t="s">
        <v>163</v>
      </c>
      <c r="K69" s="207" t="s">
        <v>163</v>
      </c>
      <c r="L69" s="207">
        <v>2</v>
      </c>
      <c r="M69" s="207" t="s">
        <v>163</v>
      </c>
      <c r="N69" s="207" t="s">
        <v>163</v>
      </c>
      <c r="O69" s="207">
        <v>3</v>
      </c>
      <c r="P69" s="207">
        <v>391</v>
      </c>
    </row>
  </sheetData>
  <mergeCells count="18">
    <mergeCell ref="A28:C28"/>
    <mergeCell ref="A49:C49"/>
    <mergeCell ref="L4:L6"/>
    <mergeCell ref="M4:M6"/>
    <mergeCell ref="N4:N6"/>
    <mergeCell ref="O4:O6"/>
    <mergeCell ref="P4:P6"/>
    <mergeCell ref="A7:C7"/>
    <mergeCell ref="A2:C6"/>
    <mergeCell ref="D2:P2"/>
    <mergeCell ref="D3:D6"/>
    <mergeCell ref="E4:E6"/>
    <mergeCell ref="F4:F6"/>
    <mergeCell ref="G4:G6"/>
    <mergeCell ref="H4:H6"/>
    <mergeCell ref="I4:I6"/>
    <mergeCell ref="J4:J6"/>
    <mergeCell ref="K4:K6"/>
  </mergeCells>
  <phoneticPr fontId="1"/>
  <pageMargins left="0.7" right="0.7" top="0.75" bottom="0.75" header="0.3" footer="0.3"/>
  <pageSetup paperSize="9" scale="81" orientation="portrait" r:id="rId1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9"/>
  <sheetViews>
    <sheetView view="pageBreakPreview" zoomScaleNormal="100" zoomScaleSheetLayoutView="100" workbookViewId="0"/>
  </sheetViews>
  <sheetFormatPr defaultRowHeight="13.5"/>
  <cols>
    <col min="1" max="1" width="2.125" customWidth="1"/>
    <col min="2" max="2" width="2.75" customWidth="1"/>
    <col min="3" max="3" width="24.625" customWidth="1"/>
    <col min="4" max="16" width="12.125" customWidth="1"/>
  </cols>
  <sheetData>
    <row r="1" spans="1:16" ht="24" customHeight="1" thickBot="1">
      <c r="A1" s="1"/>
      <c r="B1" s="2"/>
      <c r="C1" s="2"/>
      <c r="D1" s="209"/>
      <c r="E1" s="209"/>
      <c r="F1" s="209"/>
      <c r="G1" s="209"/>
      <c r="H1" s="209"/>
      <c r="I1" s="210" t="s">
        <v>512</v>
      </c>
      <c r="J1" s="211" t="s">
        <v>516</v>
      </c>
      <c r="K1" s="209"/>
      <c r="L1" s="209"/>
      <c r="M1" s="209"/>
      <c r="N1" s="209"/>
      <c r="O1" s="212"/>
      <c r="P1" s="212"/>
    </row>
    <row r="2" spans="1:16" ht="14.1" customHeight="1" thickTop="1">
      <c r="A2" s="274" t="s">
        <v>514</v>
      </c>
      <c r="B2" s="274"/>
      <c r="C2" s="381"/>
      <c r="D2" s="368" t="s">
        <v>510</v>
      </c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ht="12.95" customHeight="1">
      <c r="A3" s="365"/>
      <c r="B3" s="365"/>
      <c r="C3" s="378"/>
      <c r="D3" s="370" t="s">
        <v>167</v>
      </c>
      <c r="E3" s="201" t="s">
        <v>24</v>
      </c>
      <c r="F3" s="201" t="s">
        <v>25</v>
      </c>
      <c r="G3" s="201" t="s">
        <v>26</v>
      </c>
      <c r="H3" s="201" t="s">
        <v>27</v>
      </c>
      <c r="I3" s="202" t="s">
        <v>28</v>
      </c>
      <c r="J3" s="208" t="s">
        <v>29</v>
      </c>
      <c r="K3" s="201" t="s">
        <v>30</v>
      </c>
      <c r="L3" s="201" t="s">
        <v>31</v>
      </c>
      <c r="M3" s="201" t="s">
        <v>32</v>
      </c>
      <c r="N3" s="201" t="s">
        <v>33</v>
      </c>
      <c r="O3" s="201" t="s">
        <v>34</v>
      </c>
      <c r="P3" s="177" t="s">
        <v>35</v>
      </c>
    </row>
    <row r="4" spans="1:16" ht="9.9499999999999993" customHeight="1">
      <c r="A4" s="365"/>
      <c r="B4" s="365"/>
      <c r="C4" s="378"/>
      <c r="D4" s="370"/>
      <c r="E4" s="372" t="s">
        <v>495</v>
      </c>
      <c r="F4" s="382" t="s">
        <v>496</v>
      </c>
      <c r="G4" s="372" t="s">
        <v>479</v>
      </c>
      <c r="H4" s="372" t="s">
        <v>480</v>
      </c>
      <c r="I4" s="376" t="s">
        <v>497</v>
      </c>
      <c r="J4" s="372" t="s">
        <v>498</v>
      </c>
      <c r="K4" s="372" t="s">
        <v>499</v>
      </c>
      <c r="L4" s="372" t="s">
        <v>500</v>
      </c>
      <c r="M4" s="372" t="s">
        <v>501</v>
      </c>
      <c r="N4" s="372" t="s">
        <v>502</v>
      </c>
      <c r="O4" s="374" t="s">
        <v>503</v>
      </c>
      <c r="P4" s="365" t="s">
        <v>504</v>
      </c>
    </row>
    <row r="5" spans="1:16" ht="9.9499999999999993" customHeight="1">
      <c r="A5" s="365"/>
      <c r="B5" s="365"/>
      <c r="C5" s="378"/>
      <c r="D5" s="370"/>
      <c r="E5" s="372"/>
      <c r="F5" s="382"/>
      <c r="G5" s="372"/>
      <c r="H5" s="372"/>
      <c r="I5" s="376"/>
      <c r="J5" s="372"/>
      <c r="K5" s="372"/>
      <c r="L5" s="372"/>
      <c r="M5" s="372"/>
      <c r="N5" s="372"/>
      <c r="O5" s="374"/>
      <c r="P5" s="365"/>
    </row>
    <row r="6" spans="1:16" ht="9.9499999999999993" customHeight="1">
      <c r="A6" s="366"/>
      <c r="B6" s="366"/>
      <c r="C6" s="379"/>
      <c r="D6" s="371"/>
      <c r="E6" s="373"/>
      <c r="F6" s="383"/>
      <c r="G6" s="373"/>
      <c r="H6" s="373"/>
      <c r="I6" s="377"/>
      <c r="J6" s="373"/>
      <c r="K6" s="373"/>
      <c r="L6" s="373"/>
      <c r="M6" s="373"/>
      <c r="N6" s="373"/>
      <c r="O6" s="375"/>
      <c r="P6" s="366"/>
    </row>
    <row r="7" spans="1:16" ht="13.5" customHeight="1">
      <c r="A7" s="380" t="s">
        <v>2</v>
      </c>
      <c r="B7" s="380"/>
      <c r="C7" s="380"/>
      <c r="D7" s="204">
        <v>39844</v>
      </c>
      <c r="E7" s="183">
        <v>1000</v>
      </c>
      <c r="F7" s="183">
        <v>6378</v>
      </c>
      <c r="G7" s="183">
        <v>7502</v>
      </c>
      <c r="H7" s="183">
        <v>5148</v>
      </c>
      <c r="I7" s="183">
        <v>6408</v>
      </c>
      <c r="J7" s="183">
        <v>1037</v>
      </c>
      <c r="K7" s="183">
        <v>333</v>
      </c>
      <c r="L7" s="183">
        <v>4216</v>
      </c>
      <c r="M7" s="183">
        <v>2288</v>
      </c>
      <c r="N7" s="183">
        <v>1473</v>
      </c>
      <c r="O7" s="183">
        <v>3704</v>
      </c>
      <c r="P7" s="183">
        <v>357</v>
      </c>
    </row>
    <row r="8" spans="1:16" ht="13.5" customHeight="1">
      <c r="A8" s="213"/>
      <c r="B8" s="214" t="s">
        <v>24</v>
      </c>
      <c r="C8" s="215" t="s">
        <v>194</v>
      </c>
      <c r="D8" s="187">
        <v>181</v>
      </c>
      <c r="E8" s="188">
        <v>4</v>
      </c>
      <c r="F8" s="188">
        <v>3</v>
      </c>
      <c r="G8" s="188">
        <v>13</v>
      </c>
      <c r="H8" s="188">
        <v>2</v>
      </c>
      <c r="I8" s="188">
        <v>1</v>
      </c>
      <c r="J8" s="188" t="s">
        <v>163</v>
      </c>
      <c r="K8" s="188">
        <v>145</v>
      </c>
      <c r="L8" s="188">
        <v>3</v>
      </c>
      <c r="M8" s="188">
        <v>1</v>
      </c>
      <c r="N8" s="188" t="s">
        <v>163</v>
      </c>
      <c r="O8" s="188">
        <v>9</v>
      </c>
      <c r="P8" s="188" t="s">
        <v>163</v>
      </c>
    </row>
    <row r="9" spans="1:16" ht="13.5" customHeight="1">
      <c r="A9" s="213"/>
      <c r="B9" s="214" t="s">
        <v>25</v>
      </c>
      <c r="C9" s="215" t="s">
        <v>43</v>
      </c>
      <c r="D9" s="187">
        <v>145</v>
      </c>
      <c r="E9" s="188">
        <v>3</v>
      </c>
      <c r="F9" s="188">
        <v>3</v>
      </c>
      <c r="G9" s="188">
        <v>8</v>
      </c>
      <c r="H9" s="188" t="s">
        <v>163</v>
      </c>
      <c r="I9" s="188">
        <v>2</v>
      </c>
      <c r="J9" s="188" t="s">
        <v>163</v>
      </c>
      <c r="K9" s="188">
        <v>112</v>
      </c>
      <c r="L9" s="188">
        <v>5</v>
      </c>
      <c r="M9" s="188" t="s">
        <v>163</v>
      </c>
      <c r="N9" s="188" t="s">
        <v>163</v>
      </c>
      <c r="O9" s="188">
        <v>12</v>
      </c>
      <c r="P9" s="188" t="s">
        <v>163</v>
      </c>
    </row>
    <row r="10" spans="1:16" ht="13.5" customHeight="1">
      <c r="A10" s="213"/>
      <c r="B10" s="214" t="s">
        <v>26</v>
      </c>
      <c r="C10" s="215" t="s">
        <v>195</v>
      </c>
      <c r="D10" s="187">
        <v>17</v>
      </c>
      <c r="E10" s="188">
        <v>1</v>
      </c>
      <c r="F10" s="188" t="s">
        <v>163</v>
      </c>
      <c r="G10" s="188">
        <v>1</v>
      </c>
      <c r="H10" s="188">
        <v>2</v>
      </c>
      <c r="I10" s="188" t="s">
        <v>163</v>
      </c>
      <c r="J10" s="188" t="s">
        <v>163</v>
      </c>
      <c r="K10" s="188" t="s">
        <v>163</v>
      </c>
      <c r="L10" s="188" t="s">
        <v>163</v>
      </c>
      <c r="M10" s="188">
        <v>13</v>
      </c>
      <c r="N10" s="188" t="s">
        <v>163</v>
      </c>
      <c r="O10" s="188" t="s">
        <v>163</v>
      </c>
      <c r="P10" s="188" t="s">
        <v>163</v>
      </c>
    </row>
    <row r="11" spans="1:16" ht="13.5" customHeight="1">
      <c r="A11" s="213"/>
      <c r="B11" s="214" t="s">
        <v>27</v>
      </c>
      <c r="C11" s="215" t="s">
        <v>44</v>
      </c>
      <c r="D11" s="187">
        <v>2582</v>
      </c>
      <c r="E11" s="188">
        <v>181</v>
      </c>
      <c r="F11" s="188">
        <v>255</v>
      </c>
      <c r="G11" s="188">
        <v>429</v>
      </c>
      <c r="H11" s="188">
        <v>116</v>
      </c>
      <c r="I11" s="188">
        <v>1</v>
      </c>
      <c r="J11" s="188">
        <v>1</v>
      </c>
      <c r="K11" s="188">
        <v>6</v>
      </c>
      <c r="L11" s="188">
        <v>153</v>
      </c>
      <c r="M11" s="188">
        <v>114</v>
      </c>
      <c r="N11" s="188">
        <v>1293</v>
      </c>
      <c r="O11" s="188">
        <v>33</v>
      </c>
      <c r="P11" s="188" t="s">
        <v>163</v>
      </c>
    </row>
    <row r="12" spans="1:16" ht="13.5" customHeight="1">
      <c r="A12" s="213"/>
      <c r="B12" s="214" t="s">
        <v>28</v>
      </c>
      <c r="C12" s="215" t="s">
        <v>45</v>
      </c>
      <c r="D12" s="187">
        <v>4176</v>
      </c>
      <c r="E12" s="188">
        <v>166</v>
      </c>
      <c r="F12" s="188">
        <v>70</v>
      </c>
      <c r="G12" s="188">
        <v>515</v>
      </c>
      <c r="H12" s="188">
        <v>186</v>
      </c>
      <c r="I12" s="188">
        <v>3</v>
      </c>
      <c r="J12" s="188">
        <v>1</v>
      </c>
      <c r="K12" s="188">
        <v>2</v>
      </c>
      <c r="L12" s="188">
        <v>2846</v>
      </c>
      <c r="M12" s="188">
        <v>62</v>
      </c>
      <c r="N12" s="188">
        <v>5</v>
      </c>
      <c r="O12" s="188">
        <v>320</v>
      </c>
      <c r="P12" s="188" t="s">
        <v>163</v>
      </c>
    </row>
    <row r="13" spans="1:16" ht="13.5" customHeight="1">
      <c r="A13" s="213"/>
      <c r="B13" s="214" t="s">
        <v>29</v>
      </c>
      <c r="C13" s="215" t="s">
        <v>46</v>
      </c>
      <c r="D13" s="187">
        <v>253</v>
      </c>
      <c r="E13" s="188">
        <v>4</v>
      </c>
      <c r="F13" s="188">
        <v>28</v>
      </c>
      <c r="G13" s="188">
        <v>93</v>
      </c>
      <c r="H13" s="188">
        <v>11</v>
      </c>
      <c r="I13" s="188" t="s">
        <v>163</v>
      </c>
      <c r="J13" s="188">
        <v>2</v>
      </c>
      <c r="K13" s="188" t="s">
        <v>163</v>
      </c>
      <c r="L13" s="188">
        <v>14</v>
      </c>
      <c r="M13" s="188">
        <v>61</v>
      </c>
      <c r="N13" s="188">
        <v>28</v>
      </c>
      <c r="O13" s="188">
        <v>12</v>
      </c>
      <c r="P13" s="188" t="s">
        <v>163</v>
      </c>
    </row>
    <row r="14" spans="1:16" ht="13.5" customHeight="1">
      <c r="A14" s="213"/>
      <c r="B14" s="214" t="s">
        <v>30</v>
      </c>
      <c r="C14" s="215" t="s">
        <v>47</v>
      </c>
      <c r="D14" s="187">
        <v>418</v>
      </c>
      <c r="E14" s="188">
        <v>8</v>
      </c>
      <c r="F14" s="188">
        <v>232</v>
      </c>
      <c r="G14" s="188">
        <v>122</v>
      </c>
      <c r="H14" s="188">
        <v>40</v>
      </c>
      <c r="I14" s="188" t="s">
        <v>163</v>
      </c>
      <c r="J14" s="188" t="s">
        <v>163</v>
      </c>
      <c r="K14" s="188" t="s">
        <v>163</v>
      </c>
      <c r="L14" s="188">
        <v>11</v>
      </c>
      <c r="M14" s="188" t="s">
        <v>163</v>
      </c>
      <c r="N14" s="188">
        <v>2</v>
      </c>
      <c r="O14" s="188">
        <v>2</v>
      </c>
      <c r="P14" s="188">
        <v>1</v>
      </c>
    </row>
    <row r="15" spans="1:16" ht="13.5" customHeight="1">
      <c r="A15" s="213"/>
      <c r="B15" s="214" t="s">
        <v>31</v>
      </c>
      <c r="C15" s="215" t="s">
        <v>196</v>
      </c>
      <c r="D15" s="187">
        <v>2925</v>
      </c>
      <c r="E15" s="188">
        <v>75</v>
      </c>
      <c r="F15" s="188">
        <v>17</v>
      </c>
      <c r="G15" s="188">
        <v>614</v>
      </c>
      <c r="H15" s="188">
        <v>45</v>
      </c>
      <c r="I15" s="188">
        <v>47</v>
      </c>
      <c r="J15" s="188">
        <v>10</v>
      </c>
      <c r="K15" s="188" t="s">
        <v>163</v>
      </c>
      <c r="L15" s="188">
        <v>66</v>
      </c>
      <c r="M15" s="188">
        <v>1599</v>
      </c>
      <c r="N15" s="188">
        <v>24</v>
      </c>
      <c r="O15" s="188">
        <v>428</v>
      </c>
      <c r="P15" s="188" t="s">
        <v>163</v>
      </c>
    </row>
    <row r="16" spans="1:16" ht="13.5" customHeight="1">
      <c r="A16" s="213"/>
      <c r="B16" s="214" t="s">
        <v>32</v>
      </c>
      <c r="C16" s="215" t="s">
        <v>197</v>
      </c>
      <c r="D16" s="187">
        <v>7333</v>
      </c>
      <c r="E16" s="188">
        <v>232</v>
      </c>
      <c r="F16" s="188">
        <v>172</v>
      </c>
      <c r="G16" s="188">
        <v>1175</v>
      </c>
      <c r="H16" s="188">
        <v>3950</v>
      </c>
      <c r="I16" s="188">
        <v>58</v>
      </c>
      <c r="J16" s="188">
        <v>4</v>
      </c>
      <c r="K16" s="188">
        <v>5</v>
      </c>
      <c r="L16" s="188">
        <v>713</v>
      </c>
      <c r="M16" s="188">
        <v>33</v>
      </c>
      <c r="N16" s="188">
        <v>35</v>
      </c>
      <c r="O16" s="188">
        <v>956</v>
      </c>
      <c r="P16" s="188" t="s">
        <v>163</v>
      </c>
    </row>
    <row r="17" spans="1:16" ht="13.5" customHeight="1">
      <c r="A17" s="213"/>
      <c r="B17" s="214" t="s">
        <v>33</v>
      </c>
      <c r="C17" s="215" t="s">
        <v>198</v>
      </c>
      <c r="D17" s="187">
        <v>733</v>
      </c>
      <c r="E17" s="188">
        <v>21</v>
      </c>
      <c r="F17" s="188">
        <v>7</v>
      </c>
      <c r="G17" s="188">
        <v>415</v>
      </c>
      <c r="H17" s="188">
        <v>278</v>
      </c>
      <c r="I17" s="188">
        <v>3</v>
      </c>
      <c r="J17" s="188" t="s">
        <v>163</v>
      </c>
      <c r="K17" s="188" t="s">
        <v>163</v>
      </c>
      <c r="L17" s="188">
        <v>1</v>
      </c>
      <c r="M17" s="188">
        <v>2</v>
      </c>
      <c r="N17" s="188" t="s">
        <v>163</v>
      </c>
      <c r="O17" s="188">
        <v>6</v>
      </c>
      <c r="P17" s="188" t="s">
        <v>163</v>
      </c>
    </row>
    <row r="18" spans="1:16" ht="13.5" customHeight="1">
      <c r="A18" s="213"/>
      <c r="B18" s="214" t="s">
        <v>34</v>
      </c>
      <c r="C18" s="215" t="s">
        <v>199</v>
      </c>
      <c r="D18" s="187">
        <v>687</v>
      </c>
      <c r="E18" s="188">
        <v>52</v>
      </c>
      <c r="F18" s="188">
        <v>23</v>
      </c>
      <c r="G18" s="188">
        <v>160</v>
      </c>
      <c r="H18" s="188">
        <v>156</v>
      </c>
      <c r="I18" s="188">
        <v>207</v>
      </c>
      <c r="J18" s="188">
        <v>3</v>
      </c>
      <c r="K18" s="188" t="s">
        <v>163</v>
      </c>
      <c r="L18" s="188">
        <v>14</v>
      </c>
      <c r="M18" s="188">
        <v>21</v>
      </c>
      <c r="N18" s="188">
        <v>2</v>
      </c>
      <c r="O18" s="188">
        <v>48</v>
      </c>
      <c r="P18" s="188">
        <v>1</v>
      </c>
    </row>
    <row r="19" spans="1:16" ht="13.5" customHeight="1">
      <c r="A19" s="213"/>
      <c r="B19" s="214" t="s">
        <v>35</v>
      </c>
      <c r="C19" s="215" t="s">
        <v>200</v>
      </c>
      <c r="D19" s="187">
        <v>700</v>
      </c>
      <c r="E19" s="188">
        <v>22</v>
      </c>
      <c r="F19" s="188">
        <v>249</v>
      </c>
      <c r="G19" s="188">
        <v>285</v>
      </c>
      <c r="H19" s="188">
        <v>26</v>
      </c>
      <c r="I19" s="188">
        <v>24</v>
      </c>
      <c r="J19" s="188" t="s">
        <v>163</v>
      </c>
      <c r="K19" s="188">
        <v>1</v>
      </c>
      <c r="L19" s="188">
        <v>32</v>
      </c>
      <c r="M19" s="188">
        <v>4</v>
      </c>
      <c r="N19" s="188">
        <v>52</v>
      </c>
      <c r="O19" s="188">
        <v>5</v>
      </c>
      <c r="P19" s="188" t="s">
        <v>163</v>
      </c>
    </row>
    <row r="20" spans="1:16" ht="13.5" customHeight="1">
      <c r="A20" s="213"/>
      <c r="B20" s="214" t="s">
        <v>36</v>
      </c>
      <c r="C20" s="215" t="s">
        <v>201</v>
      </c>
      <c r="D20" s="187">
        <v>2616</v>
      </c>
      <c r="E20" s="188">
        <v>33</v>
      </c>
      <c r="F20" s="188">
        <v>31</v>
      </c>
      <c r="G20" s="188">
        <v>116</v>
      </c>
      <c r="H20" s="188">
        <v>96</v>
      </c>
      <c r="I20" s="188">
        <v>2027</v>
      </c>
      <c r="J20" s="188">
        <v>7</v>
      </c>
      <c r="K20" s="188">
        <v>3</v>
      </c>
      <c r="L20" s="188">
        <v>24</v>
      </c>
      <c r="M20" s="188">
        <v>14</v>
      </c>
      <c r="N20" s="188" t="s">
        <v>163</v>
      </c>
      <c r="O20" s="188">
        <v>265</v>
      </c>
      <c r="P20" s="188" t="s">
        <v>163</v>
      </c>
    </row>
    <row r="21" spans="1:16" ht="13.5" customHeight="1">
      <c r="A21" s="213"/>
      <c r="B21" s="214" t="s">
        <v>37</v>
      </c>
      <c r="C21" s="215" t="s">
        <v>202</v>
      </c>
      <c r="D21" s="187">
        <v>1356</v>
      </c>
      <c r="E21" s="188">
        <v>24</v>
      </c>
      <c r="F21" s="188">
        <v>53</v>
      </c>
      <c r="G21" s="188">
        <v>177</v>
      </c>
      <c r="H21" s="188">
        <v>96</v>
      </c>
      <c r="I21" s="188">
        <v>759</v>
      </c>
      <c r="J21" s="188">
        <v>3</v>
      </c>
      <c r="K21" s="188">
        <v>22</v>
      </c>
      <c r="L21" s="188">
        <v>28</v>
      </c>
      <c r="M21" s="188">
        <v>20</v>
      </c>
      <c r="N21" s="188">
        <v>1</v>
      </c>
      <c r="O21" s="188">
        <v>172</v>
      </c>
      <c r="P21" s="188">
        <v>1</v>
      </c>
    </row>
    <row r="22" spans="1:16" ht="13.5" customHeight="1">
      <c r="A22" s="213"/>
      <c r="B22" s="214" t="s">
        <v>38</v>
      </c>
      <c r="C22" s="215" t="s">
        <v>203</v>
      </c>
      <c r="D22" s="187">
        <v>1843</v>
      </c>
      <c r="E22" s="188">
        <v>7</v>
      </c>
      <c r="F22" s="188">
        <v>1233</v>
      </c>
      <c r="G22" s="188">
        <v>258</v>
      </c>
      <c r="H22" s="188">
        <v>15</v>
      </c>
      <c r="I22" s="188">
        <v>185</v>
      </c>
      <c r="J22" s="188">
        <v>6</v>
      </c>
      <c r="K22" s="188">
        <v>21</v>
      </c>
      <c r="L22" s="188">
        <v>4</v>
      </c>
      <c r="M22" s="188">
        <v>42</v>
      </c>
      <c r="N22" s="188">
        <v>1</v>
      </c>
      <c r="O22" s="188">
        <v>71</v>
      </c>
      <c r="P22" s="188" t="s">
        <v>163</v>
      </c>
    </row>
    <row r="23" spans="1:16" ht="13.5" customHeight="1">
      <c r="A23" s="213"/>
      <c r="B23" s="214" t="s">
        <v>39</v>
      </c>
      <c r="C23" s="215" t="s">
        <v>204</v>
      </c>
      <c r="D23" s="187">
        <v>8053</v>
      </c>
      <c r="E23" s="188">
        <v>61</v>
      </c>
      <c r="F23" s="188">
        <v>3704</v>
      </c>
      <c r="G23" s="188">
        <v>877</v>
      </c>
      <c r="H23" s="188">
        <v>10</v>
      </c>
      <c r="I23" s="188">
        <v>3033</v>
      </c>
      <c r="J23" s="188">
        <v>32</v>
      </c>
      <c r="K23" s="188">
        <v>4</v>
      </c>
      <c r="L23" s="188">
        <v>59</v>
      </c>
      <c r="M23" s="188">
        <v>117</v>
      </c>
      <c r="N23" s="188">
        <v>4</v>
      </c>
      <c r="O23" s="188">
        <v>150</v>
      </c>
      <c r="P23" s="188">
        <v>2</v>
      </c>
    </row>
    <row r="24" spans="1:16" ht="13.5" customHeight="1">
      <c r="A24" s="213"/>
      <c r="B24" s="214" t="s">
        <v>40</v>
      </c>
      <c r="C24" s="215" t="s">
        <v>48</v>
      </c>
      <c r="D24" s="187">
        <v>452</v>
      </c>
      <c r="E24" s="188">
        <v>7</v>
      </c>
      <c r="F24" s="188">
        <v>9</v>
      </c>
      <c r="G24" s="188">
        <v>271</v>
      </c>
      <c r="H24" s="188">
        <v>32</v>
      </c>
      <c r="I24" s="188" t="s">
        <v>163</v>
      </c>
      <c r="J24" s="188" t="s">
        <v>163</v>
      </c>
      <c r="K24" s="188">
        <v>8</v>
      </c>
      <c r="L24" s="188">
        <v>3</v>
      </c>
      <c r="M24" s="188">
        <v>1</v>
      </c>
      <c r="N24" s="188" t="s">
        <v>163</v>
      </c>
      <c r="O24" s="188">
        <v>121</v>
      </c>
      <c r="P24" s="188" t="s">
        <v>163</v>
      </c>
    </row>
    <row r="25" spans="1:16" ht="13.5" customHeight="1">
      <c r="A25" s="213"/>
      <c r="B25" s="214" t="s">
        <v>41</v>
      </c>
      <c r="C25" s="216" t="s">
        <v>210</v>
      </c>
      <c r="D25" s="187">
        <v>3258</v>
      </c>
      <c r="E25" s="188">
        <v>69</v>
      </c>
      <c r="F25" s="188">
        <v>183</v>
      </c>
      <c r="G25" s="188">
        <v>957</v>
      </c>
      <c r="H25" s="188">
        <v>85</v>
      </c>
      <c r="I25" s="188">
        <v>56</v>
      </c>
      <c r="J25" s="188">
        <v>400</v>
      </c>
      <c r="K25" s="188">
        <v>2</v>
      </c>
      <c r="L25" s="188">
        <v>236</v>
      </c>
      <c r="M25" s="188">
        <v>169</v>
      </c>
      <c r="N25" s="188">
        <v>17</v>
      </c>
      <c r="O25" s="188">
        <v>1079</v>
      </c>
      <c r="P25" s="188">
        <v>5</v>
      </c>
    </row>
    <row r="26" spans="1:16" ht="13.5" customHeight="1">
      <c r="A26" s="213"/>
      <c r="B26" s="214" t="s">
        <v>42</v>
      </c>
      <c r="C26" s="215" t="s">
        <v>515</v>
      </c>
      <c r="D26" s="187">
        <v>1729</v>
      </c>
      <c r="E26" s="188">
        <v>27</v>
      </c>
      <c r="F26" s="188">
        <v>103</v>
      </c>
      <c r="G26" s="188">
        <v>995</v>
      </c>
      <c r="H26" s="188" t="s">
        <v>163</v>
      </c>
      <c r="I26" s="188" t="s">
        <v>163</v>
      </c>
      <c r="J26" s="188">
        <v>567</v>
      </c>
      <c r="K26" s="188">
        <v>2</v>
      </c>
      <c r="L26" s="188">
        <v>2</v>
      </c>
      <c r="M26" s="188">
        <v>14</v>
      </c>
      <c r="N26" s="188">
        <v>9</v>
      </c>
      <c r="O26" s="188">
        <v>10</v>
      </c>
      <c r="P26" s="188" t="s">
        <v>163</v>
      </c>
    </row>
    <row r="27" spans="1:16" ht="13.5" customHeight="1">
      <c r="A27" s="196"/>
      <c r="B27" s="217" t="s">
        <v>55</v>
      </c>
      <c r="C27" s="218" t="s">
        <v>56</v>
      </c>
      <c r="D27" s="187">
        <v>387</v>
      </c>
      <c r="E27" s="188">
        <v>3</v>
      </c>
      <c r="F27" s="188">
        <v>3</v>
      </c>
      <c r="G27" s="188">
        <v>21</v>
      </c>
      <c r="H27" s="188">
        <v>2</v>
      </c>
      <c r="I27" s="188">
        <v>2</v>
      </c>
      <c r="J27" s="188">
        <v>1</v>
      </c>
      <c r="K27" s="188" t="s">
        <v>163</v>
      </c>
      <c r="L27" s="188">
        <v>2</v>
      </c>
      <c r="M27" s="188">
        <v>1</v>
      </c>
      <c r="N27" s="188" t="s">
        <v>163</v>
      </c>
      <c r="O27" s="188">
        <v>5</v>
      </c>
      <c r="P27" s="188">
        <v>347</v>
      </c>
    </row>
    <row r="28" spans="1:16" ht="13.5" customHeight="1">
      <c r="A28" s="384" t="s">
        <v>0</v>
      </c>
      <c r="B28" s="384"/>
      <c r="C28" s="384"/>
      <c r="D28" s="182">
        <v>20389</v>
      </c>
      <c r="E28" s="183">
        <v>849</v>
      </c>
      <c r="F28" s="183">
        <v>2629</v>
      </c>
      <c r="G28" s="183">
        <v>2873</v>
      </c>
      <c r="H28" s="183">
        <v>2399</v>
      </c>
      <c r="I28" s="183">
        <v>1928</v>
      </c>
      <c r="J28" s="183">
        <v>986</v>
      </c>
      <c r="K28" s="183">
        <v>218</v>
      </c>
      <c r="L28" s="183">
        <v>2732</v>
      </c>
      <c r="M28" s="183">
        <v>2251</v>
      </c>
      <c r="N28" s="183">
        <v>1460</v>
      </c>
      <c r="O28" s="183">
        <v>1878</v>
      </c>
      <c r="P28" s="183">
        <v>186</v>
      </c>
    </row>
    <row r="29" spans="1:16" ht="13.5" customHeight="1">
      <c r="A29" s="213"/>
      <c r="B29" s="214" t="s">
        <v>24</v>
      </c>
      <c r="C29" s="215" t="s">
        <v>194</v>
      </c>
      <c r="D29" s="187">
        <v>107</v>
      </c>
      <c r="E29" s="188">
        <v>4</v>
      </c>
      <c r="F29" s="188">
        <v>3</v>
      </c>
      <c r="G29" s="188">
        <v>4</v>
      </c>
      <c r="H29" s="188">
        <v>1</v>
      </c>
      <c r="I29" s="188">
        <v>1</v>
      </c>
      <c r="J29" s="188" t="s">
        <v>163</v>
      </c>
      <c r="K29" s="188">
        <v>87</v>
      </c>
      <c r="L29" s="188">
        <v>3</v>
      </c>
      <c r="M29" s="188">
        <v>1</v>
      </c>
      <c r="N29" s="188" t="s">
        <v>163</v>
      </c>
      <c r="O29" s="188">
        <v>3</v>
      </c>
      <c r="P29" s="188" t="s">
        <v>163</v>
      </c>
    </row>
    <row r="30" spans="1:16" ht="13.5" customHeight="1">
      <c r="A30" s="213"/>
      <c r="B30" s="214" t="s">
        <v>25</v>
      </c>
      <c r="C30" s="215" t="s">
        <v>43</v>
      </c>
      <c r="D30" s="187">
        <v>94</v>
      </c>
      <c r="E30" s="188">
        <v>3</v>
      </c>
      <c r="F30" s="188">
        <v>3</v>
      </c>
      <c r="G30" s="188">
        <v>5</v>
      </c>
      <c r="H30" s="188" t="s">
        <v>163</v>
      </c>
      <c r="I30" s="188">
        <v>2</v>
      </c>
      <c r="J30" s="188" t="s">
        <v>163</v>
      </c>
      <c r="K30" s="188">
        <v>74</v>
      </c>
      <c r="L30" s="188">
        <v>4</v>
      </c>
      <c r="M30" s="188" t="s">
        <v>163</v>
      </c>
      <c r="N30" s="188" t="s">
        <v>163</v>
      </c>
      <c r="O30" s="188">
        <v>3</v>
      </c>
      <c r="P30" s="188" t="s">
        <v>163</v>
      </c>
    </row>
    <row r="31" spans="1:16" ht="13.5" customHeight="1">
      <c r="A31" s="213"/>
      <c r="B31" s="214" t="s">
        <v>26</v>
      </c>
      <c r="C31" s="215" t="s">
        <v>195</v>
      </c>
      <c r="D31" s="187">
        <v>15</v>
      </c>
      <c r="E31" s="188">
        <v>1</v>
      </c>
      <c r="F31" s="188" t="s">
        <v>163</v>
      </c>
      <c r="G31" s="188" t="s">
        <v>163</v>
      </c>
      <c r="H31" s="188">
        <v>1</v>
      </c>
      <c r="I31" s="188" t="s">
        <v>163</v>
      </c>
      <c r="J31" s="188" t="s">
        <v>163</v>
      </c>
      <c r="K31" s="188" t="s">
        <v>163</v>
      </c>
      <c r="L31" s="188" t="s">
        <v>163</v>
      </c>
      <c r="M31" s="188">
        <v>13</v>
      </c>
      <c r="N31" s="188" t="s">
        <v>163</v>
      </c>
      <c r="O31" s="188" t="s">
        <v>163</v>
      </c>
      <c r="P31" s="188" t="s">
        <v>163</v>
      </c>
    </row>
    <row r="32" spans="1:16" ht="13.5" customHeight="1">
      <c r="A32" s="213"/>
      <c r="B32" s="214" t="s">
        <v>27</v>
      </c>
      <c r="C32" s="215" t="s">
        <v>44</v>
      </c>
      <c r="D32" s="187">
        <v>2200</v>
      </c>
      <c r="E32" s="188">
        <v>161</v>
      </c>
      <c r="F32" s="188">
        <v>247</v>
      </c>
      <c r="G32" s="188">
        <v>119</v>
      </c>
      <c r="H32" s="188">
        <v>112</v>
      </c>
      <c r="I32" s="188">
        <v>1</v>
      </c>
      <c r="J32" s="188">
        <v>1</v>
      </c>
      <c r="K32" s="188">
        <v>4</v>
      </c>
      <c r="L32" s="188">
        <v>144</v>
      </c>
      <c r="M32" s="188">
        <v>112</v>
      </c>
      <c r="N32" s="188">
        <v>1283</v>
      </c>
      <c r="O32" s="188">
        <v>16</v>
      </c>
      <c r="P32" s="188" t="s">
        <v>163</v>
      </c>
    </row>
    <row r="33" spans="1:16" ht="13.5" customHeight="1">
      <c r="A33" s="213"/>
      <c r="B33" s="214" t="s">
        <v>28</v>
      </c>
      <c r="C33" s="215" t="s">
        <v>45</v>
      </c>
      <c r="D33" s="187">
        <v>2536</v>
      </c>
      <c r="E33" s="188">
        <v>144</v>
      </c>
      <c r="F33" s="188">
        <v>57</v>
      </c>
      <c r="G33" s="188">
        <v>190</v>
      </c>
      <c r="H33" s="188">
        <v>158</v>
      </c>
      <c r="I33" s="188">
        <v>2</v>
      </c>
      <c r="J33" s="188">
        <v>1</v>
      </c>
      <c r="K33" s="188">
        <v>1</v>
      </c>
      <c r="L33" s="188">
        <v>1755</v>
      </c>
      <c r="M33" s="188">
        <v>62</v>
      </c>
      <c r="N33" s="188">
        <v>5</v>
      </c>
      <c r="O33" s="188">
        <v>161</v>
      </c>
      <c r="P33" s="188" t="s">
        <v>163</v>
      </c>
    </row>
    <row r="34" spans="1:16" ht="13.5" customHeight="1">
      <c r="A34" s="213"/>
      <c r="B34" s="214" t="s">
        <v>29</v>
      </c>
      <c r="C34" s="215" t="s">
        <v>46</v>
      </c>
      <c r="D34" s="187">
        <v>216</v>
      </c>
      <c r="E34" s="188">
        <v>3</v>
      </c>
      <c r="F34" s="188">
        <v>28</v>
      </c>
      <c r="G34" s="188">
        <v>60</v>
      </c>
      <c r="H34" s="188">
        <v>11</v>
      </c>
      <c r="I34" s="188" t="s">
        <v>163</v>
      </c>
      <c r="J34" s="188">
        <v>2</v>
      </c>
      <c r="K34" s="188" t="s">
        <v>163</v>
      </c>
      <c r="L34" s="188">
        <v>14</v>
      </c>
      <c r="M34" s="188">
        <v>61</v>
      </c>
      <c r="N34" s="188">
        <v>28</v>
      </c>
      <c r="O34" s="188">
        <v>9</v>
      </c>
      <c r="P34" s="188" t="s">
        <v>163</v>
      </c>
    </row>
    <row r="35" spans="1:16" ht="13.5" customHeight="1">
      <c r="A35" s="213"/>
      <c r="B35" s="214" t="s">
        <v>30</v>
      </c>
      <c r="C35" s="215" t="s">
        <v>47</v>
      </c>
      <c r="D35" s="187">
        <v>282</v>
      </c>
      <c r="E35" s="188">
        <v>8</v>
      </c>
      <c r="F35" s="188">
        <v>186</v>
      </c>
      <c r="G35" s="188">
        <v>48</v>
      </c>
      <c r="H35" s="188">
        <v>28</v>
      </c>
      <c r="I35" s="188" t="s">
        <v>163</v>
      </c>
      <c r="J35" s="188" t="s">
        <v>163</v>
      </c>
      <c r="K35" s="188" t="s">
        <v>163</v>
      </c>
      <c r="L35" s="188">
        <v>10</v>
      </c>
      <c r="M35" s="188" t="s">
        <v>163</v>
      </c>
      <c r="N35" s="188">
        <v>1</v>
      </c>
      <c r="O35" s="188">
        <v>1</v>
      </c>
      <c r="P35" s="188" t="s">
        <v>163</v>
      </c>
    </row>
    <row r="36" spans="1:16" ht="13.5" customHeight="1">
      <c r="A36" s="213"/>
      <c r="B36" s="214" t="s">
        <v>31</v>
      </c>
      <c r="C36" s="215" t="s">
        <v>196</v>
      </c>
      <c r="D36" s="187">
        <v>2571</v>
      </c>
      <c r="E36" s="188">
        <v>65</v>
      </c>
      <c r="F36" s="188">
        <v>15</v>
      </c>
      <c r="G36" s="188">
        <v>393</v>
      </c>
      <c r="H36" s="188">
        <v>38</v>
      </c>
      <c r="I36" s="188">
        <v>32</v>
      </c>
      <c r="J36" s="188">
        <v>10</v>
      </c>
      <c r="K36" s="188" t="s">
        <v>163</v>
      </c>
      <c r="L36" s="188">
        <v>65</v>
      </c>
      <c r="M36" s="188">
        <v>1576</v>
      </c>
      <c r="N36" s="188">
        <v>24</v>
      </c>
      <c r="O36" s="188">
        <v>353</v>
      </c>
      <c r="P36" s="188" t="s">
        <v>163</v>
      </c>
    </row>
    <row r="37" spans="1:16" ht="13.5" customHeight="1">
      <c r="A37" s="213"/>
      <c r="B37" s="214" t="s">
        <v>32</v>
      </c>
      <c r="C37" s="215" t="s">
        <v>197</v>
      </c>
      <c r="D37" s="187">
        <v>3250</v>
      </c>
      <c r="E37" s="188">
        <v>206</v>
      </c>
      <c r="F37" s="188">
        <v>83</v>
      </c>
      <c r="G37" s="188">
        <v>302</v>
      </c>
      <c r="H37" s="188">
        <v>1618</v>
      </c>
      <c r="I37" s="188">
        <v>19</v>
      </c>
      <c r="J37" s="188">
        <v>4</v>
      </c>
      <c r="K37" s="188">
        <v>2</v>
      </c>
      <c r="L37" s="188">
        <v>419</v>
      </c>
      <c r="M37" s="188">
        <v>32</v>
      </c>
      <c r="N37" s="188">
        <v>35</v>
      </c>
      <c r="O37" s="188">
        <v>530</v>
      </c>
      <c r="P37" s="188" t="s">
        <v>163</v>
      </c>
    </row>
    <row r="38" spans="1:16" ht="13.5" customHeight="1">
      <c r="A38" s="213"/>
      <c r="B38" s="214" t="s">
        <v>33</v>
      </c>
      <c r="C38" s="215" t="s">
        <v>198</v>
      </c>
      <c r="D38" s="187">
        <v>279</v>
      </c>
      <c r="E38" s="188">
        <v>21</v>
      </c>
      <c r="F38" s="188">
        <v>5</v>
      </c>
      <c r="G38" s="188">
        <v>133</v>
      </c>
      <c r="H38" s="188">
        <v>114</v>
      </c>
      <c r="I38" s="188">
        <v>1</v>
      </c>
      <c r="J38" s="188" t="s">
        <v>163</v>
      </c>
      <c r="K38" s="188" t="s">
        <v>163</v>
      </c>
      <c r="L38" s="188">
        <v>1</v>
      </c>
      <c r="M38" s="188">
        <v>2</v>
      </c>
      <c r="N38" s="188" t="s">
        <v>163</v>
      </c>
      <c r="O38" s="188">
        <v>2</v>
      </c>
      <c r="P38" s="188" t="s">
        <v>163</v>
      </c>
    </row>
    <row r="39" spans="1:16" ht="13.5" customHeight="1">
      <c r="A39" s="213"/>
      <c r="B39" s="214" t="s">
        <v>34</v>
      </c>
      <c r="C39" s="215" t="s">
        <v>199</v>
      </c>
      <c r="D39" s="187">
        <v>406</v>
      </c>
      <c r="E39" s="188">
        <v>29</v>
      </c>
      <c r="F39" s="188">
        <v>10</v>
      </c>
      <c r="G39" s="188">
        <v>50</v>
      </c>
      <c r="H39" s="188">
        <v>122</v>
      </c>
      <c r="I39" s="188">
        <v>127</v>
      </c>
      <c r="J39" s="188">
        <v>3</v>
      </c>
      <c r="K39" s="188" t="s">
        <v>163</v>
      </c>
      <c r="L39" s="188">
        <v>13</v>
      </c>
      <c r="M39" s="188">
        <v>21</v>
      </c>
      <c r="N39" s="188">
        <v>2</v>
      </c>
      <c r="O39" s="188">
        <v>28</v>
      </c>
      <c r="P39" s="188">
        <v>1</v>
      </c>
    </row>
    <row r="40" spans="1:16" ht="13.5" customHeight="1">
      <c r="A40" s="213"/>
      <c r="B40" s="214" t="s">
        <v>35</v>
      </c>
      <c r="C40" s="215" t="s">
        <v>200</v>
      </c>
      <c r="D40" s="187">
        <v>445</v>
      </c>
      <c r="E40" s="188">
        <v>18</v>
      </c>
      <c r="F40" s="188">
        <v>205</v>
      </c>
      <c r="G40" s="188">
        <v>121</v>
      </c>
      <c r="H40" s="188">
        <v>23</v>
      </c>
      <c r="I40" s="188" t="s">
        <v>163</v>
      </c>
      <c r="J40" s="188" t="s">
        <v>163</v>
      </c>
      <c r="K40" s="188" t="s">
        <v>163</v>
      </c>
      <c r="L40" s="188">
        <v>22</v>
      </c>
      <c r="M40" s="188">
        <v>4</v>
      </c>
      <c r="N40" s="188">
        <v>51</v>
      </c>
      <c r="O40" s="188">
        <v>1</v>
      </c>
      <c r="P40" s="188" t="s">
        <v>163</v>
      </c>
    </row>
    <row r="41" spans="1:16" ht="13.5" customHeight="1">
      <c r="A41" s="213"/>
      <c r="B41" s="214" t="s">
        <v>36</v>
      </c>
      <c r="C41" s="215" t="s">
        <v>201</v>
      </c>
      <c r="D41" s="187">
        <v>957</v>
      </c>
      <c r="E41" s="188">
        <v>25</v>
      </c>
      <c r="F41" s="188">
        <v>6</v>
      </c>
      <c r="G41" s="188">
        <v>43</v>
      </c>
      <c r="H41" s="188">
        <v>24</v>
      </c>
      <c r="I41" s="188">
        <v>759</v>
      </c>
      <c r="J41" s="188">
        <v>7</v>
      </c>
      <c r="K41" s="188">
        <v>1</v>
      </c>
      <c r="L41" s="188">
        <v>11</v>
      </c>
      <c r="M41" s="188">
        <v>14</v>
      </c>
      <c r="N41" s="188" t="s">
        <v>163</v>
      </c>
      <c r="O41" s="188">
        <v>67</v>
      </c>
      <c r="P41" s="188" t="s">
        <v>163</v>
      </c>
    </row>
    <row r="42" spans="1:16" ht="13.5" customHeight="1">
      <c r="A42" s="213"/>
      <c r="B42" s="214" t="s">
        <v>37</v>
      </c>
      <c r="C42" s="215" t="s">
        <v>202</v>
      </c>
      <c r="D42" s="187">
        <v>582</v>
      </c>
      <c r="E42" s="188">
        <v>16</v>
      </c>
      <c r="F42" s="188">
        <v>29</v>
      </c>
      <c r="G42" s="188">
        <v>52</v>
      </c>
      <c r="H42" s="188">
        <v>41</v>
      </c>
      <c r="I42" s="188">
        <v>309</v>
      </c>
      <c r="J42" s="188">
        <v>3</v>
      </c>
      <c r="K42" s="188">
        <v>19</v>
      </c>
      <c r="L42" s="188">
        <v>13</v>
      </c>
      <c r="M42" s="188">
        <v>20</v>
      </c>
      <c r="N42" s="188">
        <v>1</v>
      </c>
      <c r="O42" s="188">
        <v>79</v>
      </c>
      <c r="P42" s="188" t="s">
        <v>163</v>
      </c>
    </row>
    <row r="43" spans="1:16" ht="13.5" customHeight="1">
      <c r="A43" s="213"/>
      <c r="B43" s="214" t="s">
        <v>38</v>
      </c>
      <c r="C43" s="215" t="s">
        <v>203</v>
      </c>
      <c r="D43" s="187">
        <v>895</v>
      </c>
      <c r="E43" s="188">
        <v>7</v>
      </c>
      <c r="F43" s="188">
        <v>646</v>
      </c>
      <c r="G43" s="188">
        <v>89</v>
      </c>
      <c r="H43" s="188">
        <v>4</v>
      </c>
      <c r="I43" s="188">
        <v>33</v>
      </c>
      <c r="J43" s="188">
        <v>6</v>
      </c>
      <c r="K43" s="188">
        <v>16</v>
      </c>
      <c r="L43" s="188">
        <v>1</v>
      </c>
      <c r="M43" s="188">
        <v>41</v>
      </c>
      <c r="N43" s="188">
        <v>1</v>
      </c>
      <c r="O43" s="188">
        <v>51</v>
      </c>
      <c r="P43" s="188" t="s">
        <v>163</v>
      </c>
    </row>
    <row r="44" spans="1:16" ht="13.5" customHeight="1">
      <c r="A44" s="213"/>
      <c r="B44" s="214" t="s">
        <v>39</v>
      </c>
      <c r="C44" s="215" t="s">
        <v>204</v>
      </c>
      <c r="D44" s="187">
        <v>1927</v>
      </c>
      <c r="E44" s="188">
        <v>45</v>
      </c>
      <c r="F44" s="188">
        <v>872</v>
      </c>
      <c r="G44" s="188">
        <v>183</v>
      </c>
      <c r="H44" s="188">
        <v>3</v>
      </c>
      <c r="I44" s="188">
        <v>620</v>
      </c>
      <c r="J44" s="188">
        <v>30</v>
      </c>
      <c r="K44" s="188">
        <v>2</v>
      </c>
      <c r="L44" s="188">
        <v>23</v>
      </c>
      <c r="M44" s="188">
        <v>111</v>
      </c>
      <c r="N44" s="188">
        <v>3</v>
      </c>
      <c r="O44" s="188">
        <v>35</v>
      </c>
      <c r="P44" s="188" t="s">
        <v>163</v>
      </c>
    </row>
    <row r="45" spans="1:16" ht="13.5" customHeight="1">
      <c r="A45" s="213"/>
      <c r="B45" s="214" t="s">
        <v>40</v>
      </c>
      <c r="C45" s="215" t="s">
        <v>48</v>
      </c>
      <c r="D45" s="187">
        <v>315</v>
      </c>
      <c r="E45" s="188">
        <v>7</v>
      </c>
      <c r="F45" s="188">
        <v>8</v>
      </c>
      <c r="G45" s="188">
        <v>154</v>
      </c>
      <c r="H45" s="188">
        <v>25</v>
      </c>
      <c r="I45" s="188" t="s">
        <v>163</v>
      </c>
      <c r="J45" s="188" t="s">
        <v>163</v>
      </c>
      <c r="K45" s="188">
        <v>8</v>
      </c>
      <c r="L45" s="188">
        <v>3</v>
      </c>
      <c r="M45" s="188">
        <v>1</v>
      </c>
      <c r="N45" s="188" t="s">
        <v>163</v>
      </c>
      <c r="O45" s="188">
        <v>109</v>
      </c>
      <c r="P45" s="188" t="s">
        <v>163</v>
      </c>
    </row>
    <row r="46" spans="1:16" ht="13.5" customHeight="1">
      <c r="A46" s="213"/>
      <c r="B46" s="214" t="s">
        <v>41</v>
      </c>
      <c r="C46" s="216" t="s">
        <v>210</v>
      </c>
      <c r="D46" s="187">
        <v>1851</v>
      </c>
      <c r="E46" s="188">
        <v>64</v>
      </c>
      <c r="F46" s="188">
        <v>148</v>
      </c>
      <c r="G46" s="188">
        <v>318</v>
      </c>
      <c r="H46" s="188">
        <v>75</v>
      </c>
      <c r="I46" s="188">
        <v>22</v>
      </c>
      <c r="J46" s="188">
        <v>390</v>
      </c>
      <c r="K46" s="188">
        <v>2</v>
      </c>
      <c r="L46" s="188">
        <v>229</v>
      </c>
      <c r="M46" s="188">
        <v>166</v>
      </c>
      <c r="N46" s="188">
        <v>17</v>
      </c>
      <c r="O46" s="188">
        <v>418</v>
      </c>
      <c r="P46" s="188">
        <v>2</v>
      </c>
    </row>
    <row r="47" spans="1:16" ht="13.5" customHeight="1">
      <c r="A47" s="213"/>
      <c r="B47" s="214" t="s">
        <v>42</v>
      </c>
      <c r="C47" s="215" t="s">
        <v>515</v>
      </c>
      <c r="D47" s="187">
        <v>1259</v>
      </c>
      <c r="E47" s="188">
        <v>20</v>
      </c>
      <c r="F47" s="188">
        <v>77</v>
      </c>
      <c r="G47" s="188">
        <v>598</v>
      </c>
      <c r="H47" s="188" t="s">
        <v>163</v>
      </c>
      <c r="I47" s="188" t="s">
        <v>163</v>
      </c>
      <c r="J47" s="188">
        <v>528</v>
      </c>
      <c r="K47" s="188">
        <v>2</v>
      </c>
      <c r="L47" s="188">
        <v>2</v>
      </c>
      <c r="M47" s="188">
        <v>13</v>
      </c>
      <c r="N47" s="188">
        <v>9</v>
      </c>
      <c r="O47" s="188">
        <v>10</v>
      </c>
      <c r="P47" s="188" t="s">
        <v>163</v>
      </c>
    </row>
    <row r="48" spans="1:16" ht="13.5" customHeight="1">
      <c r="A48" s="196"/>
      <c r="B48" s="217" t="s">
        <v>55</v>
      </c>
      <c r="C48" s="218" t="s">
        <v>56</v>
      </c>
      <c r="D48" s="187">
        <v>202</v>
      </c>
      <c r="E48" s="188">
        <v>2</v>
      </c>
      <c r="F48" s="188">
        <v>1</v>
      </c>
      <c r="G48" s="188">
        <v>11</v>
      </c>
      <c r="H48" s="188">
        <v>1</v>
      </c>
      <c r="I48" s="188" t="s">
        <v>163</v>
      </c>
      <c r="J48" s="188">
        <v>1</v>
      </c>
      <c r="K48" s="188" t="s">
        <v>163</v>
      </c>
      <c r="L48" s="188" t="s">
        <v>163</v>
      </c>
      <c r="M48" s="188">
        <v>1</v>
      </c>
      <c r="N48" s="188" t="s">
        <v>163</v>
      </c>
      <c r="O48" s="188">
        <v>2</v>
      </c>
      <c r="P48" s="188">
        <v>183</v>
      </c>
    </row>
    <row r="49" spans="1:16" ht="13.5" customHeight="1">
      <c r="A49" s="384" t="s">
        <v>1</v>
      </c>
      <c r="B49" s="384"/>
      <c r="C49" s="385"/>
      <c r="D49" s="182">
        <v>19455</v>
      </c>
      <c r="E49" s="183">
        <v>151</v>
      </c>
      <c r="F49" s="183">
        <v>3749</v>
      </c>
      <c r="G49" s="183">
        <v>4629</v>
      </c>
      <c r="H49" s="183">
        <v>2749</v>
      </c>
      <c r="I49" s="183">
        <v>4480</v>
      </c>
      <c r="J49" s="183">
        <v>51</v>
      </c>
      <c r="K49" s="183">
        <v>115</v>
      </c>
      <c r="L49" s="183">
        <v>1484</v>
      </c>
      <c r="M49" s="183">
        <v>37</v>
      </c>
      <c r="N49" s="183">
        <v>13</v>
      </c>
      <c r="O49" s="183">
        <v>1826</v>
      </c>
      <c r="P49" s="183">
        <v>171</v>
      </c>
    </row>
    <row r="50" spans="1:16" ht="13.5" customHeight="1">
      <c r="A50" s="213"/>
      <c r="B50" s="214" t="s">
        <v>24</v>
      </c>
      <c r="C50" s="215" t="s">
        <v>194</v>
      </c>
      <c r="D50" s="187">
        <v>74</v>
      </c>
      <c r="E50" s="188" t="s">
        <v>163</v>
      </c>
      <c r="F50" s="188" t="s">
        <v>163</v>
      </c>
      <c r="G50" s="188">
        <v>9</v>
      </c>
      <c r="H50" s="188">
        <v>1</v>
      </c>
      <c r="I50" s="188" t="s">
        <v>163</v>
      </c>
      <c r="J50" s="188" t="s">
        <v>163</v>
      </c>
      <c r="K50" s="188">
        <v>58</v>
      </c>
      <c r="L50" s="188" t="s">
        <v>163</v>
      </c>
      <c r="M50" s="188" t="s">
        <v>163</v>
      </c>
      <c r="N50" s="188" t="s">
        <v>163</v>
      </c>
      <c r="O50" s="188">
        <v>6</v>
      </c>
      <c r="P50" s="188" t="s">
        <v>163</v>
      </c>
    </row>
    <row r="51" spans="1:16" ht="13.5" customHeight="1">
      <c r="A51" s="213"/>
      <c r="B51" s="214" t="s">
        <v>25</v>
      </c>
      <c r="C51" s="215" t="s">
        <v>43</v>
      </c>
      <c r="D51" s="187">
        <v>51</v>
      </c>
      <c r="E51" s="188" t="s">
        <v>163</v>
      </c>
      <c r="F51" s="188" t="s">
        <v>163</v>
      </c>
      <c r="G51" s="188">
        <v>3</v>
      </c>
      <c r="H51" s="188" t="s">
        <v>163</v>
      </c>
      <c r="I51" s="188" t="s">
        <v>163</v>
      </c>
      <c r="J51" s="188" t="s">
        <v>163</v>
      </c>
      <c r="K51" s="188">
        <v>38</v>
      </c>
      <c r="L51" s="188">
        <v>1</v>
      </c>
      <c r="M51" s="188" t="s">
        <v>163</v>
      </c>
      <c r="N51" s="188" t="s">
        <v>163</v>
      </c>
      <c r="O51" s="188">
        <v>9</v>
      </c>
      <c r="P51" s="188" t="s">
        <v>163</v>
      </c>
    </row>
    <row r="52" spans="1:16" ht="13.5" customHeight="1">
      <c r="A52" s="213"/>
      <c r="B52" s="214" t="s">
        <v>26</v>
      </c>
      <c r="C52" s="215" t="s">
        <v>195</v>
      </c>
      <c r="D52" s="187">
        <v>2</v>
      </c>
      <c r="E52" s="188" t="s">
        <v>163</v>
      </c>
      <c r="F52" s="188" t="s">
        <v>163</v>
      </c>
      <c r="G52" s="188">
        <v>1</v>
      </c>
      <c r="H52" s="188">
        <v>1</v>
      </c>
      <c r="I52" s="188" t="s">
        <v>163</v>
      </c>
      <c r="J52" s="188" t="s">
        <v>163</v>
      </c>
      <c r="K52" s="188" t="s">
        <v>163</v>
      </c>
      <c r="L52" s="188" t="s">
        <v>163</v>
      </c>
      <c r="M52" s="188" t="s">
        <v>163</v>
      </c>
      <c r="N52" s="188" t="s">
        <v>163</v>
      </c>
      <c r="O52" s="188" t="s">
        <v>163</v>
      </c>
      <c r="P52" s="188" t="s">
        <v>163</v>
      </c>
    </row>
    <row r="53" spans="1:16" ht="13.5" customHeight="1">
      <c r="A53" s="213"/>
      <c r="B53" s="214" t="s">
        <v>27</v>
      </c>
      <c r="C53" s="215" t="s">
        <v>44</v>
      </c>
      <c r="D53" s="187">
        <v>382</v>
      </c>
      <c r="E53" s="188">
        <v>20</v>
      </c>
      <c r="F53" s="188">
        <v>8</v>
      </c>
      <c r="G53" s="188">
        <v>310</v>
      </c>
      <c r="H53" s="188">
        <v>4</v>
      </c>
      <c r="I53" s="188" t="s">
        <v>163</v>
      </c>
      <c r="J53" s="188" t="s">
        <v>163</v>
      </c>
      <c r="K53" s="188">
        <v>2</v>
      </c>
      <c r="L53" s="188">
        <v>9</v>
      </c>
      <c r="M53" s="188">
        <v>2</v>
      </c>
      <c r="N53" s="188">
        <v>10</v>
      </c>
      <c r="O53" s="188">
        <v>17</v>
      </c>
      <c r="P53" s="188" t="s">
        <v>163</v>
      </c>
    </row>
    <row r="54" spans="1:16" ht="13.5" customHeight="1">
      <c r="A54" s="213"/>
      <c r="B54" s="214" t="s">
        <v>28</v>
      </c>
      <c r="C54" s="215" t="s">
        <v>45</v>
      </c>
      <c r="D54" s="187">
        <v>1640</v>
      </c>
      <c r="E54" s="188">
        <v>22</v>
      </c>
      <c r="F54" s="188">
        <v>13</v>
      </c>
      <c r="G54" s="188">
        <v>325</v>
      </c>
      <c r="H54" s="188">
        <v>28</v>
      </c>
      <c r="I54" s="188">
        <v>1</v>
      </c>
      <c r="J54" s="188" t="s">
        <v>163</v>
      </c>
      <c r="K54" s="188">
        <v>1</v>
      </c>
      <c r="L54" s="188">
        <v>1091</v>
      </c>
      <c r="M54" s="188" t="s">
        <v>163</v>
      </c>
      <c r="N54" s="188" t="s">
        <v>163</v>
      </c>
      <c r="O54" s="188">
        <v>159</v>
      </c>
      <c r="P54" s="188" t="s">
        <v>163</v>
      </c>
    </row>
    <row r="55" spans="1:16" ht="13.5" customHeight="1">
      <c r="A55" s="213"/>
      <c r="B55" s="214" t="s">
        <v>29</v>
      </c>
      <c r="C55" s="215" t="s">
        <v>46</v>
      </c>
      <c r="D55" s="187">
        <v>37</v>
      </c>
      <c r="E55" s="188">
        <v>1</v>
      </c>
      <c r="F55" s="188" t="s">
        <v>163</v>
      </c>
      <c r="G55" s="188">
        <v>33</v>
      </c>
      <c r="H55" s="188" t="s">
        <v>163</v>
      </c>
      <c r="I55" s="188" t="s">
        <v>163</v>
      </c>
      <c r="J55" s="188" t="s">
        <v>163</v>
      </c>
      <c r="K55" s="188" t="s">
        <v>163</v>
      </c>
      <c r="L55" s="188" t="s">
        <v>163</v>
      </c>
      <c r="M55" s="188" t="s">
        <v>163</v>
      </c>
      <c r="N55" s="188" t="s">
        <v>163</v>
      </c>
      <c r="O55" s="188">
        <v>3</v>
      </c>
      <c r="P55" s="188" t="s">
        <v>163</v>
      </c>
    </row>
    <row r="56" spans="1:16" ht="13.5" customHeight="1">
      <c r="A56" s="213"/>
      <c r="B56" s="214" t="s">
        <v>30</v>
      </c>
      <c r="C56" s="215" t="s">
        <v>47</v>
      </c>
      <c r="D56" s="187">
        <v>136</v>
      </c>
      <c r="E56" s="188" t="s">
        <v>163</v>
      </c>
      <c r="F56" s="188">
        <v>46</v>
      </c>
      <c r="G56" s="188">
        <v>74</v>
      </c>
      <c r="H56" s="188">
        <v>12</v>
      </c>
      <c r="I56" s="188" t="s">
        <v>163</v>
      </c>
      <c r="J56" s="188" t="s">
        <v>163</v>
      </c>
      <c r="K56" s="188" t="s">
        <v>163</v>
      </c>
      <c r="L56" s="188">
        <v>1</v>
      </c>
      <c r="M56" s="188" t="s">
        <v>163</v>
      </c>
      <c r="N56" s="188">
        <v>1</v>
      </c>
      <c r="O56" s="188">
        <v>1</v>
      </c>
      <c r="P56" s="188">
        <v>1</v>
      </c>
    </row>
    <row r="57" spans="1:16" ht="13.5" customHeight="1">
      <c r="A57" s="213"/>
      <c r="B57" s="214" t="s">
        <v>31</v>
      </c>
      <c r="C57" s="215" t="s">
        <v>196</v>
      </c>
      <c r="D57" s="187">
        <v>354</v>
      </c>
      <c r="E57" s="188">
        <v>10</v>
      </c>
      <c r="F57" s="188">
        <v>2</v>
      </c>
      <c r="G57" s="188">
        <v>221</v>
      </c>
      <c r="H57" s="188">
        <v>7</v>
      </c>
      <c r="I57" s="188">
        <v>15</v>
      </c>
      <c r="J57" s="188" t="s">
        <v>163</v>
      </c>
      <c r="K57" s="188" t="s">
        <v>163</v>
      </c>
      <c r="L57" s="188">
        <v>1</v>
      </c>
      <c r="M57" s="188">
        <v>23</v>
      </c>
      <c r="N57" s="188" t="s">
        <v>163</v>
      </c>
      <c r="O57" s="188">
        <v>75</v>
      </c>
      <c r="P57" s="188" t="s">
        <v>163</v>
      </c>
    </row>
    <row r="58" spans="1:16" ht="13.5" customHeight="1">
      <c r="A58" s="213"/>
      <c r="B58" s="214" t="s">
        <v>32</v>
      </c>
      <c r="C58" s="215" t="s">
        <v>197</v>
      </c>
      <c r="D58" s="187">
        <v>4083</v>
      </c>
      <c r="E58" s="188">
        <v>26</v>
      </c>
      <c r="F58" s="188">
        <v>89</v>
      </c>
      <c r="G58" s="188">
        <v>873</v>
      </c>
      <c r="H58" s="188">
        <v>2332</v>
      </c>
      <c r="I58" s="188">
        <v>39</v>
      </c>
      <c r="J58" s="188" t="s">
        <v>163</v>
      </c>
      <c r="K58" s="188">
        <v>3</v>
      </c>
      <c r="L58" s="188">
        <v>294</v>
      </c>
      <c r="M58" s="188">
        <v>1</v>
      </c>
      <c r="N58" s="188" t="s">
        <v>163</v>
      </c>
      <c r="O58" s="188">
        <v>426</v>
      </c>
      <c r="P58" s="188" t="s">
        <v>163</v>
      </c>
    </row>
    <row r="59" spans="1:16" ht="13.5" customHeight="1">
      <c r="A59" s="213"/>
      <c r="B59" s="214" t="s">
        <v>33</v>
      </c>
      <c r="C59" s="215" t="s">
        <v>198</v>
      </c>
      <c r="D59" s="187">
        <v>454</v>
      </c>
      <c r="E59" s="188" t="s">
        <v>163</v>
      </c>
      <c r="F59" s="188">
        <v>2</v>
      </c>
      <c r="G59" s="188">
        <v>282</v>
      </c>
      <c r="H59" s="188">
        <v>164</v>
      </c>
      <c r="I59" s="188">
        <v>2</v>
      </c>
      <c r="J59" s="188" t="s">
        <v>163</v>
      </c>
      <c r="K59" s="188" t="s">
        <v>163</v>
      </c>
      <c r="L59" s="188" t="s">
        <v>163</v>
      </c>
      <c r="M59" s="188" t="s">
        <v>163</v>
      </c>
      <c r="N59" s="188" t="s">
        <v>163</v>
      </c>
      <c r="O59" s="188">
        <v>4</v>
      </c>
      <c r="P59" s="188" t="s">
        <v>163</v>
      </c>
    </row>
    <row r="60" spans="1:16" ht="13.5" customHeight="1">
      <c r="A60" s="213"/>
      <c r="B60" s="214" t="s">
        <v>34</v>
      </c>
      <c r="C60" s="215" t="s">
        <v>199</v>
      </c>
      <c r="D60" s="187">
        <v>281</v>
      </c>
      <c r="E60" s="188">
        <v>23</v>
      </c>
      <c r="F60" s="188">
        <v>13</v>
      </c>
      <c r="G60" s="188">
        <v>110</v>
      </c>
      <c r="H60" s="188">
        <v>34</v>
      </c>
      <c r="I60" s="188">
        <v>80</v>
      </c>
      <c r="J60" s="188" t="s">
        <v>163</v>
      </c>
      <c r="K60" s="188" t="s">
        <v>163</v>
      </c>
      <c r="L60" s="188">
        <v>1</v>
      </c>
      <c r="M60" s="188" t="s">
        <v>163</v>
      </c>
      <c r="N60" s="188" t="s">
        <v>163</v>
      </c>
      <c r="O60" s="188">
        <v>20</v>
      </c>
      <c r="P60" s="188" t="s">
        <v>163</v>
      </c>
    </row>
    <row r="61" spans="1:16" ht="13.5" customHeight="1">
      <c r="A61" s="213"/>
      <c r="B61" s="214" t="s">
        <v>35</v>
      </c>
      <c r="C61" s="215" t="s">
        <v>200</v>
      </c>
      <c r="D61" s="187">
        <v>255</v>
      </c>
      <c r="E61" s="207">
        <v>4</v>
      </c>
      <c r="F61" s="207">
        <v>44</v>
      </c>
      <c r="G61" s="207">
        <v>164</v>
      </c>
      <c r="H61" s="207">
        <v>3</v>
      </c>
      <c r="I61" s="207">
        <v>24</v>
      </c>
      <c r="J61" s="207" t="s">
        <v>163</v>
      </c>
      <c r="K61" s="207">
        <v>1</v>
      </c>
      <c r="L61" s="207">
        <v>10</v>
      </c>
      <c r="M61" s="207" t="s">
        <v>163</v>
      </c>
      <c r="N61" s="207">
        <v>1</v>
      </c>
      <c r="O61" s="207">
        <v>4</v>
      </c>
      <c r="P61" s="207" t="s">
        <v>163</v>
      </c>
    </row>
    <row r="62" spans="1:16" ht="13.5" customHeight="1">
      <c r="A62" s="213"/>
      <c r="B62" s="214" t="s">
        <v>36</v>
      </c>
      <c r="C62" s="215" t="s">
        <v>201</v>
      </c>
      <c r="D62" s="187">
        <v>1659</v>
      </c>
      <c r="E62" s="207">
        <v>8</v>
      </c>
      <c r="F62" s="207">
        <v>25</v>
      </c>
      <c r="G62" s="207">
        <v>73</v>
      </c>
      <c r="H62" s="207">
        <v>72</v>
      </c>
      <c r="I62" s="207">
        <v>1268</v>
      </c>
      <c r="J62" s="207" t="s">
        <v>163</v>
      </c>
      <c r="K62" s="207">
        <v>2</v>
      </c>
      <c r="L62" s="207">
        <v>13</v>
      </c>
      <c r="M62" s="207" t="s">
        <v>163</v>
      </c>
      <c r="N62" s="207" t="s">
        <v>163</v>
      </c>
      <c r="O62" s="207">
        <v>198</v>
      </c>
      <c r="P62" s="207" t="s">
        <v>163</v>
      </c>
    </row>
    <row r="63" spans="1:16" ht="13.5" customHeight="1">
      <c r="A63" s="213"/>
      <c r="B63" s="214" t="s">
        <v>37</v>
      </c>
      <c r="C63" s="215" t="s">
        <v>202</v>
      </c>
      <c r="D63" s="187">
        <v>774</v>
      </c>
      <c r="E63" s="207">
        <v>8</v>
      </c>
      <c r="F63" s="207">
        <v>24</v>
      </c>
      <c r="G63" s="207">
        <v>125</v>
      </c>
      <c r="H63" s="207">
        <v>55</v>
      </c>
      <c r="I63" s="207">
        <v>450</v>
      </c>
      <c r="J63" s="207" t="s">
        <v>163</v>
      </c>
      <c r="K63" s="207">
        <v>3</v>
      </c>
      <c r="L63" s="207">
        <v>15</v>
      </c>
      <c r="M63" s="207" t="s">
        <v>163</v>
      </c>
      <c r="N63" s="207" t="s">
        <v>163</v>
      </c>
      <c r="O63" s="207">
        <v>93</v>
      </c>
      <c r="P63" s="207">
        <v>1</v>
      </c>
    </row>
    <row r="64" spans="1:16" ht="13.5" customHeight="1">
      <c r="A64" s="213"/>
      <c r="B64" s="214" t="s">
        <v>38</v>
      </c>
      <c r="C64" s="215" t="s">
        <v>203</v>
      </c>
      <c r="D64" s="187">
        <v>948</v>
      </c>
      <c r="E64" s="207" t="s">
        <v>163</v>
      </c>
      <c r="F64" s="207">
        <v>587</v>
      </c>
      <c r="G64" s="207">
        <v>169</v>
      </c>
      <c r="H64" s="207">
        <v>11</v>
      </c>
      <c r="I64" s="207">
        <v>152</v>
      </c>
      <c r="J64" s="207" t="s">
        <v>163</v>
      </c>
      <c r="K64" s="207">
        <v>5</v>
      </c>
      <c r="L64" s="207">
        <v>3</v>
      </c>
      <c r="M64" s="207">
        <v>1</v>
      </c>
      <c r="N64" s="207" t="s">
        <v>163</v>
      </c>
      <c r="O64" s="207">
        <v>20</v>
      </c>
      <c r="P64" s="207" t="s">
        <v>163</v>
      </c>
    </row>
    <row r="65" spans="1:16" ht="13.5" customHeight="1">
      <c r="A65" s="213"/>
      <c r="B65" s="214" t="s">
        <v>39</v>
      </c>
      <c r="C65" s="215" t="s">
        <v>204</v>
      </c>
      <c r="D65" s="187">
        <v>6126</v>
      </c>
      <c r="E65" s="207">
        <v>16</v>
      </c>
      <c r="F65" s="207">
        <v>2832</v>
      </c>
      <c r="G65" s="207">
        <v>694</v>
      </c>
      <c r="H65" s="207">
        <v>7</v>
      </c>
      <c r="I65" s="207">
        <v>2413</v>
      </c>
      <c r="J65" s="207">
        <v>2</v>
      </c>
      <c r="K65" s="207">
        <v>2</v>
      </c>
      <c r="L65" s="207">
        <v>36</v>
      </c>
      <c r="M65" s="207">
        <v>6</v>
      </c>
      <c r="N65" s="207">
        <v>1</v>
      </c>
      <c r="O65" s="207">
        <v>115</v>
      </c>
      <c r="P65" s="207">
        <v>2</v>
      </c>
    </row>
    <row r="66" spans="1:16" ht="13.5" customHeight="1">
      <c r="A66" s="213"/>
      <c r="B66" s="214" t="s">
        <v>40</v>
      </c>
      <c r="C66" s="215" t="s">
        <v>48</v>
      </c>
      <c r="D66" s="187">
        <v>137</v>
      </c>
      <c r="E66" s="207" t="s">
        <v>163</v>
      </c>
      <c r="F66" s="207">
        <v>1</v>
      </c>
      <c r="G66" s="207">
        <v>117</v>
      </c>
      <c r="H66" s="207">
        <v>7</v>
      </c>
      <c r="I66" s="207" t="s">
        <v>163</v>
      </c>
      <c r="J66" s="207" t="s">
        <v>163</v>
      </c>
      <c r="K66" s="207" t="s">
        <v>163</v>
      </c>
      <c r="L66" s="207" t="s">
        <v>163</v>
      </c>
      <c r="M66" s="207" t="s">
        <v>163</v>
      </c>
      <c r="N66" s="207" t="s">
        <v>163</v>
      </c>
      <c r="O66" s="207">
        <v>12</v>
      </c>
      <c r="P66" s="207" t="s">
        <v>163</v>
      </c>
    </row>
    <row r="67" spans="1:16" ht="13.5" customHeight="1">
      <c r="A67" s="213"/>
      <c r="B67" s="214" t="s">
        <v>41</v>
      </c>
      <c r="C67" s="216" t="s">
        <v>210</v>
      </c>
      <c r="D67" s="187">
        <v>1407</v>
      </c>
      <c r="E67" s="207">
        <v>5</v>
      </c>
      <c r="F67" s="207">
        <v>35</v>
      </c>
      <c r="G67" s="207">
        <v>639</v>
      </c>
      <c r="H67" s="207">
        <v>10</v>
      </c>
      <c r="I67" s="207">
        <v>34</v>
      </c>
      <c r="J67" s="207">
        <v>10</v>
      </c>
      <c r="K67" s="207" t="s">
        <v>163</v>
      </c>
      <c r="L67" s="207">
        <v>7</v>
      </c>
      <c r="M67" s="207">
        <v>3</v>
      </c>
      <c r="N67" s="207" t="s">
        <v>163</v>
      </c>
      <c r="O67" s="207">
        <v>661</v>
      </c>
      <c r="P67" s="207">
        <v>3</v>
      </c>
    </row>
    <row r="68" spans="1:16" ht="13.5" customHeight="1">
      <c r="A68" s="213"/>
      <c r="B68" s="214" t="s">
        <v>42</v>
      </c>
      <c r="C68" s="215" t="s">
        <v>515</v>
      </c>
      <c r="D68" s="187">
        <v>470</v>
      </c>
      <c r="E68" s="207">
        <v>7</v>
      </c>
      <c r="F68" s="207">
        <v>26</v>
      </c>
      <c r="G68" s="207">
        <v>397</v>
      </c>
      <c r="H68" s="207" t="s">
        <v>163</v>
      </c>
      <c r="I68" s="207" t="s">
        <v>163</v>
      </c>
      <c r="J68" s="207">
        <v>39</v>
      </c>
      <c r="K68" s="207" t="s">
        <v>163</v>
      </c>
      <c r="L68" s="207" t="s">
        <v>163</v>
      </c>
      <c r="M68" s="207">
        <v>1</v>
      </c>
      <c r="N68" s="207" t="s">
        <v>163</v>
      </c>
      <c r="O68" s="207" t="s">
        <v>163</v>
      </c>
      <c r="P68" s="207" t="s">
        <v>163</v>
      </c>
    </row>
    <row r="69" spans="1:16" ht="13.5" customHeight="1">
      <c r="A69" s="196"/>
      <c r="B69" s="217" t="s">
        <v>55</v>
      </c>
      <c r="C69" s="218" t="s">
        <v>56</v>
      </c>
      <c r="D69" s="187">
        <v>185</v>
      </c>
      <c r="E69" s="207">
        <v>1</v>
      </c>
      <c r="F69" s="207">
        <v>2</v>
      </c>
      <c r="G69" s="207">
        <v>10</v>
      </c>
      <c r="H69" s="207">
        <v>1</v>
      </c>
      <c r="I69" s="207">
        <v>2</v>
      </c>
      <c r="J69" s="207" t="s">
        <v>163</v>
      </c>
      <c r="K69" s="207" t="s">
        <v>163</v>
      </c>
      <c r="L69" s="207">
        <v>2</v>
      </c>
      <c r="M69" s="207" t="s">
        <v>163</v>
      </c>
      <c r="N69" s="207" t="s">
        <v>163</v>
      </c>
      <c r="O69" s="207">
        <v>3</v>
      </c>
      <c r="P69" s="207">
        <v>164</v>
      </c>
    </row>
  </sheetData>
  <mergeCells count="18">
    <mergeCell ref="A28:C28"/>
    <mergeCell ref="A49:C49"/>
    <mergeCell ref="L4:L6"/>
    <mergeCell ref="M4:M6"/>
    <mergeCell ref="N4:N6"/>
    <mergeCell ref="O4:O6"/>
    <mergeCell ref="P4:P6"/>
    <mergeCell ref="A7:C7"/>
    <mergeCell ref="A2:C6"/>
    <mergeCell ref="D2:P2"/>
    <mergeCell ref="D3:D6"/>
    <mergeCell ref="E4:E6"/>
    <mergeCell ref="F4:F6"/>
    <mergeCell ref="G4:G6"/>
    <mergeCell ref="H4:H6"/>
    <mergeCell ref="I4:I6"/>
    <mergeCell ref="J4:J6"/>
    <mergeCell ref="K4:K6"/>
  </mergeCells>
  <phoneticPr fontId="1"/>
  <pageMargins left="0.7" right="0.7" top="0.75" bottom="0.75" header="0.3" footer="0.3"/>
  <pageSetup paperSize="9" scale="81" orientation="portrait" r:id="rId1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25"/>
  <sheetViews>
    <sheetView view="pageBreakPreview" zoomScaleNormal="100" zoomScaleSheetLayoutView="100" workbookViewId="0"/>
  </sheetViews>
  <sheetFormatPr defaultRowHeight="13.5"/>
  <cols>
    <col min="1" max="2" width="3.625" customWidth="1"/>
    <col min="3" max="3" width="12.625" customWidth="1"/>
    <col min="4" max="4" width="2.625" customWidth="1"/>
    <col min="5" max="17" width="12.625" customWidth="1"/>
  </cols>
  <sheetData>
    <row r="1" spans="1:17" ht="24" customHeight="1" thickBot="1">
      <c r="A1" s="219"/>
      <c r="B1" s="55"/>
      <c r="C1" s="55"/>
      <c r="D1" s="55"/>
      <c r="E1" s="211"/>
      <c r="F1" s="211"/>
      <c r="G1" s="211"/>
      <c r="H1" s="211"/>
      <c r="I1" s="211"/>
      <c r="J1" s="199" t="s">
        <v>517</v>
      </c>
      <c r="K1" s="1" t="s">
        <v>518</v>
      </c>
      <c r="L1" s="211"/>
      <c r="M1" s="211"/>
      <c r="N1" s="211"/>
      <c r="O1" s="211"/>
      <c r="P1" s="220"/>
      <c r="Q1" s="220"/>
    </row>
    <row r="2" spans="1:17" ht="14.1" customHeight="1" thickTop="1">
      <c r="A2" s="388" t="s">
        <v>362</v>
      </c>
      <c r="B2" s="388"/>
      <c r="C2" s="388"/>
      <c r="D2" s="388"/>
      <c r="E2" s="390" t="s">
        <v>2</v>
      </c>
      <c r="F2" s="391"/>
      <c r="G2" s="391"/>
      <c r="H2" s="391"/>
      <c r="I2" s="391"/>
      <c r="J2" s="391"/>
      <c r="K2" s="391" t="s">
        <v>2</v>
      </c>
      <c r="L2" s="391"/>
      <c r="M2" s="391"/>
      <c r="N2" s="391"/>
      <c r="O2" s="391"/>
      <c r="P2" s="391"/>
      <c r="Q2" s="391"/>
    </row>
    <row r="3" spans="1:17" ht="12" customHeight="1">
      <c r="A3" s="389"/>
      <c r="B3" s="389"/>
      <c r="C3" s="389"/>
      <c r="D3" s="389"/>
      <c r="E3" s="392" t="s">
        <v>167</v>
      </c>
      <c r="F3" s="221" t="s">
        <v>24</v>
      </c>
      <c r="G3" s="221" t="s">
        <v>25</v>
      </c>
      <c r="H3" s="221" t="s">
        <v>26</v>
      </c>
      <c r="I3" s="221" t="s">
        <v>27</v>
      </c>
      <c r="J3" s="221" t="s">
        <v>28</v>
      </c>
      <c r="K3" s="221" t="s">
        <v>29</v>
      </c>
      <c r="L3" s="221" t="s">
        <v>30</v>
      </c>
      <c r="M3" s="221" t="s">
        <v>31</v>
      </c>
      <c r="N3" s="221" t="s">
        <v>32</v>
      </c>
      <c r="O3" s="221" t="s">
        <v>33</v>
      </c>
      <c r="P3" s="221" t="s">
        <v>34</v>
      </c>
      <c r="Q3" s="55" t="s">
        <v>35</v>
      </c>
    </row>
    <row r="4" spans="1:17" ht="12" customHeight="1">
      <c r="A4" s="389"/>
      <c r="B4" s="389"/>
      <c r="C4" s="389"/>
      <c r="D4" s="389"/>
      <c r="E4" s="392"/>
      <c r="F4" s="394" t="s">
        <v>495</v>
      </c>
      <c r="G4" s="396" t="s">
        <v>496</v>
      </c>
      <c r="H4" s="394" t="s">
        <v>490</v>
      </c>
      <c r="I4" s="394" t="s">
        <v>491</v>
      </c>
      <c r="J4" s="394" t="s">
        <v>497</v>
      </c>
      <c r="K4" s="394" t="s">
        <v>498</v>
      </c>
      <c r="L4" s="394" t="s">
        <v>499</v>
      </c>
      <c r="M4" s="394" t="s">
        <v>500</v>
      </c>
      <c r="N4" s="394" t="s">
        <v>501</v>
      </c>
      <c r="O4" s="394" t="s">
        <v>502</v>
      </c>
      <c r="P4" s="396" t="s">
        <v>503</v>
      </c>
      <c r="Q4" s="386" t="s">
        <v>504</v>
      </c>
    </row>
    <row r="5" spans="1:17" ht="12" customHeight="1">
      <c r="A5" s="389"/>
      <c r="B5" s="389"/>
      <c r="C5" s="389"/>
      <c r="D5" s="389"/>
      <c r="E5" s="393"/>
      <c r="F5" s="395"/>
      <c r="G5" s="397"/>
      <c r="H5" s="395"/>
      <c r="I5" s="395"/>
      <c r="J5" s="395"/>
      <c r="K5" s="395"/>
      <c r="L5" s="395"/>
      <c r="M5" s="395"/>
      <c r="N5" s="395"/>
      <c r="O5" s="395"/>
      <c r="P5" s="397"/>
      <c r="Q5" s="387"/>
    </row>
    <row r="6" spans="1:17" ht="12" customHeight="1">
      <c r="A6" s="222" t="s">
        <v>2</v>
      </c>
      <c r="B6" s="222"/>
      <c r="C6" s="222"/>
      <c r="D6" s="223"/>
      <c r="E6" s="224">
        <v>44785</v>
      </c>
      <c r="F6" s="225">
        <v>1051</v>
      </c>
      <c r="G6" s="225">
        <v>7075</v>
      </c>
      <c r="H6" s="225">
        <v>7757</v>
      </c>
      <c r="I6" s="225">
        <v>5760</v>
      </c>
      <c r="J6" s="225">
        <v>7513</v>
      </c>
      <c r="K6" s="225">
        <v>1045</v>
      </c>
      <c r="L6" s="225">
        <v>617</v>
      </c>
      <c r="M6" s="225">
        <v>4751</v>
      </c>
      <c r="N6" s="225">
        <v>2446</v>
      </c>
      <c r="O6" s="225">
        <v>1845</v>
      </c>
      <c r="P6" s="225">
        <v>4081</v>
      </c>
      <c r="Q6" s="225">
        <v>844</v>
      </c>
    </row>
    <row r="7" spans="1:17" ht="12" customHeight="1">
      <c r="A7" s="226"/>
      <c r="B7" s="226" t="s">
        <v>161</v>
      </c>
      <c r="C7" s="226"/>
      <c r="D7" s="57"/>
      <c r="E7" s="227">
        <v>255</v>
      </c>
      <c r="F7" s="228">
        <v>7</v>
      </c>
      <c r="G7" s="228">
        <v>28</v>
      </c>
      <c r="H7" s="228">
        <v>30</v>
      </c>
      <c r="I7" s="228">
        <v>24</v>
      </c>
      <c r="J7" s="228">
        <v>41</v>
      </c>
      <c r="K7" s="228">
        <v>5</v>
      </c>
      <c r="L7" s="228">
        <v>39</v>
      </c>
      <c r="M7" s="228">
        <v>29</v>
      </c>
      <c r="N7" s="228">
        <v>16</v>
      </c>
      <c r="O7" s="228">
        <v>10</v>
      </c>
      <c r="P7" s="228">
        <v>22</v>
      </c>
      <c r="Q7" s="228">
        <v>4</v>
      </c>
    </row>
    <row r="8" spans="1:17" ht="12" customHeight="1">
      <c r="A8" s="226"/>
      <c r="B8" s="226"/>
      <c r="C8" s="226" t="s">
        <v>103</v>
      </c>
      <c r="D8" s="57"/>
      <c r="E8" s="227">
        <v>225</v>
      </c>
      <c r="F8" s="228">
        <v>5</v>
      </c>
      <c r="G8" s="228">
        <v>27</v>
      </c>
      <c r="H8" s="228">
        <v>26</v>
      </c>
      <c r="I8" s="228">
        <v>23</v>
      </c>
      <c r="J8" s="228">
        <v>40</v>
      </c>
      <c r="K8" s="228">
        <v>4</v>
      </c>
      <c r="L8" s="228">
        <v>25</v>
      </c>
      <c r="M8" s="228">
        <v>27</v>
      </c>
      <c r="N8" s="228">
        <v>15</v>
      </c>
      <c r="O8" s="228">
        <v>10</v>
      </c>
      <c r="P8" s="228">
        <v>21</v>
      </c>
      <c r="Q8" s="228">
        <v>2</v>
      </c>
    </row>
    <row r="9" spans="1:17" ht="12" customHeight="1">
      <c r="A9" s="226"/>
      <c r="B9" s="226"/>
      <c r="C9" s="226" t="s">
        <v>102</v>
      </c>
      <c r="D9" s="57"/>
      <c r="E9" s="227">
        <v>30</v>
      </c>
      <c r="F9" s="228">
        <v>2</v>
      </c>
      <c r="G9" s="228">
        <v>1</v>
      </c>
      <c r="H9" s="228">
        <v>4</v>
      </c>
      <c r="I9" s="228">
        <v>1</v>
      </c>
      <c r="J9" s="228">
        <v>1</v>
      </c>
      <c r="K9" s="228">
        <v>1</v>
      </c>
      <c r="L9" s="228">
        <v>14</v>
      </c>
      <c r="M9" s="228">
        <v>2</v>
      </c>
      <c r="N9" s="228">
        <v>1</v>
      </c>
      <c r="O9" s="228">
        <v>0</v>
      </c>
      <c r="P9" s="228">
        <v>1</v>
      </c>
      <c r="Q9" s="228">
        <v>2</v>
      </c>
    </row>
    <row r="10" spans="1:17" ht="12" customHeight="1">
      <c r="A10" s="226"/>
      <c r="B10" s="226"/>
      <c r="C10" s="226" t="s">
        <v>101</v>
      </c>
      <c r="D10" s="57"/>
      <c r="E10" s="227" t="s">
        <v>163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  <c r="Q10" s="228">
        <v>0</v>
      </c>
    </row>
    <row r="11" spans="1:17" ht="12" customHeight="1">
      <c r="A11" s="226"/>
      <c r="B11" s="226" t="s">
        <v>160</v>
      </c>
      <c r="C11" s="226"/>
      <c r="D11" s="57"/>
      <c r="E11" s="227">
        <v>97</v>
      </c>
      <c r="F11" s="228">
        <v>1</v>
      </c>
      <c r="G11" s="228">
        <v>11</v>
      </c>
      <c r="H11" s="228">
        <v>9</v>
      </c>
      <c r="I11" s="228">
        <v>4</v>
      </c>
      <c r="J11" s="228">
        <v>5</v>
      </c>
      <c r="K11" s="228">
        <v>0</v>
      </c>
      <c r="L11" s="228">
        <v>36</v>
      </c>
      <c r="M11" s="228">
        <v>14</v>
      </c>
      <c r="N11" s="228">
        <v>7</v>
      </c>
      <c r="O11" s="228">
        <v>2</v>
      </c>
      <c r="P11" s="228">
        <v>2</v>
      </c>
      <c r="Q11" s="228">
        <v>6</v>
      </c>
    </row>
    <row r="12" spans="1:17" ht="12" customHeight="1">
      <c r="A12" s="226"/>
      <c r="B12" s="226"/>
      <c r="C12" s="226" t="s">
        <v>103</v>
      </c>
      <c r="D12" s="57"/>
      <c r="E12" s="227">
        <v>61</v>
      </c>
      <c r="F12" s="228">
        <v>1</v>
      </c>
      <c r="G12" s="228">
        <v>10</v>
      </c>
      <c r="H12" s="228">
        <v>8</v>
      </c>
      <c r="I12" s="228">
        <v>3</v>
      </c>
      <c r="J12" s="228">
        <v>4</v>
      </c>
      <c r="K12" s="228">
        <v>0</v>
      </c>
      <c r="L12" s="228">
        <v>13</v>
      </c>
      <c r="M12" s="228">
        <v>11</v>
      </c>
      <c r="N12" s="228">
        <v>5</v>
      </c>
      <c r="O12" s="228">
        <v>2</v>
      </c>
      <c r="P12" s="228">
        <v>2</v>
      </c>
      <c r="Q12" s="228">
        <v>2</v>
      </c>
    </row>
    <row r="13" spans="1:17" ht="12" customHeight="1">
      <c r="A13" s="226"/>
      <c r="B13" s="226"/>
      <c r="C13" s="226" t="s">
        <v>102</v>
      </c>
      <c r="D13" s="57"/>
      <c r="E13" s="227">
        <v>36</v>
      </c>
      <c r="F13" s="228">
        <v>0</v>
      </c>
      <c r="G13" s="228">
        <v>1</v>
      </c>
      <c r="H13" s="228">
        <v>1</v>
      </c>
      <c r="I13" s="228">
        <v>1</v>
      </c>
      <c r="J13" s="228">
        <v>1</v>
      </c>
      <c r="K13" s="228">
        <v>0</v>
      </c>
      <c r="L13" s="228">
        <v>23</v>
      </c>
      <c r="M13" s="228">
        <v>3</v>
      </c>
      <c r="N13" s="228">
        <v>2</v>
      </c>
      <c r="O13" s="228">
        <v>0</v>
      </c>
      <c r="P13" s="228">
        <v>0</v>
      </c>
      <c r="Q13" s="228">
        <v>4</v>
      </c>
    </row>
    <row r="14" spans="1:17" ht="12" customHeight="1">
      <c r="A14" s="226"/>
      <c r="B14" s="226"/>
      <c r="C14" s="226" t="s">
        <v>101</v>
      </c>
      <c r="D14" s="57"/>
      <c r="E14" s="227" t="s">
        <v>163</v>
      </c>
      <c r="F14" s="228">
        <v>0</v>
      </c>
      <c r="G14" s="228">
        <v>0</v>
      </c>
      <c r="H14" s="228">
        <v>0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  <c r="P14" s="228">
        <v>0</v>
      </c>
      <c r="Q14" s="228">
        <v>0</v>
      </c>
    </row>
    <row r="15" spans="1:17" ht="12" customHeight="1">
      <c r="A15" s="226"/>
      <c r="B15" s="226" t="s">
        <v>159</v>
      </c>
      <c r="C15" s="226"/>
      <c r="D15" s="229" t="s">
        <v>371</v>
      </c>
      <c r="E15" s="227">
        <v>61</v>
      </c>
      <c r="F15" s="228">
        <v>1</v>
      </c>
      <c r="G15" s="228">
        <v>8</v>
      </c>
      <c r="H15" s="228">
        <v>9</v>
      </c>
      <c r="I15" s="228">
        <v>4</v>
      </c>
      <c r="J15" s="228">
        <v>9</v>
      </c>
      <c r="K15" s="228">
        <v>2</v>
      </c>
      <c r="L15" s="228">
        <v>9</v>
      </c>
      <c r="M15" s="228">
        <v>3</v>
      </c>
      <c r="N15" s="228">
        <v>5</v>
      </c>
      <c r="O15" s="228">
        <v>1</v>
      </c>
      <c r="P15" s="228">
        <v>8</v>
      </c>
      <c r="Q15" s="228">
        <v>2</v>
      </c>
    </row>
    <row r="16" spans="1:17" ht="12" customHeight="1">
      <c r="A16" s="226"/>
      <c r="B16" s="226"/>
      <c r="C16" s="226" t="s">
        <v>103</v>
      </c>
      <c r="D16" s="229" t="s">
        <v>371</v>
      </c>
      <c r="E16" s="227" t="s">
        <v>370</v>
      </c>
      <c r="F16" s="228" t="s">
        <v>370</v>
      </c>
      <c r="G16" s="228" t="s">
        <v>370</v>
      </c>
      <c r="H16" s="228" t="s">
        <v>370</v>
      </c>
      <c r="I16" s="228" t="s">
        <v>370</v>
      </c>
      <c r="J16" s="228" t="s">
        <v>370</v>
      </c>
      <c r="K16" s="228" t="s">
        <v>370</v>
      </c>
      <c r="L16" s="228" t="s">
        <v>370</v>
      </c>
      <c r="M16" s="228" t="s">
        <v>370</v>
      </c>
      <c r="N16" s="228" t="s">
        <v>370</v>
      </c>
      <c r="O16" s="228" t="s">
        <v>370</v>
      </c>
      <c r="P16" s="228" t="s">
        <v>370</v>
      </c>
      <c r="Q16" s="228" t="s">
        <v>370</v>
      </c>
    </row>
    <row r="17" spans="1:17" ht="12" customHeight="1">
      <c r="A17" s="226"/>
      <c r="B17" s="226"/>
      <c r="C17" s="226" t="s">
        <v>102</v>
      </c>
      <c r="D17" s="229" t="s">
        <v>371</v>
      </c>
      <c r="E17" s="227" t="s">
        <v>370</v>
      </c>
      <c r="F17" s="228" t="s">
        <v>370</v>
      </c>
      <c r="G17" s="228" t="s">
        <v>370</v>
      </c>
      <c r="H17" s="228" t="s">
        <v>370</v>
      </c>
      <c r="I17" s="228" t="s">
        <v>370</v>
      </c>
      <c r="J17" s="228" t="s">
        <v>370</v>
      </c>
      <c r="K17" s="228" t="s">
        <v>370</v>
      </c>
      <c r="L17" s="228" t="s">
        <v>370</v>
      </c>
      <c r="M17" s="228" t="s">
        <v>370</v>
      </c>
      <c r="N17" s="228" t="s">
        <v>370</v>
      </c>
      <c r="O17" s="228" t="s">
        <v>370</v>
      </c>
      <c r="P17" s="228" t="s">
        <v>370</v>
      </c>
      <c r="Q17" s="228" t="s">
        <v>370</v>
      </c>
    </row>
    <row r="18" spans="1:17" ht="12" customHeight="1">
      <c r="A18" s="226"/>
      <c r="B18" s="226"/>
      <c r="C18" s="226" t="s">
        <v>101</v>
      </c>
      <c r="D18" s="57"/>
      <c r="E18" s="227" t="s">
        <v>163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28">
        <v>0</v>
      </c>
      <c r="L18" s="228">
        <v>0</v>
      </c>
      <c r="M18" s="228">
        <v>0</v>
      </c>
      <c r="N18" s="228">
        <v>0</v>
      </c>
      <c r="O18" s="228">
        <v>0</v>
      </c>
      <c r="P18" s="228">
        <v>0</v>
      </c>
      <c r="Q18" s="228">
        <v>0</v>
      </c>
    </row>
    <row r="19" spans="1:17" ht="12" customHeight="1">
      <c r="A19" s="226"/>
      <c r="B19" s="226" t="s">
        <v>158</v>
      </c>
      <c r="C19" s="226"/>
      <c r="D19" s="57"/>
      <c r="E19" s="227">
        <v>976</v>
      </c>
      <c r="F19" s="228">
        <v>15</v>
      </c>
      <c r="G19" s="228">
        <v>98</v>
      </c>
      <c r="H19" s="228">
        <v>119</v>
      </c>
      <c r="I19" s="228">
        <v>119</v>
      </c>
      <c r="J19" s="228">
        <v>156</v>
      </c>
      <c r="K19" s="228">
        <v>18</v>
      </c>
      <c r="L19" s="228">
        <v>47</v>
      </c>
      <c r="M19" s="228">
        <v>131</v>
      </c>
      <c r="N19" s="228">
        <v>62</v>
      </c>
      <c r="O19" s="228">
        <v>49</v>
      </c>
      <c r="P19" s="228">
        <v>126</v>
      </c>
      <c r="Q19" s="228">
        <v>36</v>
      </c>
    </row>
    <row r="20" spans="1:17" ht="12" customHeight="1">
      <c r="A20" s="226"/>
      <c r="B20" s="226"/>
      <c r="C20" s="226" t="s">
        <v>103</v>
      </c>
      <c r="D20" s="57"/>
      <c r="E20" s="227">
        <v>466</v>
      </c>
      <c r="F20" s="228">
        <v>5</v>
      </c>
      <c r="G20" s="228">
        <v>42</v>
      </c>
      <c r="H20" s="228">
        <v>57</v>
      </c>
      <c r="I20" s="228">
        <v>41</v>
      </c>
      <c r="J20" s="228">
        <v>86</v>
      </c>
      <c r="K20" s="228">
        <v>6</v>
      </c>
      <c r="L20" s="228">
        <v>28</v>
      </c>
      <c r="M20" s="228">
        <v>62</v>
      </c>
      <c r="N20" s="228">
        <v>29</v>
      </c>
      <c r="O20" s="228">
        <v>21</v>
      </c>
      <c r="P20" s="228">
        <v>71</v>
      </c>
      <c r="Q20" s="228">
        <v>18</v>
      </c>
    </row>
    <row r="21" spans="1:17" ht="12" customHeight="1">
      <c r="A21" s="226"/>
      <c r="B21" s="226"/>
      <c r="C21" s="226" t="s">
        <v>102</v>
      </c>
      <c r="D21" s="57"/>
      <c r="E21" s="227">
        <v>400</v>
      </c>
      <c r="F21" s="228">
        <v>9</v>
      </c>
      <c r="G21" s="228">
        <v>43</v>
      </c>
      <c r="H21" s="228">
        <v>52</v>
      </c>
      <c r="I21" s="228">
        <v>61</v>
      </c>
      <c r="J21" s="228">
        <v>51</v>
      </c>
      <c r="K21" s="228">
        <v>6</v>
      </c>
      <c r="L21" s="228">
        <v>7</v>
      </c>
      <c r="M21" s="228">
        <v>64</v>
      </c>
      <c r="N21" s="228">
        <v>26</v>
      </c>
      <c r="O21" s="228">
        <v>20</v>
      </c>
      <c r="P21" s="228">
        <v>45</v>
      </c>
      <c r="Q21" s="228">
        <v>16</v>
      </c>
    </row>
    <row r="22" spans="1:17" ht="12" customHeight="1">
      <c r="A22" s="226"/>
      <c r="B22" s="226"/>
      <c r="C22" s="226" t="s">
        <v>101</v>
      </c>
      <c r="D22" s="57"/>
      <c r="E22" s="227">
        <v>49</v>
      </c>
      <c r="F22" s="228">
        <v>1</v>
      </c>
      <c r="G22" s="228">
        <v>5</v>
      </c>
      <c r="H22" s="228">
        <v>5</v>
      </c>
      <c r="I22" s="228">
        <v>8</v>
      </c>
      <c r="J22" s="228">
        <v>6</v>
      </c>
      <c r="K22" s="228">
        <v>3</v>
      </c>
      <c r="L22" s="228">
        <v>5</v>
      </c>
      <c r="M22" s="228">
        <v>2</v>
      </c>
      <c r="N22" s="228">
        <v>4</v>
      </c>
      <c r="O22" s="228">
        <v>5</v>
      </c>
      <c r="P22" s="228">
        <v>3</v>
      </c>
      <c r="Q22" s="228">
        <v>2</v>
      </c>
    </row>
    <row r="23" spans="1:17" ht="12" customHeight="1">
      <c r="A23" s="226"/>
      <c r="B23" s="226"/>
      <c r="C23" s="226" t="s">
        <v>100</v>
      </c>
      <c r="D23" s="57"/>
      <c r="E23" s="227">
        <v>61</v>
      </c>
      <c r="F23" s="228">
        <v>0</v>
      </c>
      <c r="G23" s="228">
        <v>8</v>
      </c>
      <c r="H23" s="228">
        <v>5</v>
      </c>
      <c r="I23" s="228">
        <v>9</v>
      </c>
      <c r="J23" s="228">
        <v>13</v>
      </c>
      <c r="K23" s="228">
        <v>3</v>
      </c>
      <c r="L23" s="228">
        <v>7</v>
      </c>
      <c r="M23" s="228">
        <v>3</v>
      </c>
      <c r="N23" s="228">
        <v>3</v>
      </c>
      <c r="O23" s="228">
        <v>3</v>
      </c>
      <c r="P23" s="228">
        <v>7</v>
      </c>
      <c r="Q23" s="228">
        <v>0</v>
      </c>
    </row>
    <row r="24" spans="1:17" ht="12" customHeight="1">
      <c r="A24" s="226"/>
      <c r="B24" s="226"/>
      <c r="C24" s="226" t="s">
        <v>99</v>
      </c>
      <c r="D24" s="57"/>
      <c r="E24" s="227" t="s">
        <v>163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8">
        <v>0</v>
      </c>
      <c r="Q24" s="228">
        <v>0</v>
      </c>
    </row>
    <row r="25" spans="1:17" ht="12" customHeight="1">
      <c r="A25" s="226"/>
      <c r="B25" s="226" t="s">
        <v>157</v>
      </c>
      <c r="C25" s="226"/>
      <c r="D25" s="57"/>
      <c r="E25" s="227">
        <v>1307</v>
      </c>
      <c r="F25" s="228">
        <v>26</v>
      </c>
      <c r="G25" s="228">
        <v>167</v>
      </c>
      <c r="H25" s="228">
        <v>208</v>
      </c>
      <c r="I25" s="228">
        <v>143</v>
      </c>
      <c r="J25" s="228">
        <v>226</v>
      </c>
      <c r="K25" s="228">
        <v>28</v>
      </c>
      <c r="L25" s="228">
        <v>27</v>
      </c>
      <c r="M25" s="228">
        <v>160</v>
      </c>
      <c r="N25" s="228">
        <v>110</v>
      </c>
      <c r="O25" s="228">
        <v>60</v>
      </c>
      <c r="P25" s="228">
        <v>127</v>
      </c>
      <c r="Q25" s="228">
        <v>25</v>
      </c>
    </row>
    <row r="26" spans="1:17" ht="12" customHeight="1">
      <c r="A26" s="226"/>
      <c r="B26" s="226"/>
      <c r="C26" s="226" t="s">
        <v>103</v>
      </c>
      <c r="D26" s="57"/>
      <c r="E26" s="227">
        <v>712</v>
      </c>
      <c r="F26" s="228">
        <v>15</v>
      </c>
      <c r="G26" s="228">
        <v>70</v>
      </c>
      <c r="H26" s="228">
        <v>104</v>
      </c>
      <c r="I26" s="228">
        <v>76</v>
      </c>
      <c r="J26" s="228">
        <v>131</v>
      </c>
      <c r="K26" s="228">
        <v>23</v>
      </c>
      <c r="L26" s="228">
        <v>12</v>
      </c>
      <c r="M26" s="228">
        <v>97</v>
      </c>
      <c r="N26" s="228">
        <v>52</v>
      </c>
      <c r="O26" s="228">
        <v>39</v>
      </c>
      <c r="P26" s="228">
        <v>78</v>
      </c>
      <c r="Q26" s="228">
        <v>15</v>
      </c>
    </row>
    <row r="27" spans="1:17" ht="12" customHeight="1">
      <c r="A27" s="226"/>
      <c r="B27" s="226"/>
      <c r="C27" s="226" t="s">
        <v>102</v>
      </c>
      <c r="D27" s="57"/>
      <c r="E27" s="227">
        <v>94</v>
      </c>
      <c r="F27" s="228">
        <v>4</v>
      </c>
      <c r="G27" s="228">
        <v>7</v>
      </c>
      <c r="H27" s="228">
        <v>13</v>
      </c>
      <c r="I27" s="228">
        <v>16</v>
      </c>
      <c r="J27" s="228">
        <v>13</v>
      </c>
      <c r="K27" s="228">
        <v>1</v>
      </c>
      <c r="L27" s="228">
        <v>3</v>
      </c>
      <c r="M27" s="228">
        <v>11</v>
      </c>
      <c r="N27" s="228">
        <v>9</v>
      </c>
      <c r="O27" s="228">
        <v>3</v>
      </c>
      <c r="P27" s="228">
        <v>11</v>
      </c>
      <c r="Q27" s="228">
        <v>3</v>
      </c>
    </row>
    <row r="28" spans="1:17" ht="12" customHeight="1">
      <c r="A28" s="226"/>
      <c r="B28" s="226"/>
      <c r="C28" s="226" t="s">
        <v>101</v>
      </c>
      <c r="D28" s="230"/>
      <c r="E28" s="227">
        <v>501</v>
      </c>
      <c r="F28" s="228">
        <v>7</v>
      </c>
      <c r="G28" s="228">
        <v>90</v>
      </c>
      <c r="H28" s="228">
        <v>91</v>
      </c>
      <c r="I28" s="228">
        <v>51</v>
      </c>
      <c r="J28" s="228">
        <v>82</v>
      </c>
      <c r="K28" s="228">
        <v>4</v>
      </c>
      <c r="L28" s="228">
        <v>12</v>
      </c>
      <c r="M28" s="228">
        <v>52</v>
      </c>
      <c r="N28" s="228">
        <v>49</v>
      </c>
      <c r="O28" s="228">
        <v>18</v>
      </c>
      <c r="P28" s="228">
        <v>38</v>
      </c>
      <c r="Q28" s="228">
        <v>7</v>
      </c>
    </row>
    <row r="29" spans="1:17" ht="12" customHeight="1">
      <c r="A29" s="226"/>
      <c r="B29" s="226"/>
      <c r="C29" s="226" t="s">
        <v>100</v>
      </c>
      <c r="D29" s="230"/>
      <c r="E29" s="227" t="s">
        <v>163</v>
      </c>
      <c r="F29" s="228">
        <v>0</v>
      </c>
      <c r="G29" s="228">
        <v>0</v>
      </c>
      <c r="H29" s="228">
        <v>0</v>
      </c>
      <c r="I29" s="228">
        <v>0</v>
      </c>
      <c r="J29" s="228">
        <v>0</v>
      </c>
      <c r="K29" s="228">
        <v>0</v>
      </c>
      <c r="L29" s="228">
        <v>0</v>
      </c>
      <c r="M29" s="228">
        <v>0</v>
      </c>
      <c r="N29" s="228">
        <v>0</v>
      </c>
      <c r="O29" s="228">
        <v>0</v>
      </c>
      <c r="P29" s="228">
        <v>0</v>
      </c>
      <c r="Q29" s="228">
        <v>0</v>
      </c>
    </row>
    <row r="30" spans="1:17" ht="12" customHeight="1">
      <c r="A30" s="226"/>
      <c r="B30" s="226" t="s">
        <v>156</v>
      </c>
      <c r="C30" s="226"/>
      <c r="D30" s="57"/>
      <c r="E30" s="227">
        <v>1928</v>
      </c>
      <c r="F30" s="228">
        <v>47</v>
      </c>
      <c r="G30" s="228">
        <v>266</v>
      </c>
      <c r="H30" s="228">
        <v>320</v>
      </c>
      <c r="I30" s="228">
        <v>259</v>
      </c>
      <c r="J30" s="228">
        <v>347</v>
      </c>
      <c r="K30" s="228">
        <v>51</v>
      </c>
      <c r="L30" s="228">
        <v>20</v>
      </c>
      <c r="M30" s="228">
        <v>195</v>
      </c>
      <c r="N30" s="228">
        <v>134</v>
      </c>
      <c r="O30" s="228">
        <v>74</v>
      </c>
      <c r="P30" s="228">
        <v>160</v>
      </c>
      <c r="Q30" s="228">
        <v>55</v>
      </c>
    </row>
    <row r="31" spans="1:17" ht="12" customHeight="1">
      <c r="A31" s="226"/>
      <c r="B31" s="226"/>
      <c r="C31" s="226" t="s">
        <v>103</v>
      </c>
      <c r="D31" s="57"/>
      <c r="E31" s="227">
        <v>305</v>
      </c>
      <c r="F31" s="228">
        <v>7</v>
      </c>
      <c r="G31" s="228">
        <v>47</v>
      </c>
      <c r="H31" s="228">
        <v>43</v>
      </c>
      <c r="I31" s="228">
        <v>36</v>
      </c>
      <c r="J31" s="228">
        <v>63</v>
      </c>
      <c r="K31" s="228">
        <v>9</v>
      </c>
      <c r="L31" s="228">
        <v>2</v>
      </c>
      <c r="M31" s="228">
        <v>33</v>
      </c>
      <c r="N31" s="228">
        <v>19</v>
      </c>
      <c r="O31" s="228">
        <v>15</v>
      </c>
      <c r="P31" s="228">
        <v>20</v>
      </c>
      <c r="Q31" s="228">
        <v>11</v>
      </c>
    </row>
    <row r="32" spans="1:17" ht="12" customHeight="1">
      <c r="A32" s="226"/>
      <c r="B32" s="226"/>
      <c r="C32" s="226" t="s">
        <v>102</v>
      </c>
      <c r="D32" s="57"/>
      <c r="E32" s="227">
        <v>363</v>
      </c>
      <c r="F32" s="228">
        <v>11</v>
      </c>
      <c r="G32" s="228">
        <v>48</v>
      </c>
      <c r="H32" s="228">
        <v>57</v>
      </c>
      <c r="I32" s="228">
        <v>36</v>
      </c>
      <c r="J32" s="228">
        <v>71</v>
      </c>
      <c r="K32" s="228">
        <v>9</v>
      </c>
      <c r="L32" s="228">
        <v>3</v>
      </c>
      <c r="M32" s="228">
        <v>34</v>
      </c>
      <c r="N32" s="228">
        <v>30</v>
      </c>
      <c r="O32" s="228">
        <v>13</v>
      </c>
      <c r="P32" s="228">
        <v>31</v>
      </c>
      <c r="Q32" s="228">
        <v>20</v>
      </c>
    </row>
    <row r="33" spans="1:17" ht="12" customHeight="1">
      <c r="A33" s="226"/>
      <c r="B33" s="226"/>
      <c r="C33" s="226" t="s">
        <v>101</v>
      </c>
      <c r="D33" s="57"/>
      <c r="E33" s="227">
        <v>405</v>
      </c>
      <c r="F33" s="228">
        <v>6</v>
      </c>
      <c r="G33" s="228">
        <v>53</v>
      </c>
      <c r="H33" s="228">
        <v>69</v>
      </c>
      <c r="I33" s="228">
        <v>64</v>
      </c>
      <c r="J33" s="228">
        <v>73</v>
      </c>
      <c r="K33" s="228">
        <v>11</v>
      </c>
      <c r="L33" s="228">
        <v>1</v>
      </c>
      <c r="M33" s="228">
        <v>46</v>
      </c>
      <c r="N33" s="228">
        <v>27</v>
      </c>
      <c r="O33" s="228">
        <v>9</v>
      </c>
      <c r="P33" s="228">
        <v>38</v>
      </c>
      <c r="Q33" s="228">
        <v>8</v>
      </c>
    </row>
    <row r="34" spans="1:17" ht="12" customHeight="1">
      <c r="A34" s="226"/>
      <c r="B34" s="226"/>
      <c r="C34" s="226" t="s">
        <v>100</v>
      </c>
      <c r="D34" s="57"/>
      <c r="E34" s="227">
        <v>441</v>
      </c>
      <c r="F34" s="228">
        <v>15</v>
      </c>
      <c r="G34" s="228">
        <v>59</v>
      </c>
      <c r="H34" s="228">
        <v>94</v>
      </c>
      <c r="I34" s="228">
        <v>66</v>
      </c>
      <c r="J34" s="228">
        <v>64</v>
      </c>
      <c r="K34" s="228">
        <v>12</v>
      </c>
      <c r="L34" s="228">
        <v>8</v>
      </c>
      <c r="M34" s="228">
        <v>36</v>
      </c>
      <c r="N34" s="228">
        <v>27</v>
      </c>
      <c r="O34" s="228">
        <v>17</v>
      </c>
      <c r="P34" s="228">
        <v>36</v>
      </c>
      <c r="Q34" s="228">
        <v>7</v>
      </c>
    </row>
    <row r="35" spans="1:17" ht="12" customHeight="1">
      <c r="A35" s="226"/>
      <c r="B35" s="226"/>
      <c r="C35" s="226" t="s">
        <v>99</v>
      </c>
      <c r="D35" s="57"/>
      <c r="E35" s="227">
        <v>414</v>
      </c>
      <c r="F35" s="228">
        <v>8</v>
      </c>
      <c r="G35" s="228">
        <v>59</v>
      </c>
      <c r="H35" s="228">
        <v>57</v>
      </c>
      <c r="I35" s="228">
        <v>57</v>
      </c>
      <c r="J35" s="228">
        <v>76</v>
      </c>
      <c r="K35" s="228">
        <v>10</v>
      </c>
      <c r="L35" s="228">
        <v>6</v>
      </c>
      <c r="M35" s="228">
        <v>46</v>
      </c>
      <c r="N35" s="228">
        <v>31</v>
      </c>
      <c r="O35" s="228">
        <v>20</v>
      </c>
      <c r="P35" s="228">
        <v>35</v>
      </c>
      <c r="Q35" s="228">
        <v>9</v>
      </c>
    </row>
    <row r="36" spans="1:17" ht="12" customHeight="1">
      <c r="A36" s="226"/>
      <c r="B36" s="226" t="s">
        <v>155</v>
      </c>
      <c r="C36" s="226"/>
      <c r="D36" s="57"/>
      <c r="E36" s="227">
        <v>1550</v>
      </c>
      <c r="F36" s="228">
        <v>31</v>
      </c>
      <c r="G36" s="228">
        <v>252</v>
      </c>
      <c r="H36" s="228">
        <v>261</v>
      </c>
      <c r="I36" s="228">
        <v>216</v>
      </c>
      <c r="J36" s="228">
        <v>246</v>
      </c>
      <c r="K36" s="228">
        <v>31</v>
      </c>
      <c r="L36" s="228">
        <v>21</v>
      </c>
      <c r="M36" s="228">
        <v>158</v>
      </c>
      <c r="N36" s="228">
        <v>108</v>
      </c>
      <c r="O36" s="228">
        <v>69</v>
      </c>
      <c r="P36" s="228">
        <v>137</v>
      </c>
      <c r="Q36" s="228">
        <v>20</v>
      </c>
    </row>
    <row r="37" spans="1:17" ht="12" customHeight="1">
      <c r="A37" s="226"/>
      <c r="B37" s="226"/>
      <c r="C37" s="226" t="s">
        <v>103</v>
      </c>
      <c r="D37" s="229" t="s">
        <v>363</v>
      </c>
      <c r="E37" s="227" t="s">
        <v>370</v>
      </c>
      <c r="F37" s="228" t="s">
        <v>370</v>
      </c>
      <c r="G37" s="228" t="s">
        <v>370</v>
      </c>
      <c r="H37" s="228" t="s">
        <v>370</v>
      </c>
      <c r="I37" s="228" t="s">
        <v>370</v>
      </c>
      <c r="J37" s="228" t="s">
        <v>370</v>
      </c>
      <c r="K37" s="228" t="s">
        <v>370</v>
      </c>
      <c r="L37" s="228" t="s">
        <v>370</v>
      </c>
      <c r="M37" s="228" t="s">
        <v>370</v>
      </c>
      <c r="N37" s="228" t="s">
        <v>370</v>
      </c>
      <c r="O37" s="228" t="s">
        <v>370</v>
      </c>
      <c r="P37" s="228" t="s">
        <v>370</v>
      </c>
      <c r="Q37" s="228" t="s">
        <v>370</v>
      </c>
    </row>
    <row r="38" spans="1:17" ht="12" customHeight="1">
      <c r="A38" s="226"/>
      <c r="B38" s="226"/>
      <c r="C38" s="226" t="s">
        <v>102</v>
      </c>
      <c r="D38" s="229" t="s">
        <v>363</v>
      </c>
      <c r="E38" s="227">
        <v>767</v>
      </c>
      <c r="F38" s="228">
        <v>13</v>
      </c>
      <c r="G38" s="228">
        <v>117</v>
      </c>
      <c r="H38" s="228">
        <v>127</v>
      </c>
      <c r="I38" s="228">
        <v>104</v>
      </c>
      <c r="J38" s="228">
        <v>118</v>
      </c>
      <c r="K38" s="228">
        <v>25</v>
      </c>
      <c r="L38" s="228">
        <v>11</v>
      </c>
      <c r="M38" s="228">
        <v>74</v>
      </c>
      <c r="N38" s="228">
        <v>68</v>
      </c>
      <c r="O38" s="228">
        <v>31</v>
      </c>
      <c r="P38" s="228">
        <v>68</v>
      </c>
      <c r="Q38" s="228">
        <v>11</v>
      </c>
    </row>
    <row r="39" spans="1:17" ht="12" customHeight="1">
      <c r="A39" s="226"/>
      <c r="B39" s="226"/>
      <c r="C39" s="226" t="s">
        <v>101</v>
      </c>
      <c r="D39" s="57"/>
      <c r="E39" s="227">
        <v>355</v>
      </c>
      <c r="F39" s="228">
        <v>7</v>
      </c>
      <c r="G39" s="228">
        <v>69</v>
      </c>
      <c r="H39" s="228">
        <v>62</v>
      </c>
      <c r="I39" s="228">
        <v>55</v>
      </c>
      <c r="J39" s="228">
        <v>64</v>
      </c>
      <c r="K39" s="228">
        <v>2</v>
      </c>
      <c r="L39" s="228">
        <v>5</v>
      </c>
      <c r="M39" s="228">
        <v>36</v>
      </c>
      <c r="N39" s="228">
        <v>17</v>
      </c>
      <c r="O39" s="228">
        <v>13</v>
      </c>
      <c r="P39" s="228">
        <v>24</v>
      </c>
      <c r="Q39" s="228">
        <v>1</v>
      </c>
    </row>
    <row r="40" spans="1:17" ht="12" customHeight="1">
      <c r="A40" s="226"/>
      <c r="B40" s="226"/>
      <c r="C40" s="226" t="s">
        <v>100</v>
      </c>
      <c r="D40" s="57"/>
      <c r="E40" s="227">
        <v>428</v>
      </c>
      <c r="F40" s="228">
        <v>11</v>
      </c>
      <c r="G40" s="228">
        <v>66</v>
      </c>
      <c r="H40" s="228">
        <v>72</v>
      </c>
      <c r="I40" s="228">
        <v>57</v>
      </c>
      <c r="J40" s="228">
        <v>64</v>
      </c>
      <c r="K40" s="228">
        <v>4</v>
      </c>
      <c r="L40" s="228">
        <v>5</v>
      </c>
      <c r="M40" s="228">
        <v>48</v>
      </c>
      <c r="N40" s="228">
        <v>23</v>
      </c>
      <c r="O40" s="228">
        <v>25</v>
      </c>
      <c r="P40" s="228">
        <v>45</v>
      </c>
      <c r="Q40" s="228">
        <v>8</v>
      </c>
    </row>
    <row r="41" spans="1:17" ht="12" customHeight="1">
      <c r="A41" s="226"/>
      <c r="B41" s="226" t="s">
        <v>154</v>
      </c>
      <c r="C41" s="226"/>
      <c r="D41" s="57"/>
      <c r="E41" s="227">
        <v>281</v>
      </c>
      <c r="F41" s="228">
        <v>3</v>
      </c>
      <c r="G41" s="228">
        <v>29</v>
      </c>
      <c r="H41" s="228">
        <v>43</v>
      </c>
      <c r="I41" s="228">
        <v>25</v>
      </c>
      <c r="J41" s="228">
        <v>50</v>
      </c>
      <c r="K41" s="228">
        <v>8</v>
      </c>
      <c r="L41" s="228">
        <v>8</v>
      </c>
      <c r="M41" s="228">
        <v>36</v>
      </c>
      <c r="N41" s="228">
        <v>14</v>
      </c>
      <c r="O41" s="228">
        <v>12</v>
      </c>
      <c r="P41" s="228">
        <v>50</v>
      </c>
      <c r="Q41" s="228">
        <v>3</v>
      </c>
    </row>
    <row r="42" spans="1:17" ht="12" customHeight="1">
      <c r="A42" s="226"/>
      <c r="B42" s="226"/>
      <c r="C42" s="226" t="s">
        <v>103</v>
      </c>
      <c r="D42" s="57"/>
      <c r="E42" s="227">
        <v>92</v>
      </c>
      <c r="F42" s="228">
        <v>1</v>
      </c>
      <c r="G42" s="228">
        <v>9</v>
      </c>
      <c r="H42" s="228">
        <v>10</v>
      </c>
      <c r="I42" s="228">
        <v>6</v>
      </c>
      <c r="J42" s="228">
        <v>14</v>
      </c>
      <c r="K42" s="228">
        <v>2</v>
      </c>
      <c r="L42" s="228">
        <v>0</v>
      </c>
      <c r="M42" s="228">
        <v>12</v>
      </c>
      <c r="N42" s="228">
        <v>3</v>
      </c>
      <c r="O42" s="228">
        <v>2</v>
      </c>
      <c r="P42" s="228">
        <v>32</v>
      </c>
      <c r="Q42" s="228">
        <v>1</v>
      </c>
    </row>
    <row r="43" spans="1:17" ht="12" customHeight="1">
      <c r="A43" s="226"/>
      <c r="B43" s="226"/>
      <c r="C43" s="226" t="s">
        <v>102</v>
      </c>
      <c r="D43" s="57"/>
      <c r="E43" s="227">
        <v>99</v>
      </c>
      <c r="F43" s="228">
        <v>1</v>
      </c>
      <c r="G43" s="228">
        <v>10</v>
      </c>
      <c r="H43" s="228">
        <v>19</v>
      </c>
      <c r="I43" s="228">
        <v>12</v>
      </c>
      <c r="J43" s="228">
        <v>22</v>
      </c>
      <c r="K43" s="228">
        <v>3</v>
      </c>
      <c r="L43" s="228">
        <v>0</v>
      </c>
      <c r="M43" s="228">
        <v>11</v>
      </c>
      <c r="N43" s="228">
        <v>6</v>
      </c>
      <c r="O43" s="228">
        <v>2</v>
      </c>
      <c r="P43" s="228">
        <v>12</v>
      </c>
      <c r="Q43" s="228">
        <v>1</v>
      </c>
    </row>
    <row r="44" spans="1:17" ht="12" customHeight="1">
      <c r="A44" s="226"/>
      <c r="B44" s="226"/>
      <c r="C44" s="226" t="s">
        <v>101</v>
      </c>
      <c r="D44" s="57"/>
      <c r="E44" s="227">
        <v>90</v>
      </c>
      <c r="F44" s="228">
        <v>1</v>
      </c>
      <c r="G44" s="228">
        <v>10</v>
      </c>
      <c r="H44" s="228">
        <v>14</v>
      </c>
      <c r="I44" s="228">
        <v>7</v>
      </c>
      <c r="J44" s="228">
        <v>14</v>
      </c>
      <c r="K44" s="228">
        <v>3</v>
      </c>
      <c r="L44" s="228">
        <v>8</v>
      </c>
      <c r="M44" s="228">
        <v>13</v>
      </c>
      <c r="N44" s="228">
        <v>5</v>
      </c>
      <c r="O44" s="228">
        <v>8</v>
      </c>
      <c r="P44" s="228">
        <v>6</v>
      </c>
      <c r="Q44" s="228">
        <v>1</v>
      </c>
    </row>
    <row r="45" spans="1:17" ht="12" customHeight="1">
      <c r="A45" s="226"/>
      <c r="B45" s="226" t="s">
        <v>153</v>
      </c>
      <c r="C45" s="226"/>
      <c r="D45" s="226"/>
      <c r="E45" s="227">
        <v>346</v>
      </c>
      <c r="F45" s="228">
        <v>8</v>
      </c>
      <c r="G45" s="228">
        <v>36</v>
      </c>
      <c r="H45" s="228">
        <v>61</v>
      </c>
      <c r="I45" s="228">
        <v>52</v>
      </c>
      <c r="J45" s="228">
        <v>61</v>
      </c>
      <c r="K45" s="228">
        <v>10</v>
      </c>
      <c r="L45" s="228">
        <v>2</v>
      </c>
      <c r="M45" s="228">
        <v>39</v>
      </c>
      <c r="N45" s="228">
        <v>20</v>
      </c>
      <c r="O45" s="228">
        <v>19</v>
      </c>
      <c r="P45" s="228">
        <v>36</v>
      </c>
      <c r="Q45" s="228">
        <v>2</v>
      </c>
    </row>
    <row r="46" spans="1:17" ht="12" customHeight="1">
      <c r="A46" s="226"/>
      <c r="B46" s="226" t="s">
        <v>152</v>
      </c>
      <c r="C46" s="226"/>
      <c r="D46" s="226"/>
      <c r="E46" s="227">
        <v>523</v>
      </c>
      <c r="F46" s="228">
        <v>8</v>
      </c>
      <c r="G46" s="228">
        <v>69</v>
      </c>
      <c r="H46" s="228">
        <v>96</v>
      </c>
      <c r="I46" s="228">
        <v>62</v>
      </c>
      <c r="J46" s="228">
        <v>81</v>
      </c>
      <c r="K46" s="228">
        <v>6</v>
      </c>
      <c r="L46" s="228">
        <v>4</v>
      </c>
      <c r="M46" s="228">
        <v>67</v>
      </c>
      <c r="N46" s="228">
        <v>29</v>
      </c>
      <c r="O46" s="228">
        <v>36</v>
      </c>
      <c r="P46" s="228">
        <v>54</v>
      </c>
      <c r="Q46" s="228">
        <v>11</v>
      </c>
    </row>
    <row r="47" spans="1:17" ht="12" customHeight="1">
      <c r="A47" s="226"/>
      <c r="B47" s="226" t="s">
        <v>151</v>
      </c>
      <c r="C47" s="226"/>
      <c r="D47" s="226"/>
      <c r="E47" s="227">
        <v>391</v>
      </c>
      <c r="F47" s="228">
        <v>5</v>
      </c>
      <c r="G47" s="228">
        <v>52</v>
      </c>
      <c r="H47" s="228">
        <v>51</v>
      </c>
      <c r="I47" s="228">
        <v>56</v>
      </c>
      <c r="J47" s="228">
        <v>71</v>
      </c>
      <c r="K47" s="228">
        <v>16</v>
      </c>
      <c r="L47" s="228">
        <v>2</v>
      </c>
      <c r="M47" s="228">
        <v>53</v>
      </c>
      <c r="N47" s="228">
        <v>21</v>
      </c>
      <c r="O47" s="228">
        <v>17</v>
      </c>
      <c r="P47" s="228">
        <v>37</v>
      </c>
      <c r="Q47" s="228">
        <v>10</v>
      </c>
    </row>
    <row r="48" spans="1:17" ht="12" customHeight="1">
      <c r="A48" s="226"/>
      <c r="B48" s="226" t="s">
        <v>150</v>
      </c>
      <c r="C48" s="226"/>
      <c r="D48" s="226"/>
      <c r="E48" s="227">
        <v>240</v>
      </c>
      <c r="F48" s="228">
        <v>14</v>
      </c>
      <c r="G48" s="228">
        <v>30</v>
      </c>
      <c r="H48" s="228">
        <v>33</v>
      </c>
      <c r="I48" s="228">
        <v>36</v>
      </c>
      <c r="J48" s="228">
        <v>51</v>
      </c>
      <c r="K48" s="228">
        <v>12</v>
      </c>
      <c r="L48" s="228">
        <v>3</v>
      </c>
      <c r="M48" s="228">
        <v>20</v>
      </c>
      <c r="N48" s="228">
        <v>6</v>
      </c>
      <c r="O48" s="228">
        <v>10</v>
      </c>
      <c r="P48" s="228">
        <v>16</v>
      </c>
      <c r="Q48" s="228">
        <v>9</v>
      </c>
    </row>
    <row r="49" spans="1:17" ht="12" customHeight="1">
      <c r="A49" s="226"/>
      <c r="B49" s="226" t="s">
        <v>149</v>
      </c>
      <c r="C49" s="226"/>
      <c r="D49" s="226"/>
      <c r="E49" s="227">
        <v>267</v>
      </c>
      <c r="F49" s="228">
        <v>5</v>
      </c>
      <c r="G49" s="228">
        <v>25</v>
      </c>
      <c r="H49" s="228">
        <v>50</v>
      </c>
      <c r="I49" s="228">
        <v>32</v>
      </c>
      <c r="J49" s="228">
        <v>52</v>
      </c>
      <c r="K49" s="228">
        <v>9</v>
      </c>
      <c r="L49" s="228">
        <v>5</v>
      </c>
      <c r="M49" s="228">
        <v>30</v>
      </c>
      <c r="N49" s="228">
        <v>18</v>
      </c>
      <c r="O49" s="228">
        <v>7</v>
      </c>
      <c r="P49" s="228">
        <v>29</v>
      </c>
      <c r="Q49" s="228">
        <v>5</v>
      </c>
    </row>
    <row r="50" spans="1:17" ht="12" customHeight="1">
      <c r="A50" s="226"/>
      <c r="B50" s="226" t="s">
        <v>148</v>
      </c>
      <c r="C50" s="226"/>
      <c r="D50" s="226"/>
      <c r="E50" s="227">
        <v>333</v>
      </c>
      <c r="F50" s="228">
        <v>3</v>
      </c>
      <c r="G50" s="228">
        <v>42</v>
      </c>
      <c r="H50" s="228">
        <v>48</v>
      </c>
      <c r="I50" s="228">
        <v>45</v>
      </c>
      <c r="J50" s="228">
        <v>70</v>
      </c>
      <c r="K50" s="228">
        <v>4</v>
      </c>
      <c r="L50" s="228">
        <v>3</v>
      </c>
      <c r="M50" s="228">
        <v>38</v>
      </c>
      <c r="N50" s="228">
        <v>19</v>
      </c>
      <c r="O50" s="228">
        <v>16</v>
      </c>
      <c r="P50" s="228">
        <v>34</v>
      </c>
      <c r="Q50" s="228">
        <v>11</v>
      </c>
    </row>
    <row r="51" spans="1:17" ht="12" customHeight="1">
      <c r="A51" s="226"/>
      <c r="B51" s="226" t="s">
        <v>147</v>
      </c>
      <c r="C51" s="226"/>
      <c r="D51" s="57"/>
      <c r="E51" s="227">
        <v>644</v>
      </c>
      <c r="F51" s="228">
        <v>15</v>
      </c>
      <c r="G51" s="228">
        <v>35</v>
      </c>
      <c r="H51" s="228">
        <v>89</v>
      </c>
      <c r="I51" s="228">
        <v>71</v>
      </c>
      <c r="J51" s="228">
        <v>109</v>
      </c>
      <c r="K51" s="228">
        <v>10</v>
      </c>
      <c r="L51" s="228">
        <v>73</v>
      </c>
      <c r="M51" s="228">
        <v>87</v>
      </c>
      <c r="N51" s="228">
        <v>46</v>
      </c>
      <c r="O51" s="228">
        <v>34</v>
      </c>
      <c r="P51" s="228">
        <v>59</v>
      </c>
      <c r="Q51" s="228">
        <v>16</v>
      </c>
    </row>
    <row r="52" spans="1:17" ht="12" customHeight="1">
      <c r="A52" s="226"/>
      <c r="B52" s="226"/>
      <c r="C52" s="226" t="s">
        <v>103</v>
      </c>
      <c r="D52" s="57"/>
      <c r="E52" s="227">
        <v>222</v>
      </c>
      <c r="F52" s="228">
        <v>1</v>
      </c>
      <c r="G52" s="228">
        <v>9</v>
      </c>
      <c r="H52" s="228">
        <v>25</v>
      </c>
      <c r="I52" s="228">
        <v>31</v>
      </c>
      <c r="J52" s="228">
        <v>51</v>
      </c>
      <c r="K52" s="228">
        <v>3</v>
      </c>
      <c r="L52" s="228">
        <v>3</v>
      </c>
      <c r="M52" s="228">
        <v>38</v>
      </c>
      <c r="N52" s="228">
        <v>21</v>
      </c>
      <c r="O52" s="228">
        <v>12</v>
      </c>
      <c r="P52" s="228">
        <v>27</v>
      </c>
      <c r="Q52" s="228">
        <v>1</v>
      </c>
    </row>
    <row r="53" spans="1:17" ht="12" customHeight="1">
      <c r="A53" s="226"/>
      <c r="B53" s="226"/>
      <c r="C53" s="226" t="s">
        <v>102</v>
      </c>
      <c r="D53" s="57"/>
      <c r="E53" s="227">
        <v>211</v>
      </c>
      <c r="F53" s="228">
        <v>8</v>
      </c>
      <c r="G53" s="228">
        <v>17</v>
      </c>
      <c r="H53" s="228">
        <v>36</v>
      </c>
      <c r="I53" s="228">
        <v>29</v>
      </c>
      <c r="J53" s="228">
        <v>28</v>
      </c>
      <c r="K53" s="228">
        <v>4</v>
      </c>
      <c r="L53" s="228">
        <v>10</v>
      </c>
      <c r="M53" s="228">
        <v>33</v>
      </c>
      <c r="N53" s="228">
        <v>15</v>
      </c>
      <c r="O53" s="228">
        <v>12</v>
      </c>
      <c r="P53" s="228">
        <v>9</v>
      </c>
      <c r="Q53" s="228">
        <v>10</v>
      </c>
    </row>
    <row r="54" spans="1:17" ht="12" customHeight="1">
      <c r="A54" s="226"/>
      <c r="B54" s="226"/>
      <c r="C54" s="226" t="s">
        <v>101</v>
      </c>
      <c r="D54" s="57"/>
      <c r="E54" s="227">
        <v>211</v>
      </c>
      <c r="F54" s="228">
        <v>6</v>
      </c>
      <c r="G54" s="228">
        <v>9</v>
      </c>
      <c r="H54" s="228">
        <v>28</v>
      </c>
      <c r="I54" s="228">
        <v>11</v>
      </c>
      <c r="J54" s="228">
        <v>30</v>
      </c>
      <c r="K54" s="228">
        <v>3</v>
      </c>
      <c r="L54" s="228">
        <v>60</v>
      </c>
      <c r="M54" s="228">
        <v>16</v>
      </c>
      <c r="N54" s="228">
        <v>10</v>
      </c>
      <c r="O54" s="228">
        <v>10</v>
      </c>
      <c r="P54" s="228">
        <v>23</v>
      </c>
      <c r="Q54" s="228">
        <v>5</v>
      </c>
    </row>
    <row r="55" spans="1:17" ht="12" customHeight="1">
      <c r="A55" s="226"/>
      <c r="B55" s="226"/>
      <c r="C55" s="226" t="s">
        <v>100</v>
      </c>
      <c r="D55" s="57"/>
      <c r="E55" s="227" t="s">
        <v>163</v>
      </c>
      <c r="F55" s="228">
        <v>0</v>
      </c>
      <c r="G55" s="228">
        <v>0</v>
      </c>
      <c r="H55" s="228">
        <v>0</v>
      </c>
      <c r="I55" s="228">
        <v>0</v>
      </c>
      <c r="J55" s="228">
        <v>0</v>
      </c>
      <c r="K55" s="228">
        <v>0</v>
      </c>
      <c r="L55" s="228">
        <v>0</v>
      </c>
      <c r="M55" s="228">
        <v>0</v>
      </c>
      <c r="N55" s="228">
        <v>0</v>
      </c>
      <c r="O55" s="228">
        <v>0</v>
      </c>
      <c r="P55" s="228">
        <v>0</v>
      </c>
      <c r="Q55" s="228">
        <v>0</v>
      </c>
    </row>
    <row r="56" spans="1:17" ht="12" customHeight="1">
      <c r="A56" s="226"/>
      <c r="B56" s="226" t="s">
        <v>146</v>
      </c>
      <c r="C56" s="226"/>
      <c r="D56" s="57"/>
      <c r="E56" s="227">
        <v>1141</v>
      </c>
      <c r="F56" s="228">
        <v>24</v>
      </c>
      <c r="G56" s="228">
        <v>112</v>
      </c>
      <c r="H56" s="228">
        <v>179</v>
      </c>
      <c r="I56" s="228">
        <v>127</v>
      </c>
      <c r="J56" s="228">
        <v>226</v>
      </c>
      <c r="K56" s="228">
        <v>20</v>
      </c>
      <c r="L56" s="228">
        <v>12</v>
      </c>
      <c r="M56" s="228">
        <v>149</v>
      </c>
      <c r="N56" s="228">
        <v>98</v>
      </c>
      <c r="O56" s="228">
        <v>47</v>
      </c>
      <c r="P56" s="228">
        <v>117</v>
      </c>
      <c r="Q56" s="228">
        <v>30</v>
      </c>
    </row>
    <row r="57" spans="1:17" ht="12" customHeight="1">
      <c r="A57" s="226"/>
      <c r="B57" s="226"/>
      <c r="C57" s="226" t="s">
        <v>103</v>
      </c>
      <c r="D57" s="57"/>
      <c r="E57" s="227">
        <v>594</v>
      </c>
      <c r="F57" s="228">
        <v>13</v>
      </c>
      <c r="G57" s="228">
        <v>56</v>
      </c>
      <c r="H57" s="228">
        <v>98</v>
      </c>
      <c r="I57" s="228">
        <v>78</v>
      </c>
      <c r="J57" s="228">
        <v>121</v>
      </c>
      <c r="K57" s="228">
        <v>12</v>
      </c>
      <c r="L57" s="228">
        <v>6</v>
      </c>
      <c r="M57" s="228">
        <v>60</v>
      </c>
      <c r="N57" s="228">
        <v>52</v>
      </c>
      <c r="O57" s="228">
        <v>25</v>
      </c>
      <c r="P57" s="228">
        <v>60</v>
      </c>
      <c r="Q57" s="228">
        <v>13</v>
      </c>
    </row>
    <row r="58" spans="1:17" ht="12" customHeight="1">
      <c r="A58" s="226"/>
      <c r="B58" s="226"/>
      <c r="C58" s="226" t="s">
        <v>102</v>
      </c>
      <c r="D58" s="57"/>
      <c r="E58" s="227">
        <v>547</v>
      </c>
      <c r="F58" s="228">
        <v>11</v>
      </c>
      <c r="G58" s="228">
        <v>56</v>
      </c>
      <c r="H58" s="228">
        <v>81</v>
      </c>
      <c r="I58" s="228">
        <v>49</v>
      </c>
      <c r="J58" s="228">
        <v>105</v>
      </c>
      <c r="K58" s="228">
        <v>8</v>
      </c>
      <c r="L58" s="228">
        <v>6</v>
      </c>
      <c r="M58" s="228">
        <v>89</v>
      </c>
      <c r="N58" s="228">
        <v>46</v>
      </c>
      <c r="O58" s="228">
        <v>22</v>
      </c>
      <c r="P58" s="228">
        <v>57</v>
      </c>
      <c r="Q58" s="228">
        <v>17</v>
      </c>
    </row>
    <row r="59" spans="1:17" ht="12" customHeight="1">
      <c r="A59" s="226"/>
      <c r="B59" s="226"/>
      <c r="C59" s="226" t="s">
        <v>101</v>
      </c>
      <c r="D59" s="57"/>
      <c r="E59" s="227" t="s">
        <v>163</v>
      </c>
      <c r="F59" s="228">
        <v>0</v>
      </c>
      <c r="G59" s="228">
        <v>0</v>
      </c>
      <c r="H59" s="228">
        <v>0</v>
      </c>
      <c r="I59" s="228">
        <v>0</v>
      </c>
      <c r="J59" s="228">
        <v>0</v>
      </c>
      <c r="K59" s="228">
        <v>0</v>
      </c>
      <c r="L59" s="228">
        <v>0</v>
      </c>
      <c r="M59" s="228">
        <v>0</v>
      </c>
      <c r="N59" s="228">
        <v>0</v>
      </c>
      <c r="O59" s="228">
        <v>0</v>
      </c>
      <c r="P59" s="228">
        <v>0</v>
      </c>
      <c r="Q59" s="228">
        <v>0</v>
      </c>
    </row>
    <row r="60" spans="1:17" ht="12" customHeight="1">
      <c r="A60" s="226"/>
      <c r="B60" s="226" t="s">
        <v>145</v>
      </c>
      <c r="C60" s="226"/>
      <c r="D60" s="57"/>
      <c r="E60" s="227">
        <v>1090</v>
      </c>
      <c r="F60" s="228">
        <v>24</v>
      </c>
      <c r="G60" s="228">
        <v>93</v>
      </c>
      <c r="H60" s="228">
        <v>130</v>
      </c>
      <c r="I60" s="228">
        <v>121</v>
      </c>
      <c r="J60" s="228">
        <v>183</v>
      </c>
      <c r="K60" s="228">
        <v>23</v>
      </c>
      <c r="L60" s="228">
        <v>70</v>
      </c>
      <c r="M60" s="228">
        <v>159</v>
      </c>
      <c r="N60" s="228">
        <v>73</v>
      </c>
      <c r="O60" s="228">
        <v>53</v>
      </c>
      <c r="P60" s="228">
        <v>140</v>
      </c>
      <c r="Q60" s="228">
        <v>21</v>
      </c>
    </row>
    <row r="61" spans="1:17" ht="12" customHeight="1">
      <c r="A61" s="226"/>
      <c r="B61" s="226"/>
      <c r="C61" s="226" t="s">
        <v>103</v>
      </c>
      <c r="D61" s="229"/>
      <c r="E61" s="227">
        <v>115</v>
      </c>
      <c r="F61" s="228">
        <v>3</v>
      </c>
      <c r="G61" s="228">
        <v>9</v>
      </c>
      <c r="H61" s="228">
        <v>12</v>
      </c>
      <c r="I61" s="228">
        <v>12</v>
      </c>
      <c r="J61" s="228">
        <v>18</v>
      </c>
      <c r="K61" s="228">
        <v>0</v>
      </c>
      <c r="L61" s="228">
        <v>25</v>
      </c>
      <c r="M61" s="228">
        <v>13</v>
      </c>
      <c r="N61" s="228">
        <v>4</v>
      </c>
      <c r="O61" s="228">
        <v>5</v>
      </c>
      <c r="P61" s="228">
        <v>13</v>
      </c>
      <c r="Q61" s="228">
        <v>1</v>
      </c>
    </row>
    <row r="62" spans="1:17" ht="12" customHeight="1">
      <c r="A62" s="226"/>
      <c r="B62" s="226"/>
      <c r="C62" s="226" t="s">
        <v>102</v>
      </c>
      <c r="D62" s="57"/>
      <c r="E62" s="227">
        <v>184</v>
      </c>
      <c r="F62" s="228">
        <v>4</v>
      </c>
      <c r="G62" s="228">
        <v>9</v>
      </c>
      <c r="H62" s="228">
        <v>25</v>
      </c>
      <c r="I62" s="228">
        <v>26</v>
      </c>
      <c r="J62" s="228">
        <v>29</v>
      </c>
      <c r="K62" s="228">
        <v>3</v>
      </c>
      <c r="L62" s="228">
        <v>5</v>
      </c>
      <c r="M62" s="228">
        <v>34</v>
      </c>
      <c r="N62" s="228">
        <v>14</v>
      </c>
      <c r="O62" s="228">
        <v>8</v>
      </c>
      <c r="P62" s="228">
        <v>21</v>
      </c>
      <c r="Q62" s="228">
        <v>6</v>
      </c>
    </row>
    <row r="63" spans="1:17" ht="12" customHeight="1">
      <c r="A63" s="226"/>
      <c r="B63" s="226"/>
      <c r="C63" s="226" t="s">
        <v>101</v>
      </c>
      <c r="D63" s="57"/>
      <c r="E63" s="227">
        <v>261</v>
      </c>
      <c r="F63" s="228">
        <v>7</v>
      </c>
      <c r="G63" s="228">
        <v>25</v>
      </c>
      <c r="H63" s="228">
        <v>39</v>
      </c>
      <c r="I63" s="228">
        <v>24</v>
      </c>
      <c r="J63" s="228">
        <v>38</v>
      </c>
      <c r="K63" s="228">
        <v>8</v>
      </c>
      <c r="L63" s="228">
        <v>25</v>
      </c>
      <c r="M63" s="228">
        <v>39</v>
      </c>
      <c r="N63" s="228">
        <v>13</v>
      </c>
      <c r="O63" s="228">
        <v>15</v>
      </c>
      <c r="P63" s="228">
        <v>27</v>
      </c>
      <c r="Q63" s="228">
        <v>1</v>
      </c>
    </row>
    <row r="64" spans="1:17" ht="12" customHeight="1">
      <c r="A64" s="226"/>
      <c r="B64" s="226"/>
      <c r="C64" s="226" t="s">
        <v>100</v>
      </c>
      <c r="D64" s="57"/>
      <c r="E64" s="227">
        <v>171</v>
      </c>
      <c r="F64" s="228">
        <v>4</v>
      </c>
      <c r="G64" s="228">
        <v>22</v>
      </c>
      <c r="H64" s="228">
        <v>21</v>
      </c>
      <c r="I64" s="228">
        <v>18</v>
      </c>
      <c r="J64" s="228">
        <v>29</v>
      </c>
      <c r="K64" s="228">
        <v>4</v>
      </c>
      <c r="L64" s="228">
        <v>4</v>
      </c>
      <c r="M64" s="228">
        <v>28</v>
      </c>
      <c r="N64" s="228">
        <v>9</v>
      </c>
      <c r="O64" s="228">
        <v>6</v>
      </c>
      <c r="P64" s="228">
        <v>20</v>
      </c>
      <c r="Q64" s="228">
        <v>6</v>
      </c>
    </row>
    <row r="65" spans="1:17" ht="12" customHeight="1">
      <c r="A65" s="226"/>
      <c r="B65" s="226"/>
      <c r="C65" s="226" t="s">
        <v>99</v>
      </c>
      <c r="D65" s="57"/>
      <c r="E65" s="227">
        <v>359</v>
      </c>
      <c r="F65" s="228">
        <v>6</v>
      </c>
      <c r="G65" s="228">
        <v>28</v>
      </c>
      <c r="H65" s="228">
        <v>33</v>
      </c>
      <c r="I65" s="228">
        <v>41</v>
      </c>
      <c r="J65" s="228">
        <v>69</v>
      </c>
      <c r="K65" s="228">
        <v>8</v>
      </c>
      <c r="L65" s="228">
        <v>11</v>
      </c>
      <c r="M65" s="228">
        <v>45</v>
      </c>
      <c r="N65" s="228">
        <v>33</v>
      </c>
      <c r="O65" s="228">
        <v>19</v>
      </c>
      <c r="P65" s="228">
        <v>59</v>
      </c>
      <c r="Q65" s="228">
        <v>7</v>
      </c>
    </row>
    <row r="66" spans="1:17" ht="12" customHeight="1">
      <c r="A66" s="226"/>
      <c r="B66" s="226" t="s">
        <v>144</v>
      </c>
      <c r="C66" s="226"/>
      <c r="D66" s="57"/>
      <c r="E66" s="227">
        <v>696</v>
      </c>
      <c r="F66" s="228">
        <v>30</v>
      </c>
      <c r="G66" s="228">
        <v>138</v>
      </c>
      <c r="H66" s="228">
        <v>178</v>
      </c>
      <c r="I66" s="228">
        <v>96</v>
      </c>
      <c r="J66" s="228">
        <v>105</v>
      </c>
      <c r="K66" s="228">
        <v>22</v>
      </c>
      <c r="L66" s="228">
        <v>1</v>
      </c>
      <c r="M66" s="228">
        <v>47</v>
      </c>
      <c r="N66" s="228">
        <v>15</v>
      </c>
      <c r="O66" s="228">
        <v>19</v>
      </c>
      <c r="P66" s="228">
        <v>44</v>
      </c>
      <c r="Q66" s="228">
        <v>1</v>
      </c>
    </row>
    <row r="67" spans="1:17" ht="12" customHeight="1">
      <c r="A67" s="226"/>
      <c r="B67" s="226"/>
      <c r="C67" s="226" t="s">
        <v>103</v>
      </c>
      <c r="D67" s="57"/>
      <c r="E67" s="227">
        <v>364</v>
      </c>
      <c r="F67" s="228">
        <v>10</v>
      </c>
      <c r="G67" s="228">
        <v>74</v>
      </c>
      <c r="H67" s="228">
        <v>100</v>
      </c>
      <c r="I67" s="228">
        <v>55</v>
      </c>
      <c r="J67" s="228">
        <v>62</v>
      </c>
      <c r="K67" s="228">
        <v>13</v>
      </c>
      <c r="L67" s="228">
        <v>0</v>
      </c>
      <c r="M67" s="228">
        <v>20</v>
      </c>
      <c r="N67" s="228">
        <v>6</v>
      </c>
      <c r="O67" s="228">
        <v>7</v>
      </c>
      <c r="P67" s="228">
        <v>16</v>
      </c>
      <c r="Q67" s="228">
        <v>1</v>
      </c>
    </row>
    <row r="68" spans="1:17" ht="12" customHeight="1">
      <c r="A68" s="226"/>
      <c r="B68" s="226"/>
      <c r="C68" s="226" t="s">
        <v>102</v>
      </c>
      <c r="D68" s="57"/>
      <c r="E68" s="227">
        <v>264</v>
      </c>
      <c r="F68" s="228">
        <v>14</v>
      </c>
      <c r="G68" s="228">
        <v>53</v>
      </c>
      <c r="H68" s="228">
        <v>67</v>
      </c>
      <c r="I68" s="228">
        <v>33</v>
      </c>
      <c r="J68" s="228">
        <v>33</v>
      </c>
      <c r="K68" s="228">
        <v>8</v>
      </c>
      <c r="L68" s="228">
        <v>1</v>
      </c>
      <c r="M68" s="228">
        <v>23</v>
      </c>
      <c r="N68" s="228">
        <v>5</v>
      </c>
      <c r="O68" s="228">
        <v>9</v>
      </c>
      <c r="P68" s="228">
        <v>18</v>
      </c>
      <c r="Q68" s="228">
        <v>0</v>
      </c>
    </row>
    <row r="69" spans="1:17" ht="12" customHeight="1">
      <c r="A69" s="226"/>
      <c r="B69" s="226"/>
      <c r="C69" s="226" t="s">
        <v>101</v>
      </c>
      <c r="D69" s="57"/>
      <c r="E69" s="227">
        <v>68</v>
      </c>
      <c r="F69" s="228">
        <v>6</v>
      </c>
      <c r="G69" s="228">
        <v>11</v>
      </c>
      <c r="H69" s="228">
        <v>11</v>
      </c>
      <c r="I69" s="228">
        <v>8</v>
      </c>
      <c r="J69" s="228">
        <v>10</v>
      </c>
      <c r="K69" s="228">
        <v>1</v>
      </c>
      <c r="L69" s="228">
        <v>0</v>
      </c>
      <c r="M69" s="228">
        <v>4</v>
      </c>
      <c r="N69" s="228">
        <v>4</v>
      </c>
      <c r="O69" s="228">
        <v>3</v>
      </c>
      <c r="P69" s="228">
        <v>10</v>
      </c>
      <c r="Q69" s="228">
        <v>0</v>
      </c>
    </row>
    <row r="70" spans="1:17" ht="12" customHeight="1">
      <c r="A70" s="226"/>
      <c r="B70" s="226"/>
      <c r="C70" s="226"/>
      <c r="D70" s="57"/>
      <c r="E70" s="226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1:17" ht="12" customHeight="1">
      <c r="A71" s="58" t="s">
        <v>399</v>
      </c>
      <c r="B71" s="231"/>
      <c r="C71" s="231"/>
      <c r="D71" s="57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1:17" ht="12" customHeight="1">
      <c r="A72" s="58" t="s">
        <v>440</v>
      </c>
      <c r="B72" s="231"/>
      <c r="C72" s="231"/>
      <c r="D72" s="57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1:17" ht="12" customHeight="1">
      <c r="A73" s="58" t="s">
        <v>400</v>
      </c>
      <c r="B73" s="231"/>
      <c r="C73" s="231"/>
      <c r="D73" s="57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1:17" ht="12" customHeight="1">
      <c r="A74" s="58" t="s">
        <v>372</v>
      </c>
      <c r="B74" s="231"/>
      <c r="C74" s="231"/>
      <c r="D74" s="57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 ht="12" customHeight="1">
      <c r="A75" s="231"/>
      <c r="B75" s="231"/>
      <c r="C75" s="231"/>
      <c r="D75" s="57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 ht="12" customHeight="1">
      <c r="A76" s="231"/>
      <c r="B76" s="231"/>
      <c r="C76" s="231"/>
      <c r="D76" s="57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1:17" ht="24" customHeight="1" thickBot="1">
      <c r="A77" s="231"/>
      <c r="B77" s="233"/>
      <c r="C77" s="233"/>
      <c r="D77" s="55"/>
      <c r="E77" s="211"/>
      <c r="F77" s="211"/>
      <c r="G77" s="211"/>
      <c r="H77" s="211"/>
      <c r="I77" s="211"/>
      <c r="J77" s="199" t="s">
        <v>517</v>
      </c>
      <c r="K77" s="234" t="s">
        <v>519</v>
      </c>
      <c r="L77" s="211"/>
      <c r="M77" s="211"/>
      <c r="N77" s="211"/>
      <c r="O77" s="211"/>
      <c r="P77" s="220"/>
      <c r="Q77" s="220"/>
    </row>
    <row r="78" spans="1:17" ht="14.1" customHeight="1" thickTop="1">
      <c r="A78" s="400" t="s">
        <v>362</v>
      </c>
      <c r="B78" s="400"/>
      <c r="C78" s="400"/>
      <c r="D78" s="401"/>
      <c r="E78" s="390" t="s">
        <v>2</v>
      </c>
      <c r="F78" s="391"/>
      <c r="G78" s="391"/>
      <c r="H78" s="391"/>
      <c r="I78" s="391"/>
      <c r="J78" s="391"/>
      <c r="K78" s="391" t="s">
        <v>2</v>
      </c>
      <c r="L78" s="391"/>
      <c r="M78" s="391"/>
      <c r="N78" s="391"/>
      <c r="O78" s="391"/>
      <c r="P78" s="391"/>
      <c r="Q78" s="391"/>
    </row>
    <row r="79" spans="1:17" ht="12" customHeight="1">
      <c r="A79" s="402"/>
      <c r="B79" s="402"/>
      <c r="C79" s="402"/>
      <c r="D79" s="403"/>
      <c r="E79" s="406" t="s">
        <v>167</v>
      </c>
      <c r="F79" s="235" t="s">
        <v>24</v>
      </c>
      <c r="G79" s="235" t="s">
        <v>25</v>
      </c>
      <c r="H79" s="235" t="s">
        <v>26</v>
      </c>
      <c r="I79" s="235" t="s">
        <v>27</v>
      </c>
      <c r="J79" s="236" t="s">
        <v>28</v>
      </c>
      <c r="K79" s="237" t="s">
        <v>29</v>
      </c>
      <c r="L79" s="235" t="s">
        <v>30</v>
      </c>
      <c r="M79" s="235" t="s">
        <v>31</v>
      </c>
      <c r="N79" s="235" t="s">
        <v>32</v>
      </c>
      <c r="O79" s="235" t="s">
        <v>33</v>
      </c>
      <c r="P79" s="235" t="s">
        <v>34</v>
      </c>
      <c r="Q79" s="233" t="s">
        <v>35</v>
      </c>
    </row>
    <row r="80" spans="1:17" ht="12" customHeight="1">
      <c r="A80" s="402"/>
      <c r="B80" s="402"/>
      <c r="C80" s="402"/>
      <c r="D80" s="403"/>
      <c r="E80" s="406"/>
      <c r="F80" s="408" t="s">
        <v>495</v>
      </c>
      <c r="G80" s="361" t="s">
        <v>496</v>
      </c>
      <c r="H80" s="408" t="s">
        <v>490</v>
      </c>
      <c r="I80" s="408" t="s">
        <v>491</v>
      </c>
      <c r="J80" s="410" t="s">
        <v>497</v>
      </c>
      <c r="K80" s="412" t="s">
        <v>498</v>
      </c>
      <c r="L80" s="408" t="s">
        <v>499</v>
      </c>
      <c r="M80" s="408" t="s">
        <v>500</v>
      </c>
      <c r="N80" s="408" t="s">
        <v>501</v>
      </c>
      <c r="O80" s="408" t="s">
        <v>502</v>
      </c>
      <c r="P80" s="361" t="s">
        <v>503</v>
      </c>
      <c r="Q80" s="398" t="s">
        <v>504</v>
      </c>
    </row>
    <row r="81" spans="1:17" ht="12" customHeight="1">
      <c r="A81" s="404"/>
      <c r="B81" s="404"/>
      <c r="C81" s="404"/>
      <c r="D81" s="405"/>
      <c r="E81" s="407"/>
      <c r="F81" s="409"/>
      <c r="G81" s="362"/>
      <c r="H81" s="409"/>
      <c r="I81" s="409"/>
      <c r="J81" s="411"/>
      <c r="K81" s="413"/>
      <c r="L81" s="409"/>
      <c r="M81" s="409"/>
      <c r="N81" s="409"/>
      <c r="O81" s="409"/>
      <c r="P81" s="362"/>
      <c r="Q81" s="399"/>
    </row>
    <row r="82" spans="1:17" ht="13.5" customHeight="1">
      <c r="A82" s="226"/>
      <c r="B82" s="226" t="s">
        <v>143</v>
      </c>
      <c r="C82" s="226"/>
      <c r="D82" s="57"/>
      <c r="E82" s="227">
        <v>1713</v>
      </c>
      <c r="F82" s="238">
        <v>53</v>
      </c>
      <c r="G82" s="238">
        <v>325</v>
      </c>
      <c r="H82" s="238">
        <v>344</v>
      </c>
      <c r="I82" s="238">
        <v>255</v>
      </c>
      <c r="J82" s="238">
        <v>287</v>
      </c>
      <c r="K82" s="238">
        <v>42</v>
      </c>
      <c r="L82" s="238">
        <v>10</v>
      </c>
      <c r="M82" s="238">
        <v>153</v>
      </c>
      <c r="N82" s="238">
        <v>51</v>
      </c>
      <c r="O82" s="238">
        <v>37</v>
      </c>
      <c r="P82" s="238">
        <v>123</v>
      </c>
      <c r="Q82" s="238">
        <v>33</v>
      </c>
    </row>
    <row r="83" spans="1:17" ht="13.5" customHeight="1">
      <c r="A83" s="226"/>
      <c r="B83" s="226"/>
      <c r="C83" s="226" t="s">
        <v>103</v>
      </c>
      <c r="D83" s="57"/>
      <c r="E83" s="227">
        <v>187</v>
      </c>
      <c r="F83" s="228">
        <v>10</v>
      </c>
      <c r="G83" s="228">
        <v>41</v>
      </c>
      <c r="H83" s="228">
        <v>45</v>
      </c>
      <c r="I83" s="228">
        <v>27</v>
      </c>
      <c r="J83" s="228">
        <v>28</v>
      </c>
      <c r="K83" s="228">
        <v>7</v>
      </c>
      <c r="L83" s="228">
        <v>0</v>
      </c>
      <c r="M83" s="228">
        <v>10</v>
      </c>
      <c r="N83" s="228">
        <v>1</v>
      </c>
      <c r="O83" s="228">
        <v>2</v>
      </c>
      <c r="P83" s="228">
        <v>15</v>
      </c>
      <c r="Q83" s="228">
        <v>1</v>
      </c>
    </row>
    <row r="84" spans="1:17" ht="13.5" customHeight="1">
      <c r="A84" s="226"/>
      <c r="B84" s="226"/>
      <c r="C84" s="226" t="s">
        <v>102</v>
      </c>
      <c r="D84" s="57"/>
      <c r="E84" s="227">
        <v>232</v>
      </c>
      <c r="F84" s="228">
        <v>8</v>
      </c>
      <c r="G84" s="228">
        <v>44</v>
      </c>
      <c r="H84" s="228">
        <v>61</v>
      </c>
      <c r="I84" s="228">
        <v>39</v>
      </c>
      <c r="J84" s="228">
        <v>35</v>
      </c>
      <c r="K84" s="228">
        <v>5</v>
      </c>
      <c r="L84" s="228">
        <v>0</v>
      </c>
      <c r="M84" s="228">
        <v>17</v>
      </c>
      <c r="N84" s="228">
        <v>5</v>
      </c>
      <c r="O84" s="228">
        <v>8</v>
      </c>
      <c r="P84" s="228">
        <v>7</v>
      </c>
      <c r="Q84" s="228">
        <v>3</v>
      </c>
    </row>
    <row r="85" spans="1:17" ht="13.5" customHeight="1">
      <c r="A85" s="226"/>
      <c r="B85" s="226"/>
      <c r="C85" s="226" t="s">
        <v>101</v>
      </c>
      <c r="D85" s="57"/>
      <c r="E85" s="227">
        <v>422</v>
      </c>
      <c r="F85" s="228">
        <v>18</v>
      </c>
      <c r="G85" s="228">
        <v>101</v>
      </c>
      <c r="H85" s="228">
        <v>75</v>
      </c>
      <c r="I85" s="228">
        <v>71</v>
      </c>
      <c r="J85" s="228">
        <v>71</v>
      </c>
      <c r="K85" s="228">
        <v>14</v>
      </c>
      <c r="L85" s="228">
        <v>3</v>
      </c>
      <c r="M85" s="228">
        <v>30</v>
      </c>
      <c r="N85" s="228">
        <v>7</v>
      </c>
      <c r="O85" s="228">
        <v>3</v>
      </c>
      <c r="P85" s="228">
        <v>19</v>
      </c>
      <c r="Q85" s="228">
        <v>10</v>
      </c>
    </row>
    <row r="86" spans="1:17" ht="13.5" customHeight="1">
      <c r="A86" s="226"/>
      <c r="B86" s="226"/>
      <c r="C86" s="226" t="s">
        <v>100</v>
      </c>
      <c r="D86" s="57"/>
      <c r="E86" s="227">
        <v>392</v>
      </c>
      <c r="F86" s="228">
        <v>12</v>
      </c>
      <c r="G86" s="228">
        <v>63</v>
      </c>
      <c r="H86" s="228">
        <v>65</v>
      </c>
      <c r="I86" s="228">
        <v>61</v>
      </c>
      <c r="J86" s="228">
        <v>79</v>
      </c>
      <c r="K86" s="228">
        <v>6</v>
      </c>
      <c r="L86" s="228">
        <v>6</v>
      </c>
      <c r="M86" s="228">
        <v>37</v>
      </c>
      <c r="N86" s="228">
        <v>17</v>
      </c>
      <c r="O86" s="228">
        <v>7</v>
      </c>
      <c r="P86" s="228">
        <v>33</v>
      </c>
      <c r="Q86" s="228">
        <v>6</v>
      </c>
    </row>
    <row r="87" spans="1:17" ht="13.5" customHeight="1">
      <c r="A87" s="226"/>
      <c r="B87" s="226"/>
      <c r="C87" s="226" t="s">
        <v>99</v>
      </c>
      <c r="D87" s="57"/>
      <c r="E87" s="227">
        <v>480</v>
      </c>
      <c r="F87" s="228">
        <v>5</v>
      </c>
      <c r="G87" s="228">
        <v>76</v>
      </c>
      <c r="H87" s="228">
        <v>98</v>
      </c>
      <c r="I87" s="228">
        <v>57</v>
      </c>
      <c r="J87" s="228">
        <v>74</v>
      </c>
      <c r="K87" s="228">
        <v>10</v>
      </c>
      <c r="L87" s="228">
        <v>1</v>
      </c>
      <c r="M87" s="228">
        <v>59</v>
      </c>
      <c r="N87" s="228">
        <v>21</v>
      </c>
      <c r="O87" s="228">
        <v>17</v>
      </c>
      <c r="P87" s="228">
        <v>49</v>
      </c>
      <c r="Q87" s="228">
        <v>13</v>
      </c>
    </row>
    <row r="88" spans="1:17" ht="13.5" customHeight="1">
      <c r="A88" s="226"/>
      <c r="B88" s="226" t="s">
        <v>142</v>
      </c>
      <c r="C88" s="226"/>
      <c r="D88" s="57"/>
      <c r="E88" s="227">
        <v>1184</v>
      </c>
      <c r="F88" s="228">
        <v>42</v>
      </c>
      <c r="G88" s="228">
        <v>254</v>
      </c>
      <c r="H88" s="228">
        <v>275</v>
      </c>
      <c r="I88" s="228">
        <v>137</v>
      </c>
      <c r="J88" s="228">
        <v>186</v>
      </c>
      <c r="K88" s="228">
        <v>62</v>
      </c>
      <c r="L88" s="228">
        <v>6</v>
      </c>
      <c r="M88" s="228">
        <v>70</v>
      </c>
      <c r="N88" s="228">
        <v>33</v>
      </c>
      <c r="O88" s="228">
        <v>41</v>
      </c>
      <c r="P88" s="228">
        <v>55</v>
      </c>
      <c r="Q88" s="228">
        <v>23</v>
      </c>
    </row>
    <row r="89" spans="1:17" ht="13.5" customHeight="1">
      <c r="A89" s="226"/>
      <c r="B89" s="226"/>
      <c r="C89" s="226" t="s">
        <v>103</v>
      </c>
      <c r="D89" s="57"/>
      <c r="E89" s="227">
        <v>510</v>
      </c>
      <c r="F89" s="228">
        <v>21</v>
      </c>
      <c r="G89" s="228">
        <v>116</v>
      </c>
      <c r="H89" s="228">
        <v>117</v>
      </c>
      <c r="I89" s="228">
        <v>58</v>
      </c>
      <c r="J89" s="228">
        <v>71</v>
      </c>
      <c r="K89" s="228">
        <v>39</v>
      </c>
      <c r="L89" s="228">
        <v>3</v>
      </c>
      <c r="M89" s="228">
        <v>22</v>
      </c>
      <c r="N89" s="228">
        <v>11</v>
      </c>
      <c r="O89" s="228">
        <v>16</v>
      </c>
      <c r="P89" s="228">
        <v>20</v>
      </c>
      <c r="Q89" s="228">
        <v>16</v>
      </c>
    </row>
    <row r="90" spans="1:17" ht="13.5" customHeight="1">
      <c r="A90" s="226"/>
      <c r="B90" s="226"/>
      <c r="C90" s="226" t="s">
        <v>102</v>
      </c>
      <c r="D90" s="57"/>
      <c r="E90" s="227">
        <v>674</v>
      </c>
      <c r="F90" s="228">
        <v>21</v>
      </c>
      <c r="G90" s="228">
        <v>138</v>
      </c>
      <c r="H90" s="228">
        <v>158</v>
      </c>
      <c r="I90" s="228">
        <v>79</v>
      </c>
      <c r="J90" s="228">
        <v>115</v>
      </c>
      <c r="K90" s="228">
        <v>23</v>
      </c>
      <c r="L90" s="228">
        <v>3</v>
      </c>
      <c r="M90" s="228">
        <v>48</v>
      </c>
      <c r="N90" s="228">
        <v>22</v>
      </c>
      <c r="O90" s="228">
        <v>25</v>
      </c>
      <c r="P90" s="228">
        <v>35</v>
      </c>
      <c r="Q90" s="228">
        <v>7</v>
      </c>
    </row>
    <row r="91" spans="1:17" ht="13.5" customHeight="1">
      <c r="A91" s="226"/>
      <c r="B91" s="226" t="s">
        <v>141</v>
      </c>
      <c r="C91" s="226"/>
      <c r="D91" s="57"/>
      <c r="E91" s="227">
        <v>1932</v>
      </c>
      <c r="F91" s="228">
        <v>42</v>
      </c>
      <c r="G91" s="228">
        <v>335</v>
      </c>
      <c r="H91" s="228">
        <v>366</v>
      </c>
      <c r="I91" s="228">
        <v>298</v>
      </c>
      <c r="J91" s="228">
        <v>355</v>
      </c>
      <c r="K91" s="228">
        <v>70</v>
      </c>
      <c r="L91" s="228">
        <v>13</v>
      </c>
      <c r="M91" s="228">
        <v>151</v>
      </c>
      <c r="N91" s="228">
        <v>65</v>
      </c>
      <c r="O91" s="228">
        <v>57</v>
      </c>
      <c r="P91" s="228">
        <v>145</v>
      </c>
      <c r="Q91" s="228">
        <v>35</v>
      </c>
    </row>
    <row r="92" spans="1:17" ht="13.5" customHeight="1">
      <c r="A92" s="226"/>
      <c r="B92" s="226"/>
      <c r="C92" s="226" t="s">
        <v>103</v>
      </c>
      <c r="D92" s="57"/>
      <c r="E92" s="227">
        <v>730</v>
      </c>
      <c r="F92" s="228">
        <v>11</v>
      </c>
      <c r="G92" s="228">
        <v>133</v>
      </c>
      <c r="H92" s="228">
        <v>136</v>
      </c>
      <c r="I92" s="228">
        <v>119</v>
      </c>
      <c r="J92" s="228">
        <v>131</v>
      </c>
      <c r="K92" s="228">
        <v>22</v>
      </c>
      <c r="L92" s="228">
        <v>6</v>
      </c>
      <c r="M92" s="228">
        <v>66</v>
      </c>
      <c r="N92" s="228">
        <v>22</v>
      </c>
      <c r="O92" s="228">
        <v>17</v>
      </c>
      <c r="P92" s="228">
        <v>54</v>
      </c>
      <c r="Q92" s="228">
        <v>13</v>
      </c>
    </row>
    <row r="93" spans="1:17" ht="13.5" customHeight="1">
      <c r="A93" s="226"/>
      <c r="B93" s="226"/>
      <c r="C93" s="226" t="s">
        <v>102</v>
      </c>
      <c r="D93" s="57"/>
      <c r="E93" s="227">
        <v>714</v>
      </c>
      <c r="F93" s="228">
        <v>17</v>
      </c>
      <c r="G93" s="228">
        <v>130</v>
      </c>
      <c r="H93" s="228">
        <v>148</v>
      </c>
      <c r="I93" s="228">
        <v>102</v>
      </c>
      <c r="J93" s="228">
        <v>117</v>
      </c>
      <c r="K93" s="228">
        <v>40</v>
      </c>
      <c r="L93" s="228">
        <v>4</v>
      </c>
      <c r="M93" s="228">
        <v>50</v>
      </c>
      <c r="N93" s="228">
        <v>27</v>
      </c>
      <c r="O93" s="228">
        <v>16</v>
      </c>
      <c r="P93" s="228">
        <v>57</v>
      </c>
      <c r="Q93" s="228">
        <v>6</v>
      </c>
    </row>
    <row r="94" spans="1:17" ht="13.5" customHeight="1">
      <c r="A94" s="226"/>
      <c r="B94" s="226"/>
      <c r="C94" s="226" t="s">
        <v>101</v>
      </c>
      <c r="D94" s="57"/>
      <c r="E94" s="227">
        <v>423</v>
      </c>
      <c r="F94" s="228">
        <v>12</v>
      </c>
      <c r="G94" s="228">
        <v>65</v>
      </c>
      <c r="H94" s="228">
        <v>81</v>
      </c>
      <c r="I94" s="228">
        <v>56</v>
      </c>
      <c r="J94" s="228">
        <v>87</v>
      </c>
      <c r="K94" s="228">
        <v>8</v>
      </c>
      <c r="L94" s="228">
        <v>3</v>
      </c>
      <c r="M94" s="228">
        <v>32</v>
      </c>
      <c r="N94" s="228">
        <v>16</v>
      </c>
      <c r="O94" s="228">
        <v>24</v>
      </c>
      <c r="P94" s="228">
        <v>29</v>
      </c>
      <c r="Q94" s="228">
        <v>10</v>
      </c>
    </row>
    <row r="95" spans="1:17" ht="13.5" customHeight="1">
      <c r="A95" s="226"/>
      <c r="B95" s="226"/>
      <c r="C95" s="226" t="s">
        <v>100</v>
      </c>
      <c r="D95" s="57"/>
      <c r="E95" s="227">
        <v>62</v>
      </c>
      <c r="F95" s="228">
        <v>1</v>
      </c>
      <c r="G95" s="228">
        <v>7</v>
      </c>
      <c r="H95" s="228">
        <v>1</v>
      </c>
      <c r="I95" s="228">
        <v>20</v>
      </c>
      <c r="J95" s="228">
        <v>20</v>
      </c>
      <c r="K95" s="228">
        <v>0</v>
      </c>
      <c r="L95" s="228">
        <v>0</v>
      </c>
      <c r="M95" s="228">
        <v>3</v>
      </c>
      <c r="N95" s="228">
        <v>0</v>
      </c>
      <c r="O95" s="228">
        <v>0</v>
      </c>
      <c r="P95" s="228">
        <v>5</v>
      </c>
      <c r="Q95" s="228">
        <v>5</v>
      </c>
    </row>
    <row r="96" spans="1:17" ht="13.5" customHeight="1">
      <c r="A96" s="226"/>
      <c r="B96" s="226"/>
      <c r="C96" s="226" t="s">
        <v>99</v>
      </c>
      <c r="D96" s="57"/>
      <c r="E96" s="227">
        <v>3</v>
      </c>
      <c r="F96" s="228">
        <v>1</v>
      </c>
      <c r="G96" s="228">
        <v>0</v>
      </c>
      <c r="H96" s="228">
        <v>0</v>
      </c>
      <c r="I96" s="228">
        <v>1</v>
      </c>
      <c r="J96" s="228">
        <v>0</v>
      </c>
      <c r="K96" s="228">
        <v>0</v>
      </c>
      <c r="L96" s="228">
        <v>0</v>
      </c>
      <c r="M96" s="228">
        <v>0</v>
      </c>
      <c r="N96" s="228">
        <v>0</v>
      </c>
      <c r="O96" s="228">
        <v>0</v>
      </c>
      <c r="P96" s="228">
        <v>0</v>
      </c>
      <c r="Q96" s="228">
        <v>1</v>
      </c>
    </row>
    <row r="97" spans="1:17" ht="13.5" customHeight="1">
      <c r="A97" s="226"/>
      <c r="B97" s="226" t="s">
        <v>140</v>
      </c>
      <c r="C97" s="226"/>
      <c r="D97" s="57"/>
      <c r="E97" s="227">
        <v>1155</v>
      </c>
      <c r="F97" s="228">
        <v>20</v>
      </c>
      <c r="G97" s="228">
        <v>137</v>
      </c>
      <c r="H97" s="228">
        <v>219</v>
      </c>
      <c r="I97" s="228">
        <v>173</v>
      </c>
      <c r="J97" s="228">
        <v>175</v>
      </c>
      <c r="K97" s="228">
        <v>38</v>
      </c>
      <c r="L97" s="228">
        <v>14</v>
      </c>
      <c r="M97" s="228">
        <v>108</v>
      </c>
      <c r="N97" s="228">
        <v>76</v>
      </c>
      <c r="O97" s="228">
        <v>58</v>
      </c>
      <c r="P97" s="228">
        <v>123</v>
      </c>
      <c r="Q97" s="228">
        <v>14</v>
      </c>
    </row>
    <row r="98" spans="1:17" ht="13.5" customHeight="1">
      <c r="A98" s="226"/>
      <c r="B98" s="226"/>
      <c r="C98" s="226" t="s">
        <v>103</v>
      </c>
      <c r="D98" s="57"/>
      <c r="E98" s="227">
        <v>537</v>
      </c>
      <c r="F98" s="228">
        <v>13</v>
      </c>
      <c r="G98" s="228">
        <v>71</v>
      </c>
      <c r="H98" s="228">
        <v>101</v>
      </c>
      <c r="I98" s="228">
        <v>80</v>
      </c>
      <c r="J98" s="228">
        <v>86</v>
      </c>
      <c r="K98" s="228">
        <v>24</v>
      </c>
      <c r="L98" s="228">
        <v>6</v>
      </c>
      <c r="M98" s="228">
        <v>44</v>
      </c>
      <c r="N98" s="228">
        <v>32</v>
      </c>
      <c r="O98" s="228">
        <v>27</v>
      </c>
      <c r="P98" s="228">
        <v>45</v>
      </c>
      <c r="Q98" s="228">
        <v>8</v>
      </c>
    </row>
    <row r="99" spans="1:17" ht="13.5" customHeight="1">
      <c r="A99" s="226"/>
      <c r="B99" s="226"/>
      <c r="C99" s="226" t="s">
        <v>102</v>
      </c>
      <c r="D99" s="57"/>
      <c r="E99" s="227">
        <v>618</v>
      </c>
      <c r="F99" s="228">
        <v>7</v>
      </c>
      <c r="G99" s="228">
        <v>66</v>
      </c>
      <c r="H99" s="228">
        <v>118</v>
      </c>
      <c r="I99" s="228">
        <v>93</v>
      </c>
      <c r="J99" s="228">
        <v>89</v>
      </c>
      <c r="K99" s="228">
        <v>14</v>
      </c>
      <c r="L99" s="228">
        <v>8</v>
      </c>
      <c r="M99" s="228">
        <v>64</v>
      </c>
      <c r="N99" s="228">
        <v>44</v>
      </c>
      <c r="O99" s="228">
        <v>31</v>
      </c>
      <c r="P99" s="228">
        <v>78</v>
      </c>
      <c r="Q99" s="228">
        <v>6</v>
      </c>
    </row>
    <row r="100" spans="1:17" ht="13.5" customHeight="1">
      <c r="A100" s="226"/>
      <c r="B100" s="226" t="s">
        <v>139</v>
      </c>
      <c r="C100" s="226"/>
      <c r="D100" s="57"/>
      <c r="E100" s="239" t="s">
        <v>163</v>
      </c>
      <c r="F100" s="228">
        <v>0</v>
      </c>
      <c r="G100" s="228">
        <v>0</v>
      </c>
      <c r="H100" s="228">
        <v>0</v>
      </c>
      <c r="I100" s="228">
        <v>0</v>
      </c>
      <c r="J100" s="228">
        <v>0</v>
      </c>
      <c r="K100" s="228">
        <v>0</v>
      </c>
      <c r="L100" s="228">
        <v>0</v>
      </c>
      <c r="M100" s="228">
        <v>0</v>
      </c>
      <c r="N100" s="228">
        <v>0</v>
      </c>
      <c r="O100" s="228">
        <v>0</v>
      </c>
      <c r="P100" s="228">
        <v>0</v>
      </c>
      <c r="Q100" s="228">
        <v>0</v>
      </c>
    </row>
    <row r="101" spans="1:17" ht="13.5" customHeight="1">
      <c r="A101" s="226"/>
      <c r="B101" s="226"/>
      <c r="C101" s="226" t="s">
        <v>103</v>
      </c>
      <c r="D101" s="57"/>
      <c r="E101" s="239" t="s">
        <v>163</v>
      </c>
      <c r="F101" s="228">
        <v>0</v>
      </c>
      <c r="G101" s="228">
        <v>0</v>
      </c>
      <c r="H101" s="228">
        <v>0</v>
      </c>
      <c r="I101" s="228">
        <v>0</v>
      </c>
      <c r="J101" s="228">
        <v>0</v>
      </c>
      <c r="K101" s="228">
        <v>0</v>
      </c>
      <c r="L101" s="228">
        <v>0</v>
      </c>
      <c r="M101" s="228">
        <v>0</v>
      </c>
      <c r="N101" s="228">
        <v>0</v>
      </c>
      <c r="O101" s="228">
        <v>0</v>
      </c>
      <c r="P101" s="228">
        <v>0</v>
      </c>
      <c r="Q101" s="228">
        <v>0</v>
      </c>
    </row>
    <row r="102" spans="1:17" ht="13.5" customHeight="1">
      <c r="A102" s="226"/>
      <c r="B102" s="226"/>
      <c r="C102" s="226" t="s">
        <v>102</v>
      </c>
      <c r="D102" s="57"/>
      <c r="E102" s="239" t="s">
        <v>163</v>
      </c>
      <c r="F102" s="228">
        <v>0</v>
      </c>
      <c r="G102" s="228">
        <v>0</v>
      </c>
      <c r="H102" s="228">
        <v>0</v>
      </c>
      <c r="I102" s="228">
        <v>0</v>
      </c>
      <c r="J102" s="228">
        <v>0</v>
      </c>
      <c r="K102" s="228">
        <v>0</v>
      </c>
      <c r="L102" s="228">
        <v>0</v>
      </c>
      <c r="M102" s="228">
        <v>0</v>
      </c>
      <c r="N102" s="228">
        <v>0</v>
      </c>
      <c r="O102" s="228">
        <v>0</v>
      </c>
      <c r="P102" s="228">
        <v>0</v>
      </c>
      <c r="Q102" s="228">
        <v>0</v>
      </c>
    </row>
    <row r="103" spans="1:17" ht="13.5" customHeight="1">
      <c r="A103" s="226"/>
      <c r="B103" s="226" t="s">
        <v>138</v>
      </c>
      <c r="C103" s="226"/>
      <c r="D103" s="57"/>
      <c r="E103" s="227">
        <v>1750</v>
      </c>
      <c r="F103" s="228">
        <v>57</v>
      </c>
      <c r="G103" s="228">
        <v>331</v>
      </c>
      <c r="H103" s="228">
        <v>357</v>
      </c>
      <c r="I103" s="228">
        <v>250</v>
      </c>
      <c r="J103" s="228">
        <v>351</v>
      </c>
      <c r="K103" s="228">
        <v>52</v>
      </c>
      <c r="L103" s="228">
        <v>7</v>
      </c>
      <c r="M103" s="228">
        <v>114</v>
      </c>
      <c r="N103" s="228">
        <v>39</v>
      </c>
      <c r="O103" s="228">
        <v>40</v>
      </c>
      <c r="P103" s="228">
        <v>133</v>
      </c>
      <c r="Q103" s="228">
        <v>19</v>
      </c>
    </row>
    <row r="104" spans="1:17" ht="13.5" customHeight="1">
      <c r="A104" s="226"/>
      <c r="B104" s="226"/>
      <c r="C104" s="226" t="s">
        <v>103</v>
      </c>
      <c r="D104" s="57"/>
      <c r="E104" s="227">
        <v>85</v>
      </c>
      <c r="F104" s="228">
        <v>6</v>
      </c>
      <c r="G104" s="228">
        <v>4</v>
      </c>
      <c r="H104" s="228">
        <v>5</v>
      </c>
      <c r="I104" s="228">
        <v>21</v>
      </c>
      <c r="J104" s="228">
        <v>27</v>
      </c>
      <c r="K104" s="228">
        <v>0</v>
      </c>
      <c r="L104" s="228">
        <v>0</v>
      </c>
      <c r="M104" s="228">
        <v>7</v>
      </c>
      <c r="N104" s="228">
        <v>4</v>
      </c>
      <c r="O104" s="228">
        <v>1</v>
      </c>
      <c r="P104" s="228">
        <v>8</v>
      </c>
      <c r="Q104" s="228">
        <v>2</v>
      </c>
    </row>
    <row r="105" spans="1:17" ht="13.5" customHeight="1">
      <c r="A105" s="226"/>
      <c r="B105" s="226"/>
      <c r="C105" s="226" t="s">
        <v>102</v>
      </c>
      <c r="D105" s="57"/>
      <c r="E105" s="227">
        <v>360</v>
      </c>
      <c r="F105" s="228">
        <v>12</v>
      </c>
      <c r="G105" s="228">
        <v>79</v>
      </c>
      <c r="H105" s="228">
        <v>91</v>
      </c>
      <c r="I105" s="228">
        <v>42</v>
      </c>
      <c r="J105" s="228">
        <v>75</v>
      </c>
      <c r="K105" s="228">
        <v>14</v>
      </c>
      <c r="L105" s="228">
        <v>0</v>
      </c>
      <c r="M105" s="228">
        <v>17</v>
      </c>
      <c r="N105" s="228">
        <v>1</v>
      </c>
      <c r="O105" s="228">
        <v>7</v>
      </c>
      <c r="P105" s="228">
        <v>21</v>
      </c>
      <c r="Q105" s="228">
        <v>1</v>
      </c>
    </row>
    <row r="106" spans="1:17" ht="13.5" customHeight="1">
      <c r="A106" s="226"/>
      <c r="B106" s="226"/>
      <c r="C106" s="226" t="s">
        <v>101</v>
      </c>
      <c r="D106" s="57"/>
      <c r="E106" s="227">
        <v>629</v>
      </c>
      <c r="F106" s="228">
        <v>22</v>
      </c>
      <c r="G106" s="228">
        <v>114</v>
      </c>
      <c r="H106" s="228">
        <v>111</v>
      </c>
      <c r="I106" s="228">
        <v>89</v>
      </c>
      <c r="J106" s="228">
        <v>131</v>
      </c>
      <c r="K106" s="228">
        <v>17</v>
      </c>
      <c r="L106" s="228">
        <v>2</v>
      </c>
      <c r="M106" s="228">
        <v>45</v>
      </c>
      <c r="N106" s="228">
        <v>20</v>
      </c>
      <c r="O106" s="228">
        <v>14</v>
      </c>
      <c r="P106" s="228">
        <v>52</v>
      </c>
      <c r="Q106" s="228">
        <v>12</v>
      </c>
    </row>
    <row r="107" spans="1:17" ht="13.5" customHeight="1">
      <c r="A107" s="226"/>
      <c r="B107" s="226"/>
      <c r="C107" s="226" t="s">
        <v>100</v>
      </c>
      <c r="D107" s="57"/>
      <c r="E107" s="227">
        <v>552</v>
      </c>
      <c r="F107" s="228">
        <v>13</v>
      </c>
      <c r="G107" s="228">
        <v>111</v>
      </c>
      <c r="H107" s="228">
        <v>130</v>
      </c>
      <c r="I107" s="228">
        <v>77</v>
      </c>
      <c r="J107" s="228">
        <v>92</v>
      </c>
      <c r="K107" s="228">
        <v>17</v>
      </c>
      <c r="L107" s="228">
        <v>5</v>
      </c>
      <c r="M107" s="228">
        <v>40</v>
      </c>
      <c r="N107" s="228">
        <v>13</v>
      </c>
      <c r="O107" s="228">
        <v>13</v>
      </c>
      <c r="P107" s="228">
        <v>37</v>
      </c>
      <c r="Q107" s="228">
        <v>4</v>
      </c>
    </row>
    <row r="108" spans="1:17" ht="13.5" customHeight="1">
      <c r="A108" s="226"/>
      <c r="B108" s="226"/>
      <c r="C108" s="226" t="s">
        <v>99</v>
      </c>
      <c r="D108" s="57"/>
      <c r="E108" s="227">
        <v>124</v>
      </c>
      <c r="F108" s="228">
        <v>4</v>
      </c>
      <c r="G108" s="228">
        <v>23</v>
      </c>
      <c r="H108" s="228">
        <v>20</v>
      </c>
      <c r="I108" s="228">
        <v>21</v>
      </c>
      <c r="J108" s="228">
        <v>26</v>
      </c>
      <c r="K108" s="228">
        <v>4</v>
      </c>
      <c r="L108" s="228">
        <v>0</v>
      </c>
      <c r="M108" s="228">
        <v>5</v>
      </c>
      <c r="N108" s="228">
        <v>1</v>
      </c>
      <c r="O108" s="228">
        <v>5</v>
      </c>
      <c r="P108" s="228">
        <v>15</v>
      </c>
      <c r="Q108" s="228">
        <v>0</v>
      </c>
    </row>
    <row r="109" spans="1:17" ht="13.5" customHeight="1">
      <c r="A109" s="226"/>
      <c r="B109" s="226" t="s">
        <v>137</v>
      </c>
      <c r="C109" s="226"/>
      <c r="D109" s="57"/>
      <c r="E109" s="239" t="s">
        <v>163</v>
      </c>
      <c r="F109" s="228">
        <v>0</v>
      </c>
      <c r="G109" s="228">
        <v>0</v>
      </c>
      <c r="H109" s="228">
        <v>0</v>
      </c>
      <c r="I109" s="228">
        <v>0</v>
      </c>
      <c r="J109" s="228">
        <v>0</v>
      </c>
      <c r="K109" s="228">
        <v>0</v>
      </c>
      <c r="L109" s="228">
        <v>0</v>
      </c>
      <c r="M109" s="228">
        <v>0</v>
      </c>
      <c r="N109" s="228">
        <v>0</v>
      </c>
      <c r="O109" s="228">
        <v>0</v>
      </c>
      <c r="P109" s="228">
        <v>0</v>
      </c>
      <c r="Q109" s="228">
        <v>0</v>
      </c>
    </row>
    <row r="110" spans="1:17" ht="13.5" customHeight="1">
      <c r="A110" s="226"/>
      <c r="B110" s="226" t="s">
        <v>136</v>
      </c>
      <c r="C110" s="226"/>
      <c r="D110" s="57"/>
      <c r="E110" s="227">
        <v>291</v>
      </c>
      <c r="F110" s="228">
        <v>4</v>
      </c>
      <c r="G110" s="228">
        <v>44</v>
      </c>
      <c r="H110" s="228">
        <v>51</v>
      </c>
      <c r="I110" s="228">
        <v>35</v>
      </c>
      <c r="J110" s="228">
        <v>78</v>
      </c>
      <c r="K110" s="228">
        <v>7</v>
      </c>
      <c r="L110" s="228">
        <v>3</v>
      </c>
      <c r="M110" s="228">
        <v>21</v>
      </c>
      <c r="N110" s="228">
        <v>8</v>
      </c>
      <c r="O110" s="228">
        <v>12</v>
      </c>
      <c r="P110" s="228">
        <v>20</v>
      </c>
      <c r="Q110" s="228">
        <v>8</v>
      </c>
    </row>
    <row r="111" spans="1:17" ht="13.5" customHeight="1">
      <c r="A111" s="226"/>
      <c r="B111" s="226" t="s">
        <v>135</v>
      </c>
      <c r="C111" s="226"/>
      <c r="D111" s="57"/>
      <c r="E111" s="227">
        <v>274</v>
      </c>
      <c r="F111" s="228">
        <v>7</v>
      </c>
      <c r="G111" s="228">
        <v>44</v>
      </c>
      <c r="H111" s="228">
        <v>41</v>
      </c>
      <c r="I111" s="228">
        <v>32</v>
      </c>
      <c r="J111" s="228">
        <v>77</v>
      </c>
      <c r="K111" s="228">
        <v>12</v>
      </c>
      <c r="L111" s="228">
        <v>4</v>
      </c>
      <c r="M111" s="228">
        <v>23</v>
      </c>
      <c r="N111" s="228">
        <v>12</v>
      </c>
      <c r="O111" s="228">
        <v>6</v>
      </c>
      <c r="P111" s="228">
        <v>15</v>
      </c>
      <c r="Q111" s="228">
        <v>1</v>
      </c>
    </row>
    <row r="112" spans="1:17" ht="13.5" customHeight="1">
      <c r="A112" s="226"/>
      <c r="B112" s="226" t="s">
        <v>134</v>
      </c>
      <c r="C112" s="226"/>
      <c r="D112" s="57"/>
      <c r="E112" s="227">
        <v>204</v>
      </c>
      <c r="F112" s="228">
        <v>4</v>
      </c>
      <c r="G112" s="228">
        <v>34</v>
      </c>
      <c r="H112" s="228">
        <v>39</v>
      </c>
      <c r="I112" s="228">
        <v>32</v>
      </c>
      <c r="J112" s="228">
        <v>31</v>
      </c>
      <c r="K112" s="228">
        <v>10</v>
      </c>
      <c r="L112" s="228">
        <v>0</v>
      </c>
      <c r="M112" s="228">
        <v>21</v>
      </c>
      <c r="N112" s="228">
        <v>6</v>
      </c>
      <c r="O112" s="228">
        <v>8</v>
      </c>
      <c r="P112" s="228">
        <v>14</v>
      </c>
      <c r="Q112" s="228">
        <v>5</v>
      </c>
    </row>
    <row r="113" spans="1:17" ht="13.5" customHeight="1">
      <c r="A113" s="226"/>
      <c r="B113" s="226" t="s">
        <v>133</v>
      </c>
      <c r="C113" s="226"/>
      <c r="D113" s="230" t="s">
        <v>364</v>
      </c>
      <c r="E113" s="227" t="s">
        <v>370</v>
      </c>
      <c r="F113" s="228" t="s">
        <v>370</v>
      </c>
      <c r="G113" s="228" t="s">
        <v>370</v>
      </c>
      <c r="H113" s="228" t="s">
        <v>370</v>
      </c>
      <c r="I113" s="228" t="s">
        <v>370</v>
      </c>
      <c r="J113" s="228" t="s">
        <v>370</v>
      </c>
      <c r="K113" s="228" t="s">
        <v>370</v>
      </c>
      <c r="L113" s="228" t="s">
        <v>370</v>
      </c>
      <c r="M113" s="228" t="s">
        <v>370</v>
      </c>
      <c r="N113" s="228" t="s">
        <v>370</v>
      </c>
      <c r="O113" s="228" t="s">
        <v>370</v>
      </c>
      <c r="P113" s="228" t="s">
        <v>370</v>
      </c>
      <c r="Q113" s="228" t="s">
        <v>370</v>
      </c>
    </row>
    <row r="114" spans="1:17" ht="13.5" customHeight="1">
      <c r="A114" s="226"/>
      <c r="B114" s="226" t="s">
        <v>132</v>
      </c>
      <c r="C114" s="226"/>
      <c r="D114" s="230" t="s">
        <v>364</v>
      </c>
      <c r="E114" s="227">
        <v>21</v>
      </c>
      <c r="F114" s="228">
        <v>3</v>
      </c>
      <c r="G114" s="228">
        <v>3</v>
      </c>
      <c r="H114" s="228">
        <v>1</v>
      </c>
      <c r="I114" s="228">
        <v>5</v>
      </c>
      <c r="J114" s="228">
        <v>2</v>
      </c>
      <c r="K114" s="228">
        <v>0</v>
      </c>
      <c r="L114" s="228">
        <v>0</v>
      </c>
      <c r="M114" s="228">
        <v>6</v>
      </c>
      <c r="N114" s="228">
        <v>0</v>
      </c>
      <c r="O114" s="228">
        <v>0</v>
      </c>
      <c r="P114" s="228">
        <v>1</v>
      </c>
      <c r="Q114" s="228">
        <v>0</v>
      </c>
    </row>
    <row r="115" spans="1:17" ht="13.5" customHeight="1">
      <c r="A115" s="226"/>
      <c r="B115" s="226" t="s">
        <v>131</v>
      </c>
      <c r="C115" s="226"/>
      <c r="D115" s="57"/>
      <c r="E115" s="227">
        <v>1922</v>
      </c>
      <c r="F115" s="228">
        <v>54</v>
      </c>
      <c r="G115" s="228">
        <v>313</v>
      </c>
      <c r="H115" s="228">
        <v>372</v>
      </c>
      <c r="I115" s="228">
        <v>277</v>
      </c>
      <c r="J115" s="228">
        <v>334</v>
      </c>
      <c r="K115" s="228">
        <v>34</v>
      </c>
      <c r="L115" s="228">
        <v>11</v>
      </c>
      <c r="M115" s="228">
        <v>179</v>
      </c>
      <c r="N115" s="228">
        <v>96</v>
      </c>
      <c r="O115" s="228">
        <v>77</v>
      </c>
      <c r="P115" s="228">
        <v>158</v>
      </c>
      <c r="Q115" s="228">
        <v>17</v>
      </c>
    </row>
    <row r="116" spans="1:17" ht="13.5" customHeight="1">
      <c r="A116" s="226"/>
      <c r="B116" s="226"/>
      <c r="C116" s="226" t="s">
        <v>103</v>
      </c>
      <c r="D116" s="57"/>
      <c r="E116" s="227">
        <v>348</v>
      </c>
      <c r="F116" s="228">
        <v>14</v>
      </c>
      <c r="G116" s="228">
        <v>82</v>
      </c>
      <c r="H116" s="228">
        <v>53</v>
      </c>
      <c r="I116" s="228">
        <v>65</v>
      </c>
      <c r="J116" s="228">
        <v>62</v>
      </c>
      <c r="K116" s="228">
        <v>8</v>
      </c>
      <c r="L116" s="228">
        <v>1</v>
      </c>
      <c r="M116" s="228">
        <v>30</v>
      </c>
      <c r="N116" s="228">
        <v>9</v>
      </c>
      <c r="O116" s="228">
        <v>4</v>
      </c>
      <c r="P116" s="228">
        <v>16</v>
      </c>
      <c r="Q116" s="228">
        <v>4</v>
      </c>
    </row>
    <row r="117" spans="1:17" ht="13.5" customHeight="1">
      <c r="A117" s="226"/>
      <c r="B117" s="226"/>
      <c r="C117" s="226" t="s">
        <v>102</v>
      </c>
      <c r="D117" s="57"/>
      <c r="E117" s="227">
        <v>368</v>
      </c>
      <c r="F117" s="228">
        <v>9</v>
      </c>
      <c r="G117" s="228">
        <v>52</v>
      </c>
      <c r="H117" s="228">
        <v>70</v>
      </c>
      <c r="I117" s="228">
        <v>53</v>
      </c>
      <c r="J117" s="228">
        <v>67</v>
      </c>
      <c r="K117" s="228">
        <v>5</v>
      </c>
      <c r="L117" s="228">
        <v>0</v>
      </c>
      <c r="M117" s="228">
        <v>40</v>
      </c>
      <c r="N117" s="228">
        <v>15</v>
      </c>
      <c r="O117" s="228">
        <v>17</v>
      </c>
      <c r="P117" s="228">
        <v>40</v>
      </c>
      <c r="Q117" s="228">
        <v>0</v>
      </c>
    </row>
    <row r="118" spans="1:17" ht="13.5" customHeight="1">
      <c r="A118" s="226"/>
      <c r="B118" s="226"/>
      <c r="C118" s="226" t="s">
        <v>101</v>
      </c>
      <c r="D118" s="57"/>
      <c r="E118" s="227">
        <v>341</v>
      </c>
      <c r="F118" s="228">
        <v>8</v>
      </c>
      <c r="G118" s="228">
        <v>39</v>
      </c>
      <c r="H118" s="228">
        <v>65</v>
      </c>
      <c r="I118" s="228">
        <v>35</v>
      </c>
      <c r="J118" s="228">
        <v>68</v>
      </c>
      <c r="K118" s="228">
        <v>5</v>
      </c>
      <c r="L118" s="228">
        <v>5</v>
      </c>
      <c r="M118" s="228">
        <v>32</v>
      </c>
      <c r="N118" s="228">
        <v>26</v>
      </c>
      <c r="O118" s="228">
        <v>23</v>
      </c>
      <c r="P118" s="228">
        <v>29</v>
      </c>
      <c r="Q118" s="228">
        <v>6</v>
      </c>
    </row>
    <row r="119" spans="1:17" ht="13.5" customHeight="1">
      <c r="A119" s="226"/>
      <c r="B119" s="226"/>
      <c r="C119" s="226" t="s">
        <v>100</v>
      </c>
      <c r="D119" s="57"/>
      <c r="E119" s="227">
        <v>495</v>
      </c>
      <c r="F119" s="228">
        <v>13</v>
      </c>
      <c r="G119" s="228">
        <v>67</v>
      </c>
      <c r="H119" s="228">
        <v>100</v>
      </c>
      <c r="I119" s="228">
        <v>63</v>
      </c>
      <c r="J119" s="228">
        <v>88</v>
      </c>
      <c r="K119" s="228">
        <v>9</v>
      </c>
      <c r="L119" s="228">
        <v>2</v>
      </c>
      <c r="M119" s="228">
        <v>52</v>
      </c>
      <c r="N119" s="228">
        <v>27</v>
      </c>
      <c r="O119" s="228">
        <v>20</v>
      </c>
      <c r="P119" s="228">
        <v>47</v>
      </c>
      <c r="Q119" s="228">
        <v>7</v>
      </c>
    </row>
    <row r="120" spans="1:17" ht="13.5" customHeight="1">
      <c r="A120" s="226"/>
      <c r="B120" s="226"/>
      <c r="C120" s="226" t="s">
        <v>99</v>
      </c>
      <c r="D120" s="57"/>
      <c r="E120" s="227">
        <v>370</v>
      </c>
      <c r="F120" s="228">
        <v>10</v>
      </c>
      <c r="G120" s="228">
        <v>73</v>
      </c>
      <c r="H120" s="228">
        <v>84</v>
      </c>
      <c r="I120" s="228">
        <v>61</v>
      </c>
      <c r="J120" s="228">
        <v>49</v>
      </c>
      <c r="K120" s="228">
        <v>7</v>
      </c>
      <c r="L120" s="228">
        <v>3</v>
      </c>
      <c r="M120" s="228">
        <v>25</v>
      </c>
      <c r="N120" s="228">
        <v>19</v>
      </c>
      <c r="O120" s="228">
        <v>13</v>
      </c>
      <c r="P120" s="228">
        <v>26</v>
      </c>
      <c r="Q120" s="228">
        <v>0</v>
      </c>
    </row>
    <row r="121" spans="1:17" ht="13.5" customHeight="1">
      <c r="A121" s="226"/>
      <c r="B121" s="226" t="s">
        <v>130</v>
      </c>
      <c r="C121" s="226"/>
      <c r="D121" s="57"/>
      <c r="E121" s="227">
        <v>842</v>
      </c>
      <c r="F121" s="228">
        <v>23</v>
      </c>
      <c r="G121" s="228">
        <v>144</v>
      </c>
      <c r="H121" s="228">
        <v>159</v>
      </c>
      <c r="I121" s="228">
        <v>117</v>
      </c>
      <c r="J121" s="228">
        <v>142</v>
      </c>
      <c r="K121" s="228">
        <v>18</v>
      </c>
      <c r="L121" s="228">
        <v>4</v>
      </c>
      <c r="M121" s="228">
        <v>59</v>
      </c>
      <c r="N121" s="228">
        <v>59</v>
      </c>
      <c r="O121" s="228">
        <v>26</v>
      </c>
      <c r="P121" s="228">
        <v>76</v>
      </c>
      <c r="Q121" s="228">
        <v>15</v>
      </c>
    </row>
    <row r="122" spans="1:17" ht="13.5" customHeight="1">
      <c r="A122" s="226"/>
      <c r="B122" s="226"/>
      <c r="C122" s="226" t="s">
        <v>103</v>
      </c>
      <c r="D122" s="57"/>
      <c r="E122" s="227">
        <v>573</v>
      </c>
      <c r="F122" s="228">
        <v>17</v>
      </c>
      <c r="G122" s="228">
        <v>109</v>
      </c>
      <c r="H122" s="228">
        <v>116</v>
      </c>
      <c r="I122" s="228">
        <v>73</v>
      </c>
      <c r="J122" s="228">
        <v>107</v>
      </c>
      <c r="K122" s="228">
        <v>11</v>
      </c>
      <c r="L122" s="228">
        <v>2</v>
      </c>
      <c r="M122" s="228">
        <v>36</v>
      </c>
      <c r="N122" s="228">
        <v>36</v>
      </c>
      <c r="O122" s="228">
        <v>13</v>
      </c>
      <c r="P122" s="228">
        <v>45</v>
      </c>
      <c r="Q122" s="228">
        <v>8</v>
      </c>
    </row>
    <row r="123" spans="1:17" ht="13.5" customHeight="1">
      <c r="A123" s="226"/>
      <c r="B123" s="226"/>
      <c r="C123" s="226" t="s">
        <v>102</v>
      </c>
      <c r="D123" s="57"/>
      <c r="E123" s="227">
        <v>269</v>
      </c>
      <c r="F123" s="228">
        <v>6</v>
      </c>
      <c r="G123" s="228">
        <v>35</v>
      </c>
      <c r="H123" s="228">
        <v>43</v>
      </c>
      <c r="I123" s="228">
        <v>44</v>
      </c>
      <c r="J123" s="228">
        <v>35</v>
      </c>
      <c r="K123" s="228">
        <v>7</v>
      </c>
      <c r="L123" s="228">
        <v>2</v>
      </c>
      <c r="M123" s="228">
        <v>23</v>
      </c>
      <c r="N123" s="228">
        <v>23</v>
      </c>
      <c r="O123" s="228">
        <v>13</v>
      </c>
      <c r="P123" s="228">
        <v>31</v>
      </c>
      <c r="Q123" s="228">
        <v>7</v>
      </c>
    </row>
    <row r="124" spans="1:17" ht="13.5" customHeight="1">
      <c r="A124" s="226"/>
      <c r="B124" s="226" t="s">
        <v>129</v>
      </c>
      <c r="C124" s="226"/>
      <c r="D124" s="57"/>
      <c r="E124" s="227">
        <v>279</v>
      </c>
      <c r="F124" s="228">
        <v>5</v>
      </c>
      <c r="G124" s="228">
        <v>73</v>
      </c>
      <c r="H124" s="228">
        <v>59</v>
      </c>
      <c r="I124" s="228">
        <v>38</v>
      </c>
      <c r="J124" s="228">
        <v>49</v>
      </c>
      <c r="K124" s="228">
        <v>2</v>
      </c>
      <c r="L124" s="228">
        <v>2</v>
      </c>
      <c r="M124" s="228">
        <v>14</v>
      </c>
      <c r="N124" s="228">
        <v>7</v>
      </c>
      <c r="O124" s="228">
        <v>11</v>
      </c>
      <c r="P124" s="228">
        <v>17</v>
      </c>
      <c r="Q124" s="228">
        <v>2</v>
      </c>
    </row>
    <row r="125" spans="1:17" ht="13.5" customHeight="1">
      <c r="A125" s="226"/>
      <c r="B125" s="226"/>
      <c r="C125" s="226" t="s">
        <v>103</v>
      </c>
      <c r="D125" s="57"/>
      <c r="E125" s="227">
        <v>165</v>
      </c>
      <c r="F125" s="228">
        <v>2</v>
      </c>
      <c r="G125" s="228">
        <v>38</v>
      </c>
      <c r="H125" s="228">
        <v>37</v>
      </c>
      <c r="I125" s="228">
        <v>18</v>
      </c>
      <c r="J125" s="228">
        <v>31</v>
      </c>
      <c r="K125" s="228">
        <v>1</v>
      </c>
      <c r="L125" s="228">
        <v>0</v>
      </c>
      <c r="M125" s="228">
        <v>9</v>
      </c>
      <c r="N125" s="228">
        <v>5</v>
      </c>
      <c r="O125" s="228">
        <v>6</v>
      </c>
      <c r="P125" s="228">
        <v>17</v>
      </c>
      <c r="Q125" s="228">
        <v>1</v>
      </c>
    </row>
    <row r="126" spans="1:17" ht="13.5" customHeight="1">
      <c r="A126" s="226"/>
      <c r="B126" s="226"/>
      <c r="C126" s="226" t="s">
        <v>102</v>
      </c>
      <c r="D126" s="57"/>
      <c r="E126" s="227">
        <v>114</v>
      </c>
      <c r="F126" s="228">
        <v>3</v>
      </c>
      <c r="G126" s="228">
        <v>35</v>
      </c>
      <c r="H126" s="228">
        <v>22</v>
      </c>
      <c r="I126" s="228">
        <v>20</v>
      </c>
      <c r="J126" s="228">
        <v>18</v>
      </c>
      <c r="K126" s="228">
        <v>1</v>
      </c>
      <c r="L126" s="228">
        <v>2</v>
      </c>
      <c r="M126" s="228">
        <v>5</v>
      </c>
      <c r="N126" s="228">
        <v>2</v>
      </c>
      <c r="O126" s="228">
        <v>5</v>
      </c>
      <c r="P126" s="228">
        <v>0</v>
      </c>
      <c r="Q126" s="228">
        <v>1</v>
      </c>
    </row>
    <row r="127" spans="1:17" ht="13.5" customHeight="1">
      <c r="A127" s="226"/>
      <c r="B127" s="226" t="s">
        <v>128</v>
      </c>
      <c r="C127" s="226"/>
      <c r="D127" s="57"/>
      <c r="E127" s="227">
        <v>418</v>
      </c>
      <c r="F127" s="228">
        <v>12</v>
      </c>
      <c r="G127" s="228">
        <v>117</v>
      </c>
      <c r="H127" s="228">
        <v>86</v>
      </c>
      <c r="I127" s="228">
        <v>63</v>
      </c>
      <c r="J127" s="228">
        <v>48</v>
      </c>
      <c r="K127" s="228">
        <v>9</v>
      </c>
      <c r="L127" s="228">
        <v>2</v>
      </c>
      <c r="M127" s="228">
        <v>30</v>
      </c>
      <c r="N127" s="228">
        <v>14</v>
      </c>
      <c r="O127" s="228">
        <v>12</v>
      </c>
      <c r="P127" s="228">
        <v>22</v>
      </c>
      <c r="Q127" s="228">
        <v>3</v>
      </c>
    </row>
    <row r="128" spans="1:17" ht="13.5" customHeight="1">
      <c r="A128" s="226"/>
      <c r="B128" s="226" t="s">
        <v>127</v>
      </c>
      <c r="C128" s="226"/>
      <c r="D128" s="57"/>
      <c r="E128" s="239" t="s">
        <v>163</v>
      </c>
      <c r="F128" s="228">
        <v>0</v>
      </c>
      <c r="G128" s="228">
        <v>0</v>
      </c>
      <c r="H128" s="228">
        <v>0</v>
      </c>
      <c r="I128" s="228">
        <v>0</v>
      </c>
      <c r="J128" s="228">
        <v>0</v>
      </c>
      <c r="K128" s="228">
        <v>0</v>
      </c>
      <c r="L128" s="228">
        <v>0</v>
      </c>
      <c r="M128" s="228">
        <v>0</v>
      </c>
      <c r="N128" s="228">
        <v>0</v>
      </c>
      <c r="O128" s="228">
        <v>0</v>
      </c>
      <c r="P128" s="228">
        <v>0</v>
      </c>
      <c r="Q128" s="228">
        <v>0</v>
      </c>
    </row>
    <row r="129" spans="1:17" ht="13.5" customHeight="1">
      <c r="A129" s="226"/>
      <c r="B129" s="226" t="s">
        <v>126</v>
      </c>
      <c r="C129" s="226"/>
      <c r="D129" s="57"/>
      <c r="E129" s="227">
        <v>127</v>
      </c>
      <c r="F129" s="228">
        <v>3</v>
      </c>
      <c r="G129" s="228">
        <v>18</v>
      </c>
      <c r="H129" s="228">
        <v>19</v>
      </c>
      <c r="I129" s="228">
        <v>16</v>
      </c>
      <c r="J129" s="228">
        <v>27</v>
      </c>
      <c r="K129" s="228">
        <v>0</v>
      </c>
      <c r="L129" s="228">
        <v>1</v>
      </c>
      <c r="M129" s="228">
        <v>14</v>
      </c>
      <c r="N129" s="228">
        <v>7</v>
      </c>
      <c r="O129" s="228">
        <v>6</v>
      </c>
      <c r="P129" s="228">
        <v>12</v>
      </c>
      <c r="Q129" s="228">
        <v>4</v>
      </c>
    </row>
    <row r="130" spans="1:17" ht="13.5" customHeight="1">
      <c r="A130" s="226"/>
      <c r="B130" s="226" t="s">
        <v>125</v>
      </c>
      <c r="C130" s="226"/>
      <c r="D130" s="57"/>
      <c r="E130" s="227">
        <v>380</v>
      </c>
      <c r="F130" s="228">
        <v>9</v>
      </c>
      <c r="G130" s="228">
        <v>69</v>
      </c>
      <c r="H130" s="228">
        <v>81</v>
      </c>
      <c r="I130" s="228">
        <v>55</v>
      </c>
      <c r="J130" s="228">
        <v>58</v>
      </c>
      <c r="K130" s="228">
        <v>7</v>
      </c>
      <c r="L130" s="228">
        <v>2</v>
      </c>
      <c r="M130" s="228">
        <v>34</v>
      </c>
      <c r="N130" s="228">
        <v>14</v>
      </c>
      <c r="O130" s="228">
        <v>8</v>
      </c>
      <c r="P130" s="228">
        <v>33</v>
      </c>
      <c r="Q130" s="228">
        <v>10</v>
      </c>
    </row>
    <row r="131" spans="1:17" ht="13.5" customHeight="1">
      <c r="A131" s="226"/>
      <c r="B131" s="226"/>
      <c r="C131" s="226" t="s">
        <v>103</v>
      </c>
      <c r="D131" s="57"/>
      <c r="E131" s="227">
        <v>212</v>
      </c>
      <c r="F131" s="228">
        <v>3</v>
      </c>
      <c r="G131" s="228">
        <v>50</v>
      </c>
      <c r="H131" s="228">
        <v>43</v>
      </c>
      <c r="I131" s="228">
        <v>29</v>
      </c>
      <c r="J131" s="228">
        <v>32</v>
      </c>
      <c r="K131" s="228">
        <v>4</v>
      </c>
      <c r="L131" s="228">
        <v>1</v>
      </c>
      <c r="M131" s="228">
        <v>19</v>
      </c>
      <c r="N131" s="228">
        <v>6</v>
      </c>
      <c r="O131" s="228">
        <v>5</v>
      </c>
      <c r="P131" s="228">
        <v>16</v>
      </c>
      <c r="Q131" s="228">
        <v>4</v>
      </c>
    </row>
    <row r="132" spans="1:17" ht="13.5" customHeight="1">
      <c r="A132" s="226"/>
      <c r="B132" s="226"/>
      <c r="C132" s="226" t="s">
        <v>102</v>
      </c>
      <c r="D132" s="57"/>
      <c r="E132" s="227">
        <v>168</v>
      </c>
      <c r="F132" s="228">
        <v>6</v>
      </c>
      <c r="G132" s="228">
        <v>19</v>
      </c>
      <c r="H132" s="228">
        <v>38</v>
      </c>
      <c r="I132" s="228">
        <v>26</v>
      </c>
      <c r="J132" s="228">
        <v>26</v>
      </c>
      <c r="K132" s="228">
        <v>3</v>
      </c>
      <c r="L132" s="228">
        <v>1</v>
      </c>
      <c r="M132" s="228">
        <v>15</v>
      </c>
      <c r="N132" s="228">
        <v>8</v>
      </c>
      <c r="O132" s="228">
        <v>3</v>
      </c>
      <c r="P132" s="228">
        <v>17</v>
      </c>
      <c r="Q132" s="228">
        <v>6</v>
      </c>
    </row>
    <row r="133" spans="1:17" ht="13.5" customHeight="1">
      <c r="A133" s="226"/>
      <c r="B133" s="226" t="s">
        <v>124</v>
      </c>
      <c r="C133" s="226"/>
      <c r="D133" s="57"/>
      <c r="E133" s="227">
        <v>1655</v>
      </c>
      <c r="F133" s="228">
        <v>42</v>
      </c>
      <c r="G133" s="228">
        <v>219</v>
      </c>
      <c r="H133" s="228">
        <v>283</v>
      </c>
      <c r="I133" s="228">
        <v>194</v>
      </c>
      <c r="J133" s="228">
        <v>282</v>
      </c>
      <c r="K133" s="228">
        <v>39</v>
      </c>
      <c r="L133" s="228">
        <v>14</v>
      </c>
      <c r="M133" s="228">
        <v>202</v>
      </c>
      <c r="N133" s="228">
        <v>82</v>
      </c>
      <c r="O133" s="228">
        <v>81</v>
      </c>
      <c r="P133" s="228">
        <v>173</v>
      </c>
      <c r="Q133" s="228">
        <v>44</v>
      </c>
    </row>
    <row r="134" spans="1:17" ht="13.5" customHeight="1">
      <c r="A134" s="226"/>
      <c r="B134" s="226"/>
      <c r="C134" s="226" t="s">
        <v>103</v>
      </c>
      <c r="D134" s="57"/>
      <c r="E134" s="227">
        <v>391</v>
      </c>
      <c r="F134" s="228">
        <v>11</v>
      </c>
      <c r="G134" s="228">
        <v>68</v>
      </c>
      <c r="H134" s="228">
        <v>72</v>
      </c>
      <c r="I134" s="228">
        <v>44</v>
      </c>
      <c r="J134" s="228">
        <v>72</v>
      </c>
      <c r="K134" s="228">
        <v>12</v>
      </c>
      <c r="L134" s="228">
        <v>0</v>
      </c>
      <c r="M134" s="228">
        <v>47</v>
      </c>
      <c r="N134" s="228">
        <v>9</v>
      </c>
      <c r="O134" s="228">
        <v>14</v>
      </c>
      <c r="P134" s="228">
        <v>23</v>
      </c>
      <c r="Q134" s="228">
        <v>19</v>
      </c>
    </row>
    <row r="135" spans="1:17" ht="13.5" customHeight="1">
      <c r="A135" s="226"/>
      <c r="B135" s="226"/>
      <c r="C135" s="226" t="s">
        <v>102</v>
      </c>
      <c r="D135" s="57"/>
      <c r="E135" s="227">
        <v>177</v>
      </c>
      <c r="F135" s="228">
        <v>5</v>
      </c>
      <c r="G135" s="228">
        <v>22</v>
      </c>
      <c r="H135" s="228">
        <v>17</v>
      </c>
      <c r="I135" s="228">
        <v>26</v>
      </c>
      <c r="J135" s="228">
        <v>32</v>
      </c>
      <c r="K135" s="228">
        <v>2</v>
      </c>
      <c r="L135" s="228">
        <v>2</v>
      </c>
      <c r="M135" s="228">
        <v>28</v>
      </c>
      <c r="N135" s="228">
        <v>6</v>
      </c>
      <c r="O135" s="228">
        <v>8</v>
      </c>
      <c r="P135" s="228">
        <v>27</v>
      </c>
      <c r="Q135" s="228">
        <v>2</v>
      </c>
    </row>
    <row r="136" spans="1:17" ht="13.5" customHeight="1">
      <c r="A136" s="226"/>
      <c r="B136" s="226"/>
      <c r="C136" s="226" t="s">
        <v>101</v>
      </c>
      <c r="D136" s="57"/>
      <c r="E136" s="227">
        <v>442</v>
      </c>
      <c r="F136" s="228">
        <v>10</v>
      </c>
      <c r="G136" s="228">
        <v>51</v>
      </c>
      <c r="H136" s="228">
        <v>75</v>
      </c>
      <c r="I136" s="228">
        <v>50</v>
      </c>
      <c r="J136" s="228">
        <v>86</v>
      </c>
      <c r="K136" s="228">
        <v>4</v>
      </c>
      <c r="L136" s="228">
        <v>3</v>
      </c>
      <c r="M136" s="228">
        <v>61</v>
      </c>
      <c r="N136" s="228">
        <v>24</v>
      </c>
      <c r="O136" s="228">
        <v>19</v>
      </c>
      <c r="P136" s="228">
        <v>57</v>
      </c>
      <c r="Q136" s="228">
        <v>2</v>
      </c>
    </row>
    <row r="137" spans="1:17" ht="13.5" customHeight="1">
      <c r="A137" s="226"/>
      <c r="B137" s="226"/>
      <c r="C137" s="226" t="s">
        <v>100</v>
      </c>
      <c r="D137" s="57"/>
      <c r="E137" s="227">
        <v>516</v>
      </c>
      <c r="F137" s="228">
        <v>14</v>
      </c>
      <c r="G137" s="228">
        <v>64</v>
      </c>
      <c r="H137" s="228">
        <v>106</v>
      </c>
      <c r="I137" s="228">
        <v>56</v>
      </c>
      <c r="J137" s="228">
        <v>68</v>
      </c>
      <c r="K137" s="228">
        <v>20</v>
      </c>
      <c r="L137" s="228">
        <v>8</v>
      </c>
      <c r="M137" s="228">
        <v>51</v>
      </c>
      <c r="N137" s="228">
        <v>32</v>
      </c>
      <c r="O137" s="228">
        <v>31</v>
      </c>
      <c r="P137" s="228">
        <v>50</v>
      </c>
      <c r="Q137" s="228">
        <v>16</v>
      </c>
    </row>
    <row r="138" spans="1:17" ht="13.5" customHeight="1">
      <c r="A138" s="226"/>
      <c r="B138" s="226"/>
      <c r="C138" s="226" t="s">
        <v>99</v>
      </c>
      <c r="D138" s="57"/>
      <c r="E138" s="227">
        <v>129</v>
      </c>
      <c r="F138" s="228">
        <v>2</v>
      </c>
      <c r="G138" s="228">
        <v>14</v>
      </c>
      <c r="H138" s="228">
        <v>13</v>
      </c>
      <c r="I138" s="228">
        <v>18</v>
      </c>
      <c r="J138" s="228">
        <v>24</v>
      </c>
      <c r="K138" s="228">
        <v>1</v>
      </c>
      <c r="L138" s="228">
        <v>1</v>
      </c>
      <c r="M138" s="228">
        <v>15</v>
      </c>
      <c r="N138" s="228">
        <v>11</v>
      </c>
      <c r="O138" s="228">
        <v>9</v>
      </c>
      <c r="P138" s="228">
        <v>16</v>
      </c>
      <c r="Q138" s="228">
        <v>5</v>
      </c>
    </row>
    <row r="139" spans="1:17" ht="13.5" customHeight="1">
      <c r="A139" s="226"/>
      <c r="B139" s="226" t="s">
        <v>123</v>
      </c>
      <c r="C139" s="226"/>
      <c r="D139" s="57"/>
      <c r="E139" s="227">
        <v>778</v>
      </c>
      <c r="F139" s="228">
        <v>19</v>
      </c>
      <c r="G139" s="228">
        <v>117</v>
      </c>
      <c r="H139" s="228">
        <v>134</v>
      </c>
      <c r="I139" s="228">
        <v>71</v>
      </c>
      <c r="J139" s="228">
        <v>134</v>
      </c>
      <c r="K139" s="228">
        <v>17</v>
      </c>
      <c r="L139" s="228">
        <v>5</v>
      </c>
      <c r="M139" s="228">
        <v>90</v>
      </c>
      <c r="N139" s="228">
        <v>39</v>
      </c>
      <c r="O139" s="228">
        <v>56</v>
      </c>
      <c r="P139" s="228">
        <v>90</v>
      </c>
      <c r="Q139" s="228">
        <v>6</v>
      </c>
    </row>
    <row r="140" spans="1:17" ht="13.5" customHeight="1">
      <c r="A140" s="226"/>
      <c r="B140" s="226"/>
      <c r="C140" s="226" t="s">
        <v>103</v>
      </c>
      <c r="D140" s="57"/>
      <c r="E140" s="227">
        <v>502</v>
      </c>
      <c r="F140" s="228">
        <v>12</v>
      </c>
      <c r="G140" s="228">
        <v>86</v>
      </c>
      <c r="H140" s="228">
        <v>93</v>
      </c>
      <c r="I140" s="228">
        <v>58</v>
      </c>
      <c r="J140" s="228">
        <v>68</v>
      </c>
      <c r="K140" s="228">
        <v>10</v>
      </c>
      <c r="L140" s="228">
        <v>3</v>
      </c>
      <c r="M140" s="228">
        <v>66</v>
      </c>
      <c r="N140" s="228">
        <v>30</v>
      </c>
      <c r="O140" s="228">
        <v>28</v>
      </c>
      <c r="P140" s="228">
        <v>42</v>
      </c>
      <c r="Q140" s="228">
        <v>6</v>
      </c>
    </row>
    <row r="141" spans="1:17" ht="13.5" customHeight="1">
      <c r="A141" s="226"/>
      <c r="B141" s="226"/>
      <c r="C141" s="226" t="s">
        <v>102</v>
      </c>
      <c r="D141" s="57"/>
      <c r="E141" s="227">
        <v>226</v>
      </c>
      <c r="F141" s="228">
        <v>6</v>
      </c>
      <c r="G141" s="228">
        <v>24</v>
      </c>
      <c r="H141" s="228">
        <v>33</v>
      </c>
      <c r="I141" s="228">
        <v>9</v>
      </c>
      <c r="J141" s="228">
        <v>57</v>
      </c>
      <c r="K141" s="228">
        <v>5</v>
      </c>
      <c r="L141" s="228">
        <v>2</v>
      </c>
      <c r="M141" s="228">
        <v>19</v>
      </c>
      <c r="N141" s="228">
        <v>5</v>
      </c>
      <c r="O141" s="228">
        <v>24</v>
      </c>
      <c r="P141" s="228">
        <v>42</v>
      </c>
      <c r="Q141" s="228">
        <v>0</v>
      </c>
    </row>
    <row r="142" spans="1:17" ht="13.5" customHeight="1">
      <c r="A142" s="226"/>
      <c r="B142" s="226"/>
      <c r="C142" s="226" t="s">
        <v>101</v>
      </c>
      <c r="D142" s="57"/>
      <c r="E142" s="227">
        <v>50</v>
      </c>
      <c r="F142" s="228">
        <v>1</v>
      </c>
      <c r="G142" s="228">
        <v>7</v>
      </c>
      <c r="H142" s="228">
        <v>8</v>
      </c>
      <c r="I142" s="228">
        <v>4</v>
      </c>
      <c r="J142" s="228">
        <v>9</v>
      </c>
      <c r="K142" s="228">
        <v>2</v>
      </c>
      <c r="L142" s="228">
        <v>0</v>
      </c>
      <c r="M142" s="228">
        <v>5</v>
      </c>
      <c r="N142" s="228">
        <v>4</v>
      </c>
      <c r="O142" s="228">
        <v>4</v>
      </c>
      <c r="P142" s="228">
        <v>6</v>
      </c>
      <c r="Q142" s="228">
        <v>0</v>
      </c>
    </row>
    <row r="143" spans="1:17" ht="13.5" customHeight="1">
      <c r="A143" s="226"/>
      <c r="B143" s="226"/>
      <c r="C143" s="226" t="s">
        <v>100</v>
      </c>
      <c r="D143" s="57"/>
      <c r="E143" s="227" t="s">
        <v>163</v>
      </c>
      <c r="F143" s="228">
        <v>0</v>
      </c>
      <c r="G143" s="228">
        <v>0</v>
      </c>
      <c r="H143" s="228">
        <v>0</v>
      </c>
      <c r="I143" s="228">
        <v>0</v>
      </c>
      <c r="J143" s="228">
        <v>0</v>
      </c>
      <c r="K143" s="228">
        <v>0</v>
      </c>
      <c r="L143" s="228">
        <v>0</v>
      </c>
      <c r="M143" s="228">
        <v>0</v>
      </c>
      <c r="N143" s="228">
        <v>0</v>
      </c>
      <c r="O143" s="228">
        <v>0</v>
      </c>
      <c r="P143" s="228">
        <v>0</v>
      </c>
      <c r="Q143" s="228">
        <v>0</v>
      </c>
    </row>
    <row r="144" spans="1:17" ht="13.5" customHeight="1">
      <c r="A144" s="226"/>
      <c r="B144" s="226" t="s">
        <v>122</v>
      </c>
      <c r="C144" s="226"/>
      <c r="D144" s="57"/>
      <c r="E144" s="227">
        <v>476</v>
      </c>
      <c r="F144" s="228">
        <v>8</v>
      </c>
      <c r="G144" s="228">
        <v>62</v>
      </c>
      <c r="H144" s="228">
        <v>98</v>
      </c>
      <c r="I144" s="228">
        <v>60</v>
      </c>
      <c r="J144" s="228">
        <v>84</v>
      </c>
      <c r="K144" s="228">
        <v>5</v>
      </c>
      <c r="L144" s="228">
        <v>0</v>
      </c>
      <c r="M144" s="228">
        <v>59</v>
      </c>
      <c r="N144" s="228">
        <v>26</v>
      </c>
      <c r="O144" s="228">
        <v>18</v>
      </c>
      <c r="P144" s="228">
        <v>44</v>
      </c>
      <c r="Q144" s="228">
        <v>12</v>
      </c>
    </row>
    <row r="145" spans="1:17" ht="13.5" customHeight="1">
      <c r="A145" s="226"/>
      <c r="B145" s="226"/>
      <c r="C145" s="226" t="s">
        <v>103</v>
      </c>
      <c r="D145" s="57"/>
      <c r="E145" s="227">
        <v>446</v>
      </c>
      <c r="F145" s="228">
        <v>8</v>
      </c>
      <c r="G145" s="228">
        <v>57</v>
      </c>
      <c r="H145" s="228">
        <v>92</v>
      </c>
      <c r="I145" s="228">
        <v>59</v>
      </c>
      <c r="J145" s="228">
        <v>77</v>
      </c>
      <c r="K145" s="228">
        <v>5</v>
      </c>
      <c r="L145" s="228">
        <v>0</v>
      </c>
      <c r="M145" s="228">
        <v>55</v>
      </c>
      <c r="N145" s="228">
        <v>24</v>
      </c>
      <c r="O145" s="228">
        <v>17</v>
      </c>
      <c r="P145" s="228">
        <v>41</v>
      </c>
      <c r="Q145" s="228">
        <v>11</v>
      </c>
    </row>
    <row r="146" spans="1:17" ht="13.5" customHeight="1">
      <c r="A146" s="226"/>
      <c r="B146" s="226"/>
      <c r="C146" s="226" t="s">
        <v>102</v>
      </c>
      <c r="D146" s="57"/>
      <c r="E146" s="227">
        <v>30</v>
      </c>
      <c r="F146" s="228">
        <v>0</v>
      </c>
      <c r="G146" s="228">
        <v>5</v>
      </c>
      <c r="H146" s="228">
        <v>6</v>
      </c>
      <c r="I146" s="228">
        <v>1</v>
      </c>
      <c r="J146" s="228">
        <v>7</v>
      </c>
      <c r="K146" s="228">
        <v>0</v>
      </c>
      <c r="L146" s="228">
        <v>0</v>
      </c>
      <c r="M146" s="228">
        <v>4</v>
      </c>
      <c r="N146" s="228">
        <v>2</v>
      </c>
      <c r="O146" s="228">
        <v>1</v>
      </c>
      <c r="P146" s="228">
        <v>3</v>
      </c>
      <c r="Q146" s="228">
        <v>1</v>
      </c>
    </row>
    <row r="147" spans="1:17" ht="13.5" customHeight="1">
      <c r="A147" s="226"/>
      <c r="B147" s="226"/>
      <c r="C147" s="226"/>
      <c r="D147" s="57"/>
      <c r="E147" s="60"/>
      <c r="F147" s="60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1:17" ht="12" customHeight="1">
      <c r="A148" s="226"/>
      <c r="B148" s="226"/>
      <c r="C148" s="226"/>
      <c r="D148" s="57"/>
      <c r="E148" s="60"/>
      <c r="F148" s="60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1:17" ht="12" customHeight="1">
      <c r="A149" s="226"/>
      <c r="B149" s="226"/>
      <c r="C149" s="226"/>
      <c r="D149" s="57"/>
      <c r="E149" s="60"/>
      <c r="F149" s="60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1:17" ht="12" customHeight="1">
      <c r="A150" s="226"/>
      <c r="B150" s="226"/>
      <c r="C150" s="226"/>
      <c r="D150" s="57"/>
      <c r="E150" s="60"/>
      <c r="F150" s="60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1:17" ht="12" customHeight="1">
      <c r="A151" s="226"/>
      <c r="B151" s="226"/>
      <c r="C151" s="226"/>
      <c r="D151" s="57"/>
      <c r="E151" s="60"/>
      <c r="F151" s="60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1:17" ht="12" customHeight="1">
      <c r="A152" s="226"/>
      <c r="B152" s="226"/>
      <c r="C152" s="226"/>
      <c r="D152" s="57"/>
      <c r="E152" s="60"/>
      <c r="F152" s="60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</row>
    <row r="153" spans="1:17" ht="24" customHeight="1" thickBot="1">
      <c r="A153" s="231"/>
      <c r="B153" s="233"/>
      <c r="C153" s="233"/>
      <c r="D153" s="55"/>
      <c r="E153" s="211"/>
      <c r="F153" s="211"/>
      <c r="G153" s="211"/>
      <c r="H153" s="211"/>
      <c r="I153" s="211"/>
      <c r="J153" s="199" t="s">
        <v>517</v>
      </c>
      <c r="K153" s="234" t="s">
        <v>519</v>
      </c>
      <c r="L153" s="211"/>
      <c r="M153" s="211"/>
      <c r="N153" s="211"/>
      <c r="O153" s="211"/>
      <c r="P153" s="220"/>
      <c r="Q153" s="220"/>
    </row>
    <row r="154" spans="1:17" ht="14.1" customHeight="1" thickTop="1">
      <c r="A154" s="400" t="s">
        <v>362</v>
      </c>
      <c r="B154" s="400"/>
      <c r="C154" s="400"/>
      <c r="D154" s="400"/>
      <c r="E154" s="390" t="s">
        <v>2</v>
      </c>
      <c r="F154" s="391"/>
      <c r="G154" s="391"/>
      <c r="H154" s="391"/>
      <c r="I154" s="391"/>
      <c r="J154" s="391"/>
      <c r="K154" s="391" t="s">
        <v>2</v>
      </c>
      <c r="L154" s="391"/>
      <c r="M154" s="391"/>
      <c r="N154" s="391"/>
      <c r="O154" s="391"/>
      <c r="P154" s="391"/>
      <c r="Q154" s="391"/>
    </row>
    <row r="155" spans="1:17" ht="12" customHeight="1">
      <c r="A155" s="402"/>
      <c r="B155" s="402"/>
      <c r="C155" s="402"/>
      <c r="D155" s="402"/>
      <c r="E155" s="406" t="s">
        <v>167</v>
      </c>
      <c r="F155" s="235" t="s">
        <v>24</v>
      </c>
      <c r="G155" s="235" t="s">
        <v>25</v>
      </c>
      <c r="H155" s="235" t="s">
        <v>26</v>
      </c>
      <c r="I155" s="235" t="s">
        <v>27</v>
      </c>
      <c r="J155" s="236" t="s">
        <v>28</v>
      </c>
      <c r="K155" s="237" t="s">
        <v>29</v>
      </c>
      <c r="L155" s="235" t="s">
        <v>30</v>
      </c>
      <c r="M155" s="235" t="s">
        <v>31</v>
      </c>
      <c r="N155" s="235" t="s">
        <v>32</v>
      </c>
      <c r="O155" s="235" t="s">
        <v>33</v>
      </c>
      <c r="P155" s="235" t="s">
        <v>34</v>
      </c>
      <c r="Q155" s="233" t="s">
        <v>35</v>
      </c>
    </row>
    <row r="156" spans="1:17" ht="12" customHeight="1">
      <c r="A156" s="402"/>
      <c r="B156" s="402"/>
      <c r="C156" s="402"/>
      <c r="D156" s="402"/>
      <c r="E156" s="406"/>
      <c r="F156" s="408" t="s">
        <v>495</v>
      </c>
      <c r="G156" s="361" t="s">
        <v>496</v>
      </c>
      <c r="H156" s="408" t="s">
        <v>490</v>
      </c>
      <c r="I156" s="408" t="s">
        <v>491</v>
      </c>
      <c r="J156" s="410" t="s">
        <v>497</v>
      </c>
      <c r="K156" s="412" t="s">
        <v>498</v>
      </c>
      <c r="L156" s="408" t="s">
        <v>499</v>
      </c>
      <c r="M156" s="408" t="s">
        <v>500</v>
      </c>
      <c r="N156" s="408" t="s">
        <v>501</v>
      </c>
      <c r="O156" s="408" t="s">
        <v>502</v>
      </c>
      <c r="P156" s="361" t="s">
        <v>503</v>
      </c>
      <c r="Q156" s="398" t="s">
        <v>504</v>
      </c>
    </row>
    <row r="157" spans="1:17" ht="12" customHeight="1">
      <c r="A157" s="402"/>
      <c r="B157" s="402"/>
      <c r="C157" s="402"/>
      <c r="D157" s="402"/>
      <c r="E157" s="407"/>
      <c r="F157" s="409"/>
      <c r="G157" s="362"/>
      <c r="H157" s="409"/>
      <c r="I157" s="409"/>
      <c r="J157" s="411"/>
      <c r="K157" s="413"/>
      <c r="L157" s="409"/>
      <c r="M157" s="409"/>
      <c r="N157" s="409"/>
      <c r="O157" s="409"/>
      <c r="P157" s="362"/>
      <c r="Q157" s="399"/>
    </row>
    <row r="158" spans="1:17" ht="12" customHeight="1">
      <c r="A158" s="240"/>
      <c r="B158" s="240" t="s">
        <v>121</v>
      </c>
      <c r="C158" s="240"/>
      <c r="D158" s="241"/>
      <c r="E158" s="227">
        <v>545</v>
      </c>
      <c r="F158" s="238">
        <v>12</v>
      </c>
      <c r="G158" s="238">
        <v>97</v>
      </c>
      <c r="H158" s="238">
        <v>81</v>
      </c>
      <c r="I158" s="238">
        <v>89</v>
      </c>
      <c r="J158" s="238">
        <v>89</v>
      </c>
      <c r="K158" s="238">
        <v>9</v>
      </c>
      <c r="L158" s="238">
        <v>8</v>
      </c>
      <c r="M158" s="238">
        <v>50</v>
      </c>
      <c r="N158" s="238">
        <v>34</v>
      </c>
      <c r="O158" s="238">
        <v>19</v>
      </c>
      <c r="P158" s="238">
        <v>50</v>
      </c>
      <c r="Q158" s="238">
        <v>7</v>
      </c>
    </row>
    <row r="159" spans="1:17" ht="12" customHeight="1">
      <c r="A159" s="226"/>
      <c r="B159" s="226"/>
      <c r="C159" s="226" t="s">
        <v>103</v>
      </c>
      <c r="D159" s="57"/>
      <c r="E159" s="227">
        <v>227</v>
      </c>
      <c r="F159" s="238">
        <v>5</v>
      </c>
      <c r="G159" s="238">
        <v>31</v>
      </c>
      <c r="H159" s="238">
        <v>33</v>
      </c>
      <c r="I159" s="238">
        <v>34</v>
      </c>
      <c r="J159" s="238">
        <v>40</v>
      </c>
      <c r="K159" s="238">
        <v>5</v>
      </c>
      <c r="L159" s="238">
        <v>1</v>
      </c>
      <c r="M159" s="238">
        <v>27</v>
      </c>
      <c r="N159" s="238">
        <v>10</v>
      </c>
      <c r="O159" s="238">
        <v>11</v>
      </c>
      <c r="P159" s="238">
        <v>27</v>
      </c>
      <c r="Q159" s="238">
        <v>3</v>
      </c>
    </row>
    <row r="160" spans="1:17" ht="12" customHeight="1">
      <c r="A160" s="226"/>
      <c r="B160" s="226"/>
      <c r="C160" s="226" t="s">
        <v>102</v>
      </c>
      <c r="D160" s="57"/>
      <c r="E160" s="227">
        <v>304</v>
      </c>
      <c r="F160" s="238">
        <v>6</v>
      </c>
      <c r="G160" s="238">
        <v>65</v>
      </c>
      <c r="H160" s="238">
        <v>48</v>
      </c>
      <c r="I160" s="238">
        <v>54</v>
      </c>
      <c r="J160" s="238">
        <v>49</v>
      </c>
      <c r="K160" s="238">
        <v>4</v>
      </c>
      <c r="L160" s="238">
        <v>3</v>
      </c>
      <c r="M160" s="238">
        <v>22</v>
      </c>
      <c r="N160" s="238">
        <v>23</v>
      </c>
      <c r="O160" s="238">
        <v>8</v>
      </c>
      <c r="P160" s="238">
        <v>18</v>
      </c>
      <c r="Q160" s="238">
        <v>4</v>
      </c>
    </row>
    <row r="161" spans="1:17" ht="12" customHeight="1">
      <c r="A161" s="226"/>
      <c r="B161" s="226"/>
      <c r="C161" s="226" t="s">
        <v>101</v>
      </c>
      <c r="D161" s="57"/>
      <c r="E161" s="227">
        <v>11</v>
      </c>
      <c r="F161" s="238">
        <v>1</v>
      </c>
      <c r="G161" s="238">
        <v>1</v>
      </c>
      <c r="H161" s="238">
        <v>0</v>
      </c>
      <c r="I161" s="238">
        <v>1</v>
      </c>
      <c r="J161" s="238">
        <v>0</v>
      </c>
      <c r="K161" s="238">
        <v>0</v>
      </c>
      <c r="L161" s="238">
        <v>4</v>
      </c>
      <c r="M161" s="238">
        <v>1</v>
      </c>
      <c r="N161" s="238">
        <v>1</v>
      </c>
      <c r="O161" s="238">
        <v>0</v>
      </c>
      <c r="P161" s="238">
        <v>2</v>
      </c>
      <c r="Q161" s="238">
        <v>0</v>
      </c>
    </row>
    <row r="162" spans="1:17" ht="12" customHeight="1">
      <c r="A162" s="226"/>
      <c r="B162" s="226"/>
      <c r="C162" s="226" t="s">
        <v>100</v>
      </c>
      <c r="D162" s="57"/>
      <c r="E162" s="227">
        <v>3</v>
      </c>
      <c r="F162" s="238">
        <v>0</v>
      </c>
      <c r="G162" s="238">
        <v>0</v>
      </c>
      <c r="H162" s="238">
        <v>0</v>
      </c>
      <c r="I162" s="238">
        <v>0</v>
      </c>
      <c r="J162" s="238">
        <v>0</v>
      </c>
      <c r="K162" s="238">
        <v>0</v>
      </c>
      <c r="L162" s="238">
        <v>0</v>
      </c>
      <c r="M162" s="238">
        <v>0</v>
      </c>
      <c r="N162" s="238">
        <v>0</v>
      </c>
      <c r="O162" s="238">
        <v>0</v>
      </c>
      <c r="P162" s="238">
        <v>3</v>
      </c>
      <c r="Q162" s="238">
        <v>0</v>
      </c>
    </row>
    <row r="163" spans="1:17" ht="12" customHeight="1">
      <c r="A163" s="226"/>
      <c r="B163" s="226" t="s">
        <v>120</v>
      </c>
      <c r="C163" s="226"/>
      <c r="D163" s="57"/>
      <c r="E163" s="227">
        <v>495</v>
      </c>
      <c r="F163" s="238">
        <v>9</v>
      </c>
      <c r="G163" s="238">
        <v>131</v>
      </c>
      <c r="H163" s="238">
        <v>72</v>
      </c>
      <c r="I163" s="238">
        <v>70</v>
      </c>
      <c r="J163" s="238">
        <v>82</v>
      </c>
      <c r="K163" s="238">
        <v>12</v>
      </c>
      <c r="L163" s="238">
        <v>2</v>
      </c>
      <c r="M163" s="238">
        <v>46</v>
      </c>
      <c r="N163" s="238">
        <v>10</v>
      </c>
      <c r="O163" s="238">
        <v>12</v>
      </c>
      <c r="P163" s="238">
        <v>39</v>
      </c>
      <c r="Q163" s="238">
        <v>10</v>
      </c>
    </row>
    <row r="164" spans="1:17" ht="12" customHeight="1">
      <c r="A164" s="226"/>
      <c r="B164" s="226" t="s">
        <v>119</v>
      </c>
      <c r="C164" s="226"/>
      <c r="D164" s="57"/>
      <c r="E164" s="227">
        <v>457</v>
      </c>
      <c r="F164" s="238">
        <v>4</v>
      </c>
      <c r="G164" s="238">
        <v>70</v>
      </c>
      <c r="H164" s="238">
        <v>70</v>
      </c>
      <c r="I164" s="238">
        <v>69</v>
      </c>
      <c r="J164" s="238">
        <v>70</v>
      </c>
      <c r="K164" s="238">
        <v>14</v>
      </c>
      <c r="L164" s="238">
        <v>2</v>
      </c>
      <c r="M164" s="238">
        <v>47</v>
      </c>
      <c r="N164" s="238">
        <v>18</v>
      </c>
      <c r="O164" s="238">
        <v>17</v>
      </c>
      <c r="P164" s="238">
        <v>69</v>
      </c>
      <c r="Q164" s="238">
        <v>7</v>
      </c>
    </row>
    <row r="165" spans="1:17" ht="12" customHeight="1">
      <c r="A165" s="226"/>
      <c r="B165" s="226" t="s">
        <v>118</v>
      </c>
      <c r="C165" s="226"/>
      <c r="D165" s="57"/>
      <c r="E165" s="227">
        <v>986</v>
      </c>
      <c r="F165" s="238">
        <v>17</v>
      </c>
      <c r="G165" s="238">
        <v>179</v>
      </c>
      <c r="H165" s="238">
        <v>170</v>
      </c>
      <c r="I165" s="238">
        <v>128</v>
      </c>
      <c r="J165" s="238">
        <v>164</v>
      </c>
      <c r="K165" s="238">
        <v>22</v>
      </c>
      <c r="L165" s="238">
        <v>9</v>
      </c>
      <c r="M165" s="238">
        <v>94</v>
      </c>
      <c r="N165" s="238">
        <v>51</v>
      </c>
      <c r="O165" s="238">
        <v>51</v>
      </c>
      <c r="P165" s="238">
        <v>90</v>
      </c>
      <c r="Q165" s="238">
        <v>11</v>
      </c>
    </row>
    <row r="166" spans="1:17" ht="12" customHeight="1">
      <c r="A166" s="226"/>
      <c r="B166" s="226" t="s">
        <v>117</v>
      </c>
      <c r="C166" s="226"/>
      <c r="D166" s="57"/>
      <c r="E166" s="227">
        <v>388</v>
      </c>
      <c r="F166" s="238">
        <v>13</v>
      </c>
      <c r="G166" s="238">
        <v>91</v>
      </c>
      <c r="H166" s="238">
        <v>92</v>
      </c>
      <c r="I166" s="238">
        <v>49</v>
      </c>
      <c r="J166" s="238">
        <v>50</v>
      </c>
      <c r="K166" s="238">
        <v>5</v>
      </c>
      <c r="L166" s="238">
        <v>4</v>
      </c>
      <c r="M166" s="238">
        <v>27</v>
      </c>
      <c r="N166" s="238">
        <v>21</v>
      </c>
      <c r="O166" s="238">
        <v>4</v>
      </c>
      <c r="P166" s="238">
        <v>25</v>
      </c>
      <c r="Q166" s="238">
        <v>7</v>
      </c>
    </row>
    <row r="167" spans="1:17" ht="12" customHeight="1">
      <c r="A167" s="226"/>
      <c r="B167" s="226" t="s">
        <v>116</v>
      </c>
      <c r="C167" s="226"/>
      <c r="D167" s="57"/>
      <c r="E167" s="227">
        <v>53</v>
      </c>
      <c r="F167" s="238">
        <v>0</v>
      </c>
      <c r="G167" s="238">
        <v>5</v>
      </c>
      <c r="H167" s="238">
        <v>8</v>
      </c>
      <c r="I167" s="238">
        <v>7</v>
      </c>
      <c r="J167" s="238">
        <v>13</v>
      </c>
      <c r="K167" s="238">
        <v>1</v>
      </c>
      <c r="L167" s="238">
        <v>1</v>
      </c>
      <c r="M167" s="238">
        <v>6</v>
      </c>
      <c r="N167" s="238">
        <v>2</v>
      </c>
      <c r="O167" s="238">
        <v>0</v>
      </c>
      <c r="P167" s="238">
        <v>7</v>
      </c>
      <c r="Q167" s="238">
        <v>3</v>
      </c>
    </row>
    <row r="168" spans="1:17" ht="12" customHeight="1">
      <c r="A168" s="226"/>
      <c r="B168" s="226" t="s">
        <v>115</v>
      </c>
      <c r="C168" s="226"/>
      <c r="D168" s="57"/>
      <c r="E168" s="227">
        <v>3812</v>
      </c>
      <c r="F168" s="238">
        <v>79</v>
      </c>
      <c r="G168" s="238">
        <v>596</v>
      </c>
      <c r="H168" s="238">
        <v>637</v>
      </c>
      <c r="I168" s="238">
        <v>464</v>
      </c>
      <c r="J168" s="238">
        <v>647</v>
      </c>
      <c r="K168" s="238">
        <v>79</v>
      </c>
      <c r="L168" s="238">
        <v>33</v>
      </c>
      <c r="M168" s="238">
        <v>411</v>
      </c>
      <c r="N168" s="238">
        <v>261</v>
      </c>
      <c r="O168" s="238">
        <v>181</v>
      </c>
      <c r="P168" s="238">
        <v>369</v>
      </c>
      <c r="Q168" s="238">
        <v>55</v>
      </c>
    </row>
    <row r="169" spans="1:17" ht="12" customHeight="1">
      <c r="A169" s="226"/>
      <c r="B169" s="226"/>
      <c r="C169" s="226" t="s">
        <v>103</v>
      </c>
      <c r="D169" s="57"/>
      <c r="E169" s="227">
        <v>837</v>
      </c>
      <c r="F169" s="238">
        <v>16</v>
      </c>
      <c r="G169" s="238">
        <v>105</v>
      </c>
      <c r="H169" s="238">
        <v>146</v>
      </c>
      <c r="I169" s="238">
        <v>103</v>
      </c>
      <c r="J169" s="238">
        <v>147</v>
      </c>
      <c r="K169" s="238">
        <v>12</v>
      </c>
      <c r="L169" s="238">
        <v>6</v>
      </c>
      <c r="M169" s="238">
        <v>97</v>
      </c>
      <c r="N169" s="238">
        <v>53</v>
      </c>
      <c r="O169" s="238">
        <v>43</v>
      </c>
      <c r="P169" s="238">
        <v>94</v>
      </c>
      <c r="Q169" s="238">
        <v>15</v>
      </c>
    </row>
    <row r="170" spans="1:17" ht="12" customHeight="1">
      <c r="A170" s="226"/>
      <c r="B170" s="226"/>
      <c r="C170" s="226" t="s">
        <v>102</v>
      </c>
      <c r="D170" s="57"/>
      <c r="E170" s="227">
        <v>1042</v>
      </c>
      <c r="F170" s="238">
        <v>15</v>
      </c>
      <c r="G170" s="238">
        <v>186</v>
      </c>
      <c r="H170" s="238">
        <v>187</v>
      </c>
      <c r="I170" s="238">
        <v>135</v>
      </c>
      <c r="J170" s="238">
        <v>159</v>
      </c>
      <c r="K170" s="238">
        <v>21</v>
      </c>
      <c r="L170" s="238">
        <v>10</v>
      </c>
      <c r="M170" s="238">
        <v>100</v>
      </c>
      <c r="N170" s="238">
        <v>72</v>
      </c>
      <c r="O170" s="238">
        <v>40</v>
      </c>
      <c r="P170" s="238">
        <v>98</v>
      </c>
      <c r="Q170" s="238">
        <v>19</v>
      </c>
    </row>
    <row r="171" spans="1:17" ht="12" customHeight="1">
      <c r="A171" s="226"/>
      <c r="B171" s="226"/>
      <c r="C171" s="226" t="s">
        <v>101</v>
      </c>
      <c r="D171" s="57"/>
      <c r="E171" s="227">
        <v>698</v>
      </c>
      <c r="F171" s="238">
        <v>22</v>
      </c>
      <c r="G171" s="238">
        <v>135</v>
      </c>
      <c r="H171" s="238">
        <v>98</v>
      </c>
      <c r="I171" s="238">
        <v>67</v>
      </c>
      <c r="J171" s="238">
        <v>132</v>
      </c>
      <c r="K171" s="238">
        <v>24</v>
      </c>
      <c r="L171" s="238">
        <v>5</v>
      </c>
      <c r="M171" s="238">
        <v>76</v>
      </c>
      <c r="N171" s="238">
        <v>49</v>
      </c>
      <c r="O171" s="238">
        <v>27</v>
      </c>
      <c r="P171" s="238">
        <v>56</v>
      </c>
      <c r="Q171" s="238">
        <v>7</v>
      </c>
    </row>
    <row r="172" spans="1:17" ht="12" customHeight="1">
      <c r="A172" s="226"/>
      <c r="B172" s="226"/>
      <c r="C172" s="226" t="s">
        <v>100</v>
      </c>
      <c r="D172" s="57"/>
      <c r="E172" s="227">
        <v>282</v>
      </c>
      <c r="F172" s="238">
        <v>8</v>
      </c>
      <c r="G172" s="238">
        <v>41</v>
      </c>
      <c r="H172" s="238">
        <v>53</v>
      </c>
      <c r="I172" s="238">
        <v>34</v>
      </c>
      <c r="J172" s="238">
        <v>47</v>
      </c>
      <c r="K172" s="238">
        <v>5</v>
      </c>
      <c r="L172" s="238">
        <v>3</v>
      </c>
      <c r="M172" s="238">
        <v>30</v>
      </c>
      <c r="N172" s="238">
        <v>16</v>
      </c>
      <c r="O172" s="238">
        <v>16</v>
      </c>
      <c r="P172" s="238">
        <v>28</v>
      </c>
      <c r="Q172" s="238">
        <v>1</v>
      </c>
    </row>
    <row r="173" spans="1:17" ht="12" customHeight="1">
      <c r="A173" s="226"/>
      <c r="B173" s="226"/>
      <c r="C173" s="226" t="s">
        <v>99</v>
      </c>
      <c r="D173" s="57"/>
      <c r="E173" s="227">
        <v>953</v>
      </c>
      <c r="F173" s="238">
        <v>18</v>
      </c>
      <c r="G173" s="238">
        <v>129</v>
      </c>
      <c r="H173" s="238">
        <v>153</v>
      </c>
      <c r="I173" s="238">
        <v>125</v>
      </c>
      <c r="J173" s="238">
        <v>162</v>
      </c>
      <c r="K173" s="238">
        <v>17</v>
      </c>
      <c r="L173" s="238">
        <v>9</v>
      </c>
      <c r="M173" s="238">
        <v>108</v>
      </c>
      <c r="N173" s="238">
        <v>71</v>
      </c>
      <c r="O173" s="238">
        <v>55</v>
      </c>
      <c r="P173" s="238">
        <v>93</v>
      </c>
      <c r="Q173" s="238">
        <v>13</v>
      </c>
    </row>
    <row r="174" spans="1:17" ht="12" customHeight="1">
      <c r="A174" s="226"/>
      <c r="B174" s="226" t="s">
        <v>114</v>
      </c>
      <c r="C174" s="226"/>
      <c r="D174" s="57"/>
      <c r="E174" s="227">
        <v>1549</v>
      </c>
      <c r="F174" s="238">
        <v>34</v>
      </c>
      <c r="G174" s="238">
        <v>339</v>
      </c>
      <c r="H174" s="238">
        <v>328</v>
      </c>
      <c r="I174" s="238">
        <v>184</v>
      </c>
      <c r="J174" s="238">
        <v>214</v>
      </c>
      <c r="K174" s="238">
        <v>27</v>
      </c>
      <c r="L174" s="238">
        <v>9</v>
      </c>
      <c r="M174" s="238">
        <v>130</v>
      </c>
      <c r="N174" s="238">
        <v>88</v>
      </c>
      <c r="O174" s="238">
        <v>56</v>
      </c>
      <c r="P174" s="238">
        <v>113</v>
      </c>
      <c r="Q174" s="238">
        <v>27</v>
      </c>
    </row>
    <row r="175" spans="1:17" ht="12" customHeight="1">
      <c r="A175" s="226"/>
      <c r="B175" s="226"/>
      <c r="C175" s="226" t="s">
        <v>103</v>
      </c>
      <c r="D175" s="57"/>
      <c r="E175" s="227">
        <v>409</v>
      </c>
      <c r="F175" s="238">
        <v>5</v>
      </c>
      <c r="G175" s="238">
        <v>84</v>
      </c>
      <c r="H175" s="238">
        <v>92</v>
      </c>
      <c r="I175" s="238">
        <v>41</v>
      </c>
      <c r="J175" s="238">
        <v>69</v>
      </c>
      <c r="K175" s="238">
        <v>5</v>
      </c>
      <c r="L175" s="238">
        <v>1</v>
      </c>
      <c r="M175" s="238">
        <v>37</v>
      </c>
      <c r="N175" s="238">
        <v>13</v>
      </c>
      <c r="O175" s="238">
        <v>19</v>
      </c>
      <c r="P175" s="238">
        <v>35</v>
      </c>
      <c r="Q175" s="238">
        <v>8</v>
      </c>
    </row>
    <row r="176" spans="1:17" ht="12" customHeight="1">
      <c r="A176" s="226"/>
      <c r="B176" s="226"/>
      <c r="C176" s="226" t="s">
        <v>102</v>
      </c>
      <c r="D176" s="57"/>
      <c r="E176" s="227">
        <v>784</v>
      </c>
      <c r="F176" s="238">
        <v>20</v>
      </c>
      <c r="G176" s="238">
        <v>174</v>
      </c>
      <c r="H176" s="238">
        <v>158</v>
      </c>
      <c r="I176" s="238">
        <v>107</v>
      </c>
      <c r="J176" s="238">
        <v>100</v>
      </c>
      <c r="K176" s="238">
        <v>11</v>
      </c>
      <c r="L176" s="238">
        <v>7</v>
      </c>
      <c r="M176" s="238">
        <v>65</v>
      </c>
      <c r="N176" s="238">
        <v>53</v>
      </c>
      <c r="O176" s="238">
        <v>20</v>
      </c>
      <c r="P176" s="238">
        <v>57</v>
      </c>
      <c r="Q176" s="238">
        <v>12</v>
      </c>
    </row>
    <row r="177" spans="1:17" ht="12" customHeight="1">
      <c r="A177" s="226"/>
      <c r="B177" s="226"/>
      <c r="C177" s="226" t="s">
        <v>101</v>
      </c>
      <c r="D177" s="57"/>
      <c r="E177" s="227">
        <v>356</v>
      </c>
      <c r="F177" s="238">
        <v>9</v>
      </c>
      <c r="G177" s="238">
        <v>81</v>
      </c>
      <c r="H177" s="238">
        <v>78</v>
      </c>
      <c r="I177" s="238">
        <v>36</v>
      </c>
      <c r="J177" s="238">
        <v>45</v>
      </c>
      <c r="K177" s="238">
        <v>11</v>
      </c>
      <c r="L177" s="238">
        <v>1</v>
      </c>
      <c r="M177" s="238">
        <v>28</v>
      </c>
      <c r="N177" s="238">
        <v>22</v>
      </c>
      <c r="O177" s="238">
        <v>17</v>
      </c>
      <c r="P177" s="238">
        <v>21</v>
      </c>
      <c r="Q177" s="238">
        <v>7</v>
      </c>
    </row>
    <row r="178" spans="1:17" ht="12" customHeight="1">
      <c r="A178" s="226"/>
      <c r="B178" s="226"/>
      <c r="C178" s="226" t="s">
        <v>100</v>
      </c>
      <c r="D178" s="57"/>
      <c r="E178" s="227" t="s">
        <v>163</v>
      </c>
      <c r="F178" s="238">
        <v>0</v>
      </c>
      <c r="G178" s="238">
        <v>0</v>
      </c>
      <c r="H178" s="238">
        <v>0</v>
      </c>
      <c r="I178" s="238">
        <v>0</v>
      </c>
      <c r="J178" s="238">
        <v>0</v>
      </c>
      <c r="K178" s="238">
        <v>0</v>
      </c>
      <c r="L178" s="238">
        <v>0</v>
      </c>
      <c r="M178" s="238">
        <v>0</v>
      </c>
      <c r="N178" s="238">
        <v>0</v>
      </c>
      <c r="O178" s="238">
        <v>0</v>
      </c>
      <c r="P178" s="238">
        <v>0</v>
      </c>
      <c r="Q178" s="238">
        <v>0</v>
      </c>
    </row>
    <row r="179" spans="1:17" ht="12" customHeight="1">
      <c r="A179" s="226"/>
      <c r="B179" s="226" t="s">
        <v>113</v>
      </c>
      <c r="C179" s="226"/>
      <c r="D179" s="57"/>
      <c r="E179" s="227">
        <v>664</v>
      </c>
      <c r="F179" s="238">
        <v>15</v>
      </c>
      <c r="G179" s="238">
        <v>113</v>
      </c>
      <c r="H179" s="238">
        <v>96</v>
      </c>
      <c r="I179" s="238">
        <v>97</v>
      </c>
      <c r="J179" s="238">
        <v>96</v>
      </c>
      <c r="K179" s="238">
        <v>40</v>
      </c>
      <c r="L179" s="238">
        <v>7</v>
      </c>
      <c r="M179" s="238">
        <v>57</v>
      </c>
      <c r="N179" s="238">
        <v>34</v>
      </c>
      <c r="O179" s="238">
        <v>32</v>
      </c>
      <c r="P179" s="238">
        <v>72</v>
      </c>
      <c r="Q179" s="238">
        <v>5</v>
      </c>
    </row>
    <row r="180" spans="1:17" ht="12" customHeight="1">
      <c r="A180" s="226"/>
      <c r="B180" s="226"/>
      <c r="C180" s="226" t="s">
        <v>103</v>
      </c>
      <c r="D180" s="57"/>
      <c r="E180" s="227">
        <v>26</v>
      </c>
      <c r="F180" s="238">
        <v>2</v>
      </c>
      <c r="G180" s="238">
        <v>5</v>
      </c>
      <c r="H180" s="238">
        <v>5</v>
      </c>
      <c r="I180" s="238">
        <v>2</v>
      </c>
      <c r="J180" s="238">
        <v>2</v>
      </c>
      <c r="K180" s="238">
        <v>1</v>
      </c>
      <c r="L180" s="238">
        <v>0</v>
      </c>
      <c r="M180" s="238">
        <v>3</v>
      </c>
      <c r="N180" s="238">
        <v>1</v>
      </c>
      <c r="O180" s="238">
        <v>4</v>
      </c>
      <c r="P180" s="238">
        <v>1</v>
      </c>
      <c r="Q180" s="238">
        <v>0</v>
      </c>
    </row>
    <row r="181" spans="1:17" ht="12" customHeight="1">
      <c r="A181" s="226"/>
      <c r="B181" s="226"/>
      <c r="C181" s="226" t="s">
        <v>102</v>
      </c>
      <c r="D181" s="57"/>
      <c r="E181" s="227">
        <v>222</v>
      </c>
      <c r="F181" s="238">
        <v>4</v>
      </c>
      <c r="G181" s="238">
        <v>38</v>
      </c>
      <c r="H181" s="238">
        <v>37</v>
      </c>
      <c r="I181" s="238">
        <v>32</v>
      </c>
      <c r="J181" s="238">
        <v>36</v>
      </c>
      <c r="K181" s="238">
        <v>16</v>
      </c>
      <c r="L181" s="238">
        <v>1</v>
      </c>
      <c r="M181" s="238">
        <v>13</v>
      </c>
      <c r="N181" s="238">
        <v>11</v>
      </c>
      <c r="O181" s="238">
        <v>3</v>
      </c>
      <c r="P181" s="238">
        <v>28</v>
      </c>
      <c r="Q181" s="238">
        <v>3</v>
      </c>
    </row>
    <row r="182" spans="1:17" ht="12" customHeight="1">
      <c r="A182" s="226"/>
      <c r="B182" s="226"/>
      <c r="C182" s="226" t="s">
        <v>101</v>
      </c>
      <c r="D182" s="57"/>
      <c r="E182" s="227">
        <v>329</v>
      </c>
      <c r="F182" s="238">
        <v>6</v>
      </c>
      <c r="G182" s="238">
        <v>55</v>
      </c>
      <c r="H182" s="238">
        <v>44</v>
      </c>
      <c r="I182" s="238">
        <v>53</v>
      </c>
      <c r="J182" s="238">
        <v>46</v>
      </c>
      <c r="K182" s="238">
        <v>21</v>
      </c>
      <c r="L182" s="238">
        <v>6</v>
      </c>
      <c r="M182" s="238">
        <v>29</v>
      </c>
      <c r="N182" s="238">
        <v>18</v>
      </c>
      <c r="O182" s="238">
        <v>16</v>
      </c>
      <c r="P182" s="238">
        <v>33</v>
      </c>
      <c r="Q182" s="238">
        <v>2</v>
      </c>
    </row>
    <row r="183" spans="1:17" ht="12" customHeight="1">
      <c r="A183" s="226"/>
      <c r="B183" s="226"/>
      <c r="C183" s="226" t="s">
        <v>100</v>
      </c>
      <c r="D183" s="57"/>
      <c r="E183" s="227">
        <v>87</v>
      </c>
      <c r="F183" s="238">
        <v>3</v>
      </c>
      <c r="G183" s="238">
        <v>15</v>
      </c>
      <c r="H183" s="238">
        <v>10</v>
      </c>
      <c r="I183" s="238">
        <v>10</v>
      </c>
      <c r="J183" s="238">
        <v>12</v>
      </c>
      <c r="K183" s="238">
        <v>2</v>
      </c>
      <c r="L183" s="238">
        <v>0</v>
      </c>
      <c r="M183" s="238">
        <v>12</v>
      </c>
      <c r="N183" s="238">
        <v>4</v>
      </c>
      <c r="O183" s="238">
        <v>9</v>
      </c>
      <c r="P183" s="238">
        <v>10</v>
      </c>
      <c r="Q183" s="238">
        <v>0</v>
      </c>
    </row>
    <row r="184" spans="1:17" ht="12" customHeight="1">
      <c r="A184" s="226"/>
      <c r="B184" s="226" t="s">
        <v>112</v>
      </c>
      <c r="C184" s="226"/>
      <c r="D184" s="57"/>
      <c r="E184" s="227">
        <v>256</v>
      </c>
      <c r="F184" s="238">
        <v>13</v>
      </c>
      <c r="G184" s="238">
        <v>39</v>
      </c>
      <c r="H184" s="238">
        <v>33</v>
      </c>
      <c r="I184" s="238">
        <v>26</v>
      </c>
      <c r="J184" s="238">
        <v>61</v>
      </c>
      <c r="K184" s="238">
        <v>7</v>
      </c>
      <c r="L184" s="238">
        <v>1</v>
      </c>
      <c r="M184" s="238">
        <v>24</v>
      </c>
      <c r="N184" s="238">
        <v>19</v>
      </c>
      <c r="O184" s="238">
        <v>10</v>
      </c>
      <c r="P184" s="238">
        <v>18</v>
      </c>
      <c r="Q184" s="238">
        <v>5</v>
      </c>
    </row>
    <row r="185" spans="1:17" ht="12" customHeight="1">
      <c r="A185" s="226"/>
      <c r="B185" s="226"/>
      <c r="C185" s="226" t="s">
        <v>103</v>
      </c>
      <c r="D185" s="57"/>
      <c r="E185" s="227">
        <v>212</v>
      </c>
      <c r="F185" s="238">
        <v>8</v>
      </c>
      <c r="G185" s="238">
        <v>30</v>
      </c>
      <c r="H185" s="238">
        <v>26</v>
      </c>
      <c r="I185" s="238">
        <v>25</v>
      </c>
      <c r="J185" s="238">
        <v>52</v>
      </c>
      <c r="K185" s="238">
        <v>7</v>
      </c>
      <c r="L185" s="238">
        <v>1</v>
      </c>
      <c r="M185" s="238">
        <v>21</v>
      </c>
      <c r="N185" s="238">
        <v>17</v>
      </c>
      <c r="O185" s="238">
        <v>6</v>
      </c>
      <c r="P185" s="238">
        <v>16</v>
      </c>
      <c r="Q185" s="238">
        <v>3</v>
      </c>
    </row>
    <row r="186" spans="1:17" ht="12" customHeight="1">
      <c r="A186" s="226"/>
      <c r="B186" s="226"/>
      <c r="C186" s="226" t="s">
        <v>102</v>
      </c>
      <c r="D186" s="57"/>
      <c r="E186" s="227">
        <v>44</v>
      </c>
      <c r="F186" s="238">
        <v>5</v>
      </c>
      <c r="G186" s="238">
        <v>9</v>
      </c>
      <c r="H186" s="238">
        <v>7</v>
      </c>
      <c r="I186" s="238">
        <v>1</v>
      </c>
      <c r="J186" s="238">
        <v>9</v>
      </c>
      <c r="K186" s="238">
        <v>0</v>
      </c>
      <c r="L186" s="238">
        <v>0</v>
      </c>
      <c r="M186" s="238">
        <v>3</v>
      </c>
      <c r="N186" s="238">
        <v>2</v>
      </c>
      <c r="O186" s="238">
        <v>4</v>
      </c>
      <c r="P186" s="238">
        <v>2</v>
      </c>
      <c r="Q186" s="238">
        <v>2</v>
      </c>
    </row>
    <row r="187" spans="1:17" ht="12" customHeight="1">
      <c r="A187" s="226"/>
      <c r="B187" s="226"/>
      <c r="C187" s="226" t="s">
        <v>101</v>
      </c>
      <c r="D187" s="57"/>
      <c r="E187" s="227" t="s">
        <v>163</v>
      </c>
      <c r="F187" s="238">
        <v>0</v>
      </c>
      <c r="G187" s="238">
        <v>0</v>
      </c>
      <c r="H187" s="238">
        <v>0</v>
      </c>
      <c r="I187" s="238">
        <v>0</v>
      </c>
      <c r="J187" s="238">
        <v>0</v>
      </c>
      <c r="K187" s="238">
        <v>0</v>
      </c>
      <c r="L187" s="238">
        <v>0</v>
      </c>
      <c r="M187" s="238">
        <v>0</v>
      </c>
      <c r="N187" s="238">
        <v>0</v>
      </c>
      <c r="O187" s="238">
        <v>0</v>
      </c>
      <c r="P187" s="238">
        <v>0</v>
      </c>
      <c r="Q187" s="238">
        <v>0</v>
      </c>
    </row>
    <row r="188" spans="1:17" ht="12" customHeight="1">
      <c r="A188" s="226"/>
      <c r="B188" s="226" t="s">
        <v>111</v>
      </c>
      <c r="C188" s="226"/>
      <c r="D188" s="57"/>
      <c r="E188" s="227">
        <v>3115</v>
      </c>
      <c r="F188" s="238">
        <v>66</v>
      </c>
      <c r="G188" s="238">
        <v>480</v>
      </c>
      <c r="H188" s="238">
        <v>499</v>
      </c>
      <c r="I188" s="238">
        <v>399</v>
      </c>
      <c r="J188" s="238">
        <v>550</v>
      </c>
      <c r="K188" s="238">
        <v>69</v>
      </c>
      <c r="L188" s="238">
        <v>23</v>
      </c>
      <c r="M188" s="238">
        <v>351</v>
      </c>
      <c r="N188" s="238">
        <v>185</v>
      </c>
      <c r="O188" s="238">
        <v>131</v>
      </c>
      <c r="P188" s="238">
        <v>294</v>
      </c>
      <c r="Q188" s="238">
        <v>68</v>
      </c>
    </row>
    <row r="189" spans="1:17" ht="12" customHeight="1">
      <c r="A189" s="226"/>
      <c r="B189" s="226"/>
      <c r="C189" s="226" t="s">
        <v>103</v>
      </c>
      <c r="D189" s="57"/>
      <c r="E189" s="227">
        <v>946</v>
      </c>
      <c r="F189" s="238">
        <v>15</v>
      </c>
      <c r="G189" s="238">
        <v>151</v>
      </c>
      <c r="H189" s="238">
        <v>156</v>
      </c>
      <c r="I189" s="238">
        <v>124</v>
      </c>
      <c r="J189" s="238">
        <v>193</v>
      </c>
      <c r="K189" s="238">
        <v>29</v>
      </c>
      <c r="L189" s="238">
        <v>3</v>
      </c>
      <c r="M189" s="238">
        <v>97</v>
      </c>
      <c r="N189" s="238">
        <v>51</v>
      </c>
      <c r="O189" s="238">
        <v>30</v>
      </c>
      <c r="P189" s="238">
        <v>80</v>
      </c>
      <c r="Q189" s="238">
        <v>17</v>
      </c>
    </row>
    <row r="190" spans="1:17" ht="12" customHeight="1">
      <c r="A190" s="226"/>
      <c r="B190" s="226"/>
      <c r="C190" s="226" t="s">
        <v>102</v>
      </c>
      <c r="D190" s="57"/>
      <c r="E190" s="227">
        <v>499</v>
      </c>
      <c r="F190" s="238">
        <v>9</v>
      </c>
      <c r="G190" s="238">
        <v>88</v>
      </c>
      <c r="H190" s="238">
        <v>93</v>
      </c>
      <c r="I190" s="238">
        <v>60</v>
      </c>
      <c r="J190" s="238">
        <v>80</v>
      </c>
      <c r="K190" s="238">
        <v>15</v>
      </c>
      <c r="L190" s="238">
        <v>7</v>
      </c>
      <c r="M190" s="238">
        <v>46</v>
      </c>
      <c r="N190" s="238">
        <v>29</v>
      </c>
      <c r="O190" s="238">
        <v>21</v>
      </c>
      <c r="P190" s="238">
        <v>44</v>
      </c>
      <c r="Q190" s="238">
        <v>7</v>
      </c>
    </row>
    <row r="191" spans="1:17" ht="12" customHeight="1">
      <c r="A191" s="226"/>
      <c r="B191" s="226"/>
      <c r="C191" s="226" t="s">
        <v>101</v>
      </c>
      <c r="D191" s="57"/>
      <c r="E191" s="227">
        <v>730</v>
      </c>
      <c r="F191" s="238">
        <v>13</v>
      </c>
      <c r="G191" s="238">
        <v>107</v>
      </c>
      <c r="H191" s="238">
        <v>105</v>
      </c>
      <c r="I191" s="238">
        <v>103</v>
      </c>
      <c r="J191" s="238">
        <v>126</v>
      </c>
      <c r="K191" s="238">
        <v>13</v>
      </c>
      <c r="L191" s="238">
        <v>7</v>
      </c>
      <c r="M191" s="238">
        <v>85</v>
      </c>
      <c r="N191" s="238">
        <v>45</v>
      </c>
      <c r="O191" s="238">
        <v>33</v>
      </c>
      <c r="P191" s="238">
        <v>79</v>
      </c>
      <c r="Q191" s="238">
        <v>14</v>
      </c>
    </row>
    <row r="192" spans="1:17" ht="12" customHeight="1">
      <c r="A192" s="226"/>
      <c r="B192" s="226"/>
      <c r="C192" s="226" t="s">
        <v>100</v>
      </c>
      <c r="D192" s="57"/>
      <c r="E192" s="227">
        <v>444</v>
      </c>
      <c r="F192" s="238">
        <v>14</v>
      </c>
      <c r="G192" s="238">
        <v>69</v>
      </c>
      <c r="H192" s="238">
        <v>65</v>
      </c>
      <c r="I192" s="238">
        <v>53</v>
      </c>
      <c r="J192" s="238">
        <v>75</v>
      </c>
      <c r="K192" s="238">
        <v>3</v>
      </c>
      <c r="L192" s="238">
        <v>2</v>
      </c>
      <c r="M192" s="238">
        <v>54</v>
      </c>
      <c r="N192" s="238">
        <v>31</v>
      </c>
      <c r="O192" s="238">
        <v>17</v>
      </c>
      <c r="P192" s="238">
        <v>48</v>
      </c>
      <c r="Q192" s="238">
        <v>13</v>
      </c>
    </row>
    <row r="193" spans="1:17" ht="12" customHeight="1">
      <c r="A193" s="226"/>
      <c r="B193" s="226"/>
      <c r="C193" s="226" t="s">
        <v>99</v>
      </c>
      <c r="D193" s="57"/>
      <c r="E193" s="227">
        <v>496</v>
      </c>
      <c r="F193" s="238">
        <v>15</v>
      </c>
      <c r="G193" s="238">
        <v>65</v>
      </c>
      <c r="H193" s="238">
        <v>80</v>
      </c>
      <c r="I193" s="238">
        <v>59</v>
      </c>
      <c r="J193" s="238">
        <v>76</v>
      </c>
      <c r="K193" s="238">
        <v>9</v>
      </c>
      <c r="L193" s="238">
        <v>4</v>
      </c>
      <c r="M193" s="238">
        <v>69</v>
      </c>
      <c r="N193" s="238">
        <v>29</v>
      </c>
      <c r="O193" s="238">
        <v>30</v>
      </c>
      <c r="P193" s="238">
        <v>43</v>
      </c>
      <c r="Q193" s="238">
        <v>17</v>
      </c>
    </row>
    <row r="194" spans="1:17" ht="12" customHeight="1">
      <c r="A194" s="226"/>
      <c r="B194" s="226" t="s">
        <v>110</v>
      </c>
      <c r="C194" s="226"/>
      <c r="D194" s="57"/>
      <c r="E194" s="227">
        <v>409</v>
      </c>
      <c r="F194" s="238">
        <v>17</v>
      </c>
      <c r="G194" s="238">
        <v>80</v>
      </c>
      <c r="H194" s="238">
        <v>79</v>
      </c>
      <c r="I194" s="238">
        <v>66</v>
      </c>
      <c r="J194" s="238">
        <v>57</v>
      </c>
      <c r="K194" s="238">
        <v>1</v>
      </c>
      <c r="L194" s="238">
        <v>3</v>
      </c>
      <c r="M194" s="238">
        <v>43</v>
      </c>
      <c r="N194" s="238">
        <v>21</v>
      </c>
      <c r="O194" s="238">
        <v>17</v>
      </c>
      <c r="P194" s="238">
        <v>25</v>
      </c>
      <c r="Q194" s="238">
        <v>0</v>
      </c>
    </row>
    <row r="195" spans="1:17" ht="12" customHeight="1">
      <c r="A195" s="226"/>
      <c r="B195" s="226" t="s">
        <v>109</v>
      </c>
      <c r="C195" s="226"/>
      <c r="D195" s="57"/>
      <c r="E195" s="227">
        <v>316</v>
      </c>
      <c r="F195" s="238">
        <v>8</v>
      </c>
      <c r="G195" s="238">
        <v>51</v>
      </c>
      <c r="H195" s="238">
        <v>46</v>
      </c>
      <c r="I195" s="238">
        <v>41</v>
      </c>
      <c r="J195" s="238">
        <v>31</v>
      </c>
      <c r="K195" s="238">
        <v>3</v>
      </c>
      <c r="L195" s="238">
        <v>8</v>
      </c>
      <c r="M195" s="238">
        <v>51</v>
      </c>
      <c r="N195" s="238">
        <v>21</v>
      </c>
      <c r="O195" s="238">
        <v>15</v>
      </c>
      <c r="P195" s="238">
        <v>37</v>
      </c>
      <c r="Q195" s="238">
        <v>4</v>
      </c>
    </row>
    <row r="196" spans="1:17" ht="12" customHeight="1">
      <c r="A196" s="226"/>
      <c r="B196" s="226" t="s">
        <v>108</v>
      </c>
      <c r="C196" s="226"/>
      <c r="D196" s="57"/>
      <c r="E196" s="227">
        <v>82</v>
      </c>
      <c r="F196" s="238">
        <v>1</v>
      </c>
      <c r="G196" s="238">
        <v>14</v>
      </c>
      <c r="H196" s="238">
        <v>15</v>
      </c>
      <c r="I196" s="238">
        <v>6</v>
      </c>
      <c r="J196" s="238">
        <v>20</v>
      </c>
      <c r="K196" s="238">
        <v>3</v>
      </c>
      <c r="L196" s="238">
        <v>3</v>
      </c>
      <c r="M196" s="238">
        <v>9</v>
      </c>
      <c r="N196" s="238">
        <v>2</v>
      </c>
      <c r="O196" s="238">
        <v>2</v>
      </c>
      <c r="P196" s="238">
        <v>6</v>
      </c>
      <c r="Q196" s="238">
        <v>1</v>
      </c>
    </row>
    <row r="197" spans="1:17" ht="12" customHeight="1">
      <c r="A197" s="226"/>
      <c r="B197" s="226" t="s">
        <v>107</v>
      </c>
      <c r="C197" s="226"/>
      <c r="D197" s="57"/>
      <c r="E197" s="227">
        <v>793</v>
      </c>
      <c r="F197" s="238">
        <v>14</v>
      </c>
      <c r="G197" s="238">
        <v>119</v>
      </c>
      <c r="H197" s="238">
        <v>121</v>
      </c>
      <c r="I197" s="238">
        <v>72</v>
      </c>
      <c r="J197" s="238">
        <v>117</v>
      </c>
      <c r="K197" s="238">
        <v>9</v>
      </c>
      <c r="L197" s="238">
        <v>3</v>
      </c>
      <c r="M197" s="238">
        <v>120</v>
      </c>
      <c r="N197" s="238">
        <v>51</v>
      </c>
      <c r="O197" s="238">
        <v>51</v>
      </c>
      <c r="P197" s="238">
        <v>88</v>
      </c>
      <c r="Q197" s="238">
        <v>28</v>
      </c>
    </row>
    <row r="198" spans="1:17" ht="12" customHeight="1">
      <c r="A198" s="226"/>
      <c r="B198" s="226" t="s">
        <v>106</v>
      </c>
      <c r="C198" s="226"/>
      <c r="D198" s="57"/>
      <c r="E198" s="227">
        <v>274</v>
      </c>
      <c r="F198" s="238">
        <v>13</v>
      </c>
      <c r="G198" s="238">
        <v>56</v>
      </c>
      <c r="H198" s="238">
        <v>51</v>
      </c>
      <c r="I198" s="238">
        <v>28</v>
      </c>
      <c r="J198" s="238">
        <v>46</v>
      </c>
      <c r="K198" s="238">
        <v>6</v>
      </c>
      <c r="L198" s="238">
        <v>0</v>
      </c>
      <c r="M198" s="238">
        <v>30</v>
      </c>
      <c r="N198" s="238">
        <v>11</v>
      </c>
      <c r="O198" s="238">
        <v>7</v>
      </c>
      <c r="P198" s="238">
        <v>19</v>
      </c>
      <c r="Q198" s="238">
        <v>7</v>
      </c>
    </row>
    <row r="199" spans="1:17" ht="12" customHeight="1">
      <c r="A199" s="226"/>
      <c r="B199" s="226" t="s">
        <v>105</v>
      </c>
      <c r="C199" s="226"/>
      <c r="D199" s="57"/>
      <c r="E199" s="227">
        <v>677</v>
      </c>
      <c r="F199" s="238">
        <v>15</v>
      </c>
      <c r="G199" s="238">
        <v>114</v>
      </c>
      <c r="H199" s="238">
        <v>103</v>
      </c>
      <c r="I199" s="238">
        <v>106</v>
      </c>
      <c r="J199" s="238">
        <v>78</v>
      </c>
      <c r="K199" s="238">
        <v>5</v>
      </c>
      <c r="L199" s="238">
        <v>2</v>
      </c>
      <c r="M199" s="238">
        <v>88</v>
      </c>
      <c r="N199" s="238">
        <v>51</v>
      </c>
      <c r="O199" s="238">
        <v>33</v>
      </c>
      <c r="P199" s="238">
        <v>66</v>
      </c>
      <c r="Q199" s="238">
        <v>16</v>
      </c>
    </row>
    <row r="200" spans="1:17" ht="12" customHeight="1">
      <c r="A200" s="226"/>
      <c r="B200" s="226" t="s">
        <v>104</v>
      </c>
      <c r="C200" s="226"/>
      <c r="D200" s="57"/>
      <c r="E200" s="227">
        <v>2383</v>
      </c>
      <c r="F200" s="238">
        <v>47</v>
      </c>
      <c r="G200" s="238">
        <v>371</v>
      </c>
      <c r="H200" s="238">
        <v>358</v>
      </c>
      <c r="I200" s="238">
        <v>259</v>
      </c>
      <c r="J200" s="238">
        <v>339</v>
      </c>
      <c r="K200" s="238">
        <v>30</v>
      </c>
      <c r="L200" s="238">
        <v>19</v>
      </c>
      <c r="M200" s="238">
        <v>404</v>
      </c>
      <c r="N200" s="238">
        <v>131</v>
      </c>
      <c r="O200" s="238">
        <v>118</v>
      </c>
      <c r="P200" s="238">
        <v>242</v>
      </c>
      <c r="Q200" s="238">
        <v>65</v>
      </c>
    </row>
    <row r="201" spans="1:17" ht="12" customHeight="1">
      <c r="A201" s="226"/>
      <c r="B201" s="226"/>
      <c r="C201" s="226" t="s">
        <v>103</v>
      </c>
      <c r="D201" s="57"/>
      <c r="E201" s="227">
        <v>846</v>
      </c>
      <c r="F201" s="238">
        <v>16</v>
      </c>
      <c r="G201" s="238">
        <v>168</v>
      </c>
      <c r="H201" s="238">
        <v>134</v>
      </c>
      <c r="I201" s="238">
        <v>95</v>
      </c>
      <c r="J201" s="238">
        <v>109</v>
      </c>
      <c r="K201" s="238">
        <v>13</v>
      </c>
      <c r="L201" s="238">
        <v>5</v>
      </c>
      <c r="M201" s="238">
        <v>126</v>
      </c>
      <c r="N201" s="238">
        <v>46</v>
      </c>
      <c r="O201" s="238">
        <v>43</v>
      </c>
      <c r="P201" s="238">
        <v>75</v>
      </c>
      <c r="Q201" s="238">
        <v>16</v>
      </c>
    </row>
    <row r="202" spans="1:17" ht="12" customHeight="1">
      <c r="A202" s="226"/>
      <c r="B202" s="226"/>
      <c r="C202" s="226" t="s">
        <v>102</v>
      </c>
      <c r="D202" s="57"/>
      <c r="E202" s="227">
        <v>928</v>
      </c>
      <c r="F202" s="238">
        <v>18</v>
      </c>
      <c r="G202" s="238">
        <v>125</v>
      </c>
      <c r="H202" s="238">
        <v>139</v>
      </c>
      <c r="I202" s="238">
        <v>107</v>
      </c>
      <c r="J202" s="238">
        <v>132</v>
      </c>
      <c r="K202" s="238">
        <v>12</v>
      </c>
      <c r="L202" s="238">
        <v>12</v>
      </c>
      <c r="M202" s="238">
        <v>163</v>
      </c>
      <c r="N202" s="238">
        <v>53</v>
      </c>
      <c r="O202" s="238">
        <v>51</v>
      </c>
      <c r="P202" s="238">
        <v>94</v>
      </c>
      <c r="Q202" s="238">
        <v>22</v>
      </c>
    </row>
    <row r="203" spans="1:17" ht="12" customHeight="1">
      <c r="A203" s="226"/>
      <c r="B203" s="226"/>
      <c r="C203" s="226" t="s">
        <v>101</v>
      </c>
      <c r="D203" s="57"/>
      <c r="E203" s="227">
        <v>609</v>
      </c>
      <c r="F203" s="238">
        <v>13</v>
      </c>
      <c r="G203" s="238">
        <v>78</v>
      </c>
      <c r="H203" s="238">
        <v>85</v>
      </c>
      <c r="I203" s="238">
        <v>57</v>
      </c>
      <c r="J203" s="238">
        <v>98</v>
      </c>
      <c r="K203" s="238">
        <v>5</v>
      </c>
      <c r="L203" s="238">
        <v>2</v>
      </c>
      <c r="M203" s="238">
        <v>115</v>
      </c>
      <c r="N203" s="238">
        <v>32</v>
      </c>
      <c r="O203" s="238">
        <v>24</v>
      </c>
      <c r="P203" s="238">
        <v>73</v>
      </c>
      <c r="Q203" s="238">
        <v>27</v>
      </c>
    </row>
    <row r="204" spans="1:17" ht="12" customHeight="1">
      <c r="A204" s="226"/>
      <c r="B204" s="226"/>
      <c r="C204" s="226" t="s">
        <v>100</v>
      </c>
      <c r="D204" s="57"/>
      <c r="E204" s="227" t="s">
        <v>163</v>
      </c>
      <c r="F204" s="238">
        <v>0</v>
      </c>
      <c r="G204" s="238">
        <v>0</v>
      </c>
      <c r="H204" s="238">
        <v>0</v>
      </c>
      <c r="I204" s="238">
        <v>0</v>
      </c>
      <c r="J204" s="238">
        <v>0</v>
      </c>
      <c r="K204" s="238">
        <v>0</v>
      </c>
      <c r="L204" s="238">
        <v>0</v>
      </c>
      <c r="M204" s="238">
        <v>0</v>
      </c>
      <c r="N204" s="238">
        <v>0</v>
      </c>
      <c r="O204" s="238">
        <v>0</v>
      </c>
      <c r="P204" s="238">
        <v>0</v>
      </c>
      <c r="Q204" s="238">
        <v>0</v>
      </c>
    </row>
    <row r="205" spans="1:17" ht="12" customHeight="1">
      <c r="A205" s="226"/>
      <c r="B205" s="226"/>
      <c r="C205" s="226" t="s">
        <v>99</v>
      </c>
      <c r="D205" s="57"/>
      <c r="E205" s="227" t="s">
        <v>163</v>
      </c>
      <c r="F205" s="238">
        <v>0</v>
      </c>
      <c r="G205" s="238">
        <v>0</v>
      </c>
      <c r="H205" s="238">
        <v>0</v>
      </c>
      <c r="I205" s="238">
        <v>0</v>
      </c>
      <c r="J205" s="238">
        <v>0</v>
      </c>
      <c r="K205" s="238">
        <v>0</v>
      </c>
      <c r="L205" s="238">
        <v>0</v>
      </c>
      <c r="M205" s="238">
        <v>0</v>
      </c>
      <c r="N205" s="238">
        <v>0</v>
      </c>
      <c r="O205" s="238">
        <v>0</v>
      </c>
      <c r="P205" s="238">
        <v>0</v>
      </c>
      <c r="Q205" s="238">
        <v>0</v>
      </c>
    </row>
    <row r="206" spans="1:17" ht="12" customHeight="1">
      <c r="A206" s="226"/>
      <c r="B206" s="226" t="s">
        <v>98</v>
      </c>
      <c r="C206" s="226"/>
      <c r="D206" s="229"/>
      <c r="E206" s="227">
        <v>4</v>
      </c>
      <c r="F206" s="238">
        <v>0</v>
      </c>
      <c r="G206" s="238">
        <v>0</v>
      </c>
      <c r="H206" s="238">
        <v>0</v>
      </c>
      <c r="I206" s="238">
        <v>0</v>
      </c>
      <c r="J206" s="238">
        <v>0</v>
      </c>
      <c r="K206" s="238">
        <v>4</v>
      </c>
      <c r="L206" s="238">
        <v>0</v>
      </c>
      <c r="M206" s="238">
        <v>0</v>
      </c>
      <c r="N206" s="238">
        <v>0</v>
      </c>
      <c r="O206" s="238">
        <v>0</v>
      </c>
      <c r="P206" s="238">
        <v>0</v>
      </c>
      <c r="Q206" s="238">
        <v>0</v>
      </c>
    </row>
    <row r="207" spans="1:17" ht="12" customHeight="1">
      <c r="A207" s="226" t="s">
        <v>97</v>
      </c>
      <c r="B207" s="226"/>
      <c r="C207" s="226"/>
      <c r="D207" s="57"/>
      <c r="E207" s="242"/>
      <c r="F207" s="60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</row>
    <row r="208" spans="1:17" ht="12" customHeight="1">
      <c r="A208" s="226">
        <v>1</v>
      </c>
      <c r="B208" s="414" t="s">
        <v>96</v>
      </c>
      <c r="C208" s="414"/>
      <c r="D208" s="243"/>
      <c r="E208" s="227">
        <v>1713</v>
      </c>
      <c r="F208" s="228">
        <v>53</v>
      </c>
      <c r="G208" s="238">
        <v>325</v>
      </c>
      <c r="H208" s="238">
        <v>344</v>
      </c>
      <c r="I208" s="238">
        <v>255</v>
      </c>
      <c r="J208" s="238">
        <v>287</v>
      </c>
      <c r="K208" s="238">
        <v>42</v>
      </c>
      <c r="L208" s="238">
        <v>10</v>
      </c>
      <c r="M208" s="238">
        <v>153</v>
      </c>
      <c r="N208" s="238">
        <v>51</v>
      </c>
      <c r="O208" s="238">
        <v>37</v>
      </c>
      <c r="P208" s="238">
        <v>123</v>
      </c>
      <c r="Q208" s="238">
        <v>33</v>
      </c>
    </row>
    <row r="209" spans="1:17" ht="12" customHeight="1">
      <c r="A209" s="226">
        <v>2</v>
      </c>
      <c r="B209" s="414" t="s">
        <v>367</v>
      </c>
      <c r="C209" s="414"/>
      <c r="D209" s="229" t="s">
        <v>366</v>
      </c>
      <c r="E209" s="227">
        <v>1771</v>
      </c>
      <c r="F209" s="228">
        <v>51</v>
      </c>
      <c r="G209" s="238">
        <v>292</v>
      </c>
      <c r="H209" s="238">
        <v>353</v>
      </c>
      <c r="I209" s="238">
        <v>225</v>
      </c>
      <c r="J209" s="238">
        <v>343</v>
      </c>
      <c r="K209" s="238">
        <v>63</v>
      </c>
      <c r="L209" s="238">
        <v>16</v>
      </c>
      <c r="M209" s="238">
        <v>154</v>
      </c>
      <c r="N209" s="238">
        <v>55</v>
      </c>
      <c r="O209" s="238">
        <v>57</v>
      </c>
      <c r="P209" s="238">
        <v>144</v>
      </c>
      <c r="Q209" s="238">
        <v>18</v>
      </c>
    </row>
    <row r="210" spans="1:17" ht="12" customHeight="1">
      <c r="A210" s="226">
        <v>3</v>
      </c>
      <c r="B210" s="414" t="s">
        <v>95</v>
      </c>
      <c r="C210" s="414"/>
      <c r="D210" s="243"/>
      <c r="E210" s="227">
        <v>1750</v>
      </c>
      <c r="F210" s="228">
        <v>57</v>
      </c>
      <c r="G210" s="238">
        <v>331</v>
      </c>
      <c r="H210" s="238">
        <v>357</v>
      </c>
      <c r="I210" s="238">
        <v>250</v>
      </c>
      <c r="J210" s="238">
        <v>351</v>
      </c>
      <c r="K210" s="238">
        <v>52</v>
      </c>
      <c r="L210" s="238">
        <v>7</v>
      </c>
      <c r="M210" s="238">
        <v>114</v>
      </c>
      <c r="N210" s="238">
        <v>39</v>
      </c>
      <c r="O210" s="238">
        <v>40</v>
      </c>
      <c r="P210" s="238">
        <v>133</v>
      </c>
      <c r="Q210" s="238">
        <v>19</v>
      </c>
    </row>
    <row r="211" spans="1:17" ht="12" customHeight="1">
      <c r="A211" s="226">
        <v>4</v>
      </c>
      <c r="B211" s="414" t="s">
        <v>94</v>
      </c>
      <c r="C211" s="414"/>
      <c r="D211" s="243"/>
      <c r="E211" s="227">
        <v>1922</v>
      </c>
      <c r="F211" s="228">
        <v>54</v>
      </c>
      <c r="G211" s="238">
        <v>313</v>
      </c>
      <c r="H211" s="238">
        <v>372</v>
      </c>
      <c r="I211" s="238">
        <v>277</v>
      </c>
      <c r="J211" s="238">
        <v>334</v>
      </c>
      <c r="K211" s="238">
        <v>34</v>
      </c>
      <c r="L211" s="238">
        <v>11</v>
      </c>
      <c r="M211" s="238">
        <v>179</v>
      </c>
      <c r="N211" s="238">
        <v>96</v>
      </c>
      <c r="O211" s="238">
        <v>77</v>
      </c>
      <c r="P211" s="238">
        <v>158</v>
      </c>
      <c r="Q211" s="238">
        <v>17</v>
      </c>
    </row>
    <row r="212" spans="1:17" ht="12" customHeight="1">
      <c r="A212" s="226">
        <v>5</v>
      </c>
      <c r="B212" s="414" t="s">
        <v>93</v>
      </c>
      <c r="C212" s="414"/>
      <c r="D212" s="243"/>
      <c r="E212" s="227">
        <v>1997</v>
      </c>
      <c r="F212" s="228">
        <v>43</v>
      </c>
      <c r="G212" s="238">
        <v>281</v>
      </c>
      <c r="H212" s="238">
        <v>378</v>
      </c>
      <c r="I212" s="238">
        <v>290</v>
      </c>
      <c r="J212" s="238">
        <v>317</v>
      </c>
      <c r="K212" s="238">
        <v>56</v>
      </c>
      <c r="L212" s="238">
        <v>18</v>
      </c>
      <c r="M212" s="238">
        <v>167</v>
      </c>
      <c r="N212" s="238">
        <v>135</v>
      </c>
      <c r="O212" s="238">
        <v>84</v>
      </c>
      <c r="P212" s="238">
        <v>199</v>
      </c>
      <c r="Q212" s="238">
        <v>29</v>
      </c>
    </row>
    <row r="213" spans="1:17" ht="12" customHeight="1">
      <c r="A213" s="226">
        <v>6</v>
      </c>
      <c r="B213" s="414" t="s">
        <v>92</v>
      </c>
      <c r="C213" s="414"/>
      <c r="D213" s="243"/>
      <c r="E213" s="227">
        <v>3116</v>
      </c>
      <c r="F213" s="228">
        <v>84</v>
      </c>
      <c r="G213" s="238">
        <v>589</v>
      </c>
      <c r="H213" s="238">
        <v>641</v>
      </c>
      <c r="I213" s="238">
        <v>435</v>
      </c>
      <c r="J213" s="238">
        <v>541</v>
      </c>
      <c r="K213" s="238">
        <v>132</v>
      </c>
      <c r="L213" s="238">
        <v>19</v>
      </c>
      <c r="M213" s="238">
        <v>221</v>
      </c>
      <c r="N213" s="238">
        <v>98</v>
      </c>
      <c r="O213" s="238">
        <v>98</v>
      </c>
      <c r="P213" s="238">
        <v>200</v>
      </c>
      <c r="Q213" s="238">
        <v>58</v>
      </c>
    </row>
    <row r="214" spans="1:17" ht="12" customHeight="1">
      <c r="A214" s="226">
        <v>7</v>
      </c>
      <c r="B214" s="414" t="s">
        <v>91</v>
      </c>
      <c r="C214" s="414"/>
      <c r="D214" s="243"/>
      <c r="E214" s="227">
        <v>1928</v>
      </c>
      <c r="F214" s="228">
        <v>47</v>
      </c>
      <c r="G214" s="238">
        <v>266</v>
      </c>
      <c r="H214" s="238">
        <v>320</v>
      </c>
      <c r="I214" s="238">
        <v>259</v>
      </c>
      <c r="J214" s="238">
        <v>347</v>
      </c>
      <c r="K214" s="238">
        <v>51</v>
      </c>
      <c r="L214" s="238">
        <v>20</v>
      </c>
      <c r="M214" s="238">
        <v>195</v>
      </c>
      <c r="N214" s="238">
        <v>134</v>
      </c>
      <c r="O214" s="238">
        <v>74</v>
      </c>
      <c r="P214" s="238">
        <v>160</v>
      </c>
      <c r="Q214" s="238">
        <v>55</v>
      </c>
    </row>
    <row r="215" spans="1:17" ht="12" customHeight="1">
      <c r="A215" s="226">
        <v>8</v>
      </c>
      <c r="B215" s="414" t="s">
        <v>90</v>
      </c>
      <c r="C215" s="414"/>
      <c r="D215" s="243"/>
      <c r="E215" s="227">
        <v>840</v>
      </c>
      <c r="F215" s="228">
        <v>22</v>
      </c>
      <c r="G215" s="238">
        <v>97</v>
      </c>
      <c r="H215" s="238">
        <v>131</v>
      </c>
      <c r="I215" s="238">
        <v>113</v>
      </c>
      <c r="J215" s="238">
        <v>173</v>
      </c>
      <c r="K215" s="238">
        <v>25</v>
      </c>
      <c r="L215" s="238">
        <v>11</v>
      </c>
      <c r="M215" s="238">
        <v>88</v>
      </c>
      <c r="N215" s="238">
        <v>43</v>
      </c>
      <c r="O215" s="238">
        <v>33</v>
      </c>
      <c r="P215" s="238">
        <v>79</v>
      </c>
      <c r="Q215" s="238">
        <v>25</v>
      </c>
    </row>
    <row r="216" spans="1:17" ht="12" customHeight="1">
      <c r="A216" s="226">
        <v>9</v>
      </c>
      <c r="B216" s="414" t="s">
        <v>89</v>
      </c>
      <c r="C216" s="414"/>
      <c r="D216" s="243"/>
      <c r="E216" s="227">
        <v>1260</v>
      </c>
      <c r="F216" s="228">
        <v>21</v>
      </c>
      <c r="G216" s="238">
        <v>157</v>
      </c>
      <c r="H216" s="238">
        <v>208</v>
      </c>
      <c r="I216" s="238">
        <v>170</v>
      </c>
      <c r="J216" s="238">
        <v>213</v>
      </c>
      <c r="K216" s="238">
        <v>32</v>
      </c>
      <c r="L216" s="238">
        <v>8</v>
      </c>
      <c r="M216" s="238">
        <v>159</v>
      </c>
      <c r="N216" s="238">
        <v>70</v>
      </c>
      <c r="O216" s="238">
        <v>72</v>
      </c>
      <c r="P216" s="238">
        <v>127</v>
      </c>
      <c r="Q216" s="238">
        <v>23</v>
      </c>
    </row>
    <row r="217" spans="1:17" ht="12" customHeight="1">
      <c r="A217" s="226">
        <v>10</v>
      </c>
      <c r="B217" s="414" t="s">
        <v>88</v>
      </c>
      <c r="C217" s="414"/>
      <c r="D217" s="243"/>
      <c r="E217" s="227">
        <v>1699</v>
      </c>
      <c r="F217" s="228">
        <v>38</v>
      </c>
      <c r="G217" s="238">
        <v>408</v>
      </c>
      <c r="H217" s="238">
        <v>317</v>
      </c>
      <c r="I217" s="238">
        <v>242</v>
      </c>
      <c r="J217" s="238">
        <v>264</v>
      </c>
      <c r="K217" s="238">
        <v>30</v>
      </c>
      <c r="L217" s="238">
        <v>9</v>
      </c>
      <c r="M217" s="238">
        <v>138</v>
      </c>
      <c r="N217" s="238">
        <v>52</v>
      </c>
      <c r="O217" s="238">
        <v>49</v>
      </c>
      <c r="P217" s="238">
        <v>123</v>
      </c>
      <c r="Q217" s="238">
        <v>29</v>
      </c>
    </row>
    <row r="218" spans="1:17" ht="12" customHeight="1">
      <c r="A218" s="226">
        <v>11</v>
      </c>
      <c r="B218" s="414" t="s">
        <v>87</v>
      </c>
      <c r="C218" s="414"/>
      <c r="D218" s="243"/>
      <c r="E218" s="227">
        <v>2376</v>
      </c>
      <c r="F218" s="228">
        <v>46</v>
      </c>
      <c r="G218" s="238">
        <v>437</v>
      </c>
      <c r="H218" s="238">
        <v>413</v>
      </c>
      <c r="I218" s="238">
        <v>335</v>
      </c>
      <c r="J218" s="238">
        <v>373</v>
      </c>
      <c r="K218" s="238">
        <v>50</v>
      </c>
      <c r="L218" s="238">
        <v>23</v>
      </c>
      <c r="M218" s="238">
        <v>218</v>
      </c>
      <c r="N218" s="238">
        <v>124</v>
      </c>
      <c r="O218" s="238">
        <v>91</v>
      </c>
      <c r="P218" s="238">
        <v>234</v>
      </c>
      <c r="Q218" s="238">
        <v>32</v>
      </c>
    </row>
    <row r="219" spans="1:17" ht="12" customHeight="1">
      <c r="A219" s="226">
        <v>12</v>
      </c>
      <c r="B219" s="414" t="s">
        <v>86</v>
      </c>
      <c r="C219" s="414"/>
      <c r="D219" s="243"/>
      <c r="E219" s="227">
        <v>2909</v>
      </c>
      <c r="F219" s="228">
        <v>69</v>
      </c>
      <c r="G219" s="238">
        <v>398</v>
      </c>
      <c r="H219" s="238">
        <v>515</v>
      </c>
      <c r="I219" s="238">
        <v>325</v>
      </c>
      <c r="J219" s="238">
        <v>500</v>
      </c>
      <c r="K219" s="238">
        <v>61</v>
      </c>
      <c r="L219" s="238">
        <v>19</v>
      </c>
      <c r="M219" s="238">
        <v>351</v>
      </c>
      <c r="N219" s="238">
        <v>147</v>
      </c>
      <c r="O219" s="238">
        <v>155</v>
      </c>
      <c r="P219" s="238">
        <v>307</v>
      </c>
      <c r="Q219" s="238">
        <v>62</v>
      </c>
    </row>
    <row r="220" spans="1:17" ht="12" customHeight="1">
      <c r="A220" s="226">
        <v>13</v>
      </c>
      <c r="B220" s="414" t="s">
        <v>85</v>
      </c>
      <c r="C220" s="414"/>
      <c r="D220" s="243"/>
      <c r="E220" s="227">
        <v>2857</v>
      </c>
      <c r="F220" s="228">
        <v>57</v>
      </c>
      <c r="G220" s="238">
        <v>419</v>
      </c>
      <c r="H220" s="238">
        <v>469</v>
      </c>
      <c r="I220" s="238">
        <v>359</v>
      </c>
      <c r="J220" s="238">
        <v>472</v>
      </c>
      <c r="K220" s="238">
        <v>59</v>
      </c>
      <c r="L220" s="238">
        <v>48</v>
      </c>
      <c r="M220" s="238">
        <v>318</v>
      </c>
      <c r="N220" s="238">
        <v>218</v>
      </c>
      <c r="O220" s="238">
        <v>129</v>
      </c>
      <c r="P220" s="238">
        <v>264</v>
      </c>
      <c r="Q220" s="238">
        <v>45</v>
      </c>
    </row>
    <row r="221" spans="1:17" ht="12" customHeight="1">
      <c r="A221" s="226">
        <v>14</v>
      </c>
      <c r="B221" s="414" t="s">
        <v>84</v>
      </c>
      <c r="C221" s="414"/>
      <c r="D221" s="229"/>
      <c r="E221" s="227">
        <v>2875</v>
      </c>
      <c r="F221" s="228">
        <v>63</v>
      </c>
      <c r="G221" s="238">
        <v>240</v>
      </c>
      <c r="H221" s="238">
        <v>398</v>
      </c>
      <c r="I221" s="238">
        <v>319</v>
      </c>
      <c r="J221" s="238">
        <v>518</v>
      </c>
      <c r="K221" s="238">
        <v>53</v>
      </c>
      <c r="L221" s="238">
        <v>155</v>
      </c>
      <c r="M221" s="238">
        <v>395</v>
      </c>
      <c r="N221" s="238">
        <v>217</v>
      </c>
      <c r="O221" s="238">
        <v>134</v>
      </c>
      <c r="P221" s="238">
        <v>316</v>
      </c>
      <c r="Q221" s="238">
        <v>67</v>
      </c>
    </row>
    <row r="222" spans="1:17" ht="12" customHeight="1">
      <c r="A222" s="226">
        <v>15</v>
      </c>
      <c r="B222" s="414" t="s">
        <v>83</v>
      </c>
      <c r="C222" s="414"/>
      <c r="D222" s="243"/>
      <c r="E222" s="227">
        <v>5414</v>
      </c>
      <c r="F222" s="228">
        <v>113</v>
      </c>
      <c r="G222" s="238">
        <v>940</v>
      </c>
      <c r="H222" s="238">
        <v>973</v>
      </c>
      <c r="I222" s="238">
        <v>655</v>
      </c>
      <c r="J222" s="238">
        <v>874</v>
      </c>
      <c r="K222" s="238">
        <v>107</v>
      </c>
      <c r="L222" s="238">
        <v>43</v>
      </c>
      <c r="M222" s="238">
        <v>547</v>
      </c>
      <c r="N222" s="238">
        <v>351</v>
      </c>
      <c r="O222" s="238">
        <v>237</v>
      </c>
      <c r="P222" s="238">
        <v>489</v>
      </c>
      <c r="Q222" s="238">
        <v>85</v>
      </c>
    </row>
    <row r="223" spans="1:17" ht="12" customHeight="1">
      <c r="A223" s="226">
        <v>16</v>
      </c>
      <c r="B223" s="414" t="s">
        <v>82</v>
      </c>
      <c r="C223" s="414"/>
      <c r="D223" s="243"/>
      <c r="E223" s="227">
        <v>4444</v>
      </c>
      <c r="F223" s="228">
        <v>111</v>
      </c>
      <c r="G223" s="238">
        <v>712</v>
      </c>
      <c r="H223" s="238">
        <v>707</v>
      </c>
      <c r="I223" s="238">
        <v>588</v>
      </c>
      <c r="J223" s="238">
        <v>764</v>
      </c>
      <c r="K223" s="238">
        <v>117</v>
      </c>
      <c r="L223" s="238">
        <v>34</v>
      </c>
      <c r="M223" s="238">
        <v>475</v>
      </c>
      <c r="N223" s="238">
        <v>259</v>
      </c>
      <c r="O223" s="238">
        <v>190</v>
      </c>
      <c r="P223" s="238">
        <v>409</v>
      </c>
      <c r="Q223" s="238">
        <v>78</v>
      </c>
    </row>
    <row r="224" spans="1:17" ht="12" customHeight="1">
      <c r="A224" s="226">
        <v>17</v>
      </c>
      <c r="B224" s="414" t="s">
        <v>81</v>
      </c>
      <c r="C224" s="414"/>
      <c r="D224" s="243"/>
      <c r="E224" s="227">
        <v>4525</v>
      </c>
      <c r="F224" s="228">
        <v>98</v>
      </c>
      <c r="G224" s="238">
        <v>725</v>
      </c>
      <c r="H224" s="238">
        <v>694</v>
      </c>
      <c r="I224" s="238">
        <v>512</v>
      </c>
      <c r="J224" s="238">
        <v>631</v>
      </c>
      <c r="K224" s="238">
        <v>56</v>
      </c>
      <c r="L224" s="238">
        <v>35</v>
      </c>
      <c r="M224" s="238">
        <v>702</v>
      </c>
      <c r="N224" s="238">
        <v>267</v>
      </c>
      <c r="O224" s="238">
        <v>226</v>
      </c>
      <c r="P224" s="238">
        <v>458</v>
      </c>
      <c r="Q224" s="238">
        <v>121</v>
      </c>
    </row>
    <row r="225" spans="1:17" ht="12" customHeight="1">
      <c r="A225" s="226">
        <v>18</v>
      </c>
      <c r="B225" s="414" t="s">
        <v>80</v>
      </c>
      <c r="C225" s="414"/>
      <c r="D225" s="243"/>
      <c r="E225" s="227">
        <v>1389</v>
      </c>
      <c r="F225" s="228">
        <v>24</v>
      </c>
      <c r="G225" s="238">
        <v>145</v>
      </c>
      <c r="H225" s="238">
        <v>167</v>
      </c>
      <c r="I225" s="238">
        <v>151</v>
      </c>
      <c r="J225" s="238">
        <v>211</v>
      </c>
      <c r="K225" s="238">
        <v>25</v>
      </c>
      <c r="L225" s="238">
        <v>131</v>
      </c>
      <c r="M225" s="238">
        <v>177</v>
      </c>
      <c r="N225" s="238">
        <v>90</v>
      </c>
      <c r="O225" s="238">
        <v>62</v>
      </c>
      <c r="P225" s="238">
        <v>158</v>
      </c>
      <c r="Q225" s="238">
        <v>48</v>
      </c>
    </row>
  </sheetData>
  <mergeCells count="66">
    <mergeCell ref="B225:C225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13:C213"/>
    <mergeCell ref="L156:L157"/>
    <mergeCell ref="M156:M157"/>
    <mergeCell ref="N156:N157"/>
    <mergeCell ref="O156:O157"/>
    <mergeCell ref="B208:C208"/>
    <mergeCell ref="B209:C209"/>
    <mergeCell ref="B210:C210"/>
    <mergeCell ref="B211:C211"/>
    <mergeCell ref="B212:C212"/>
    <mergeCell ref="P156:P157"/>
    <mergeCell ref="Q156:Q157"/>
    <mergeCell ref="A154:D157"/>
    <mergeCell ref="E154:J154"/>
    <mergeCell ref="K154:Q154"/>
    <mergeCell ref="E155:E157"/>
    <mergeCell ref="F156:F157"/>
    <mergeCell ref="G156:G157"/>
    <mergeCell ref="H156:H157"/>
    <mergeCell ref="I156:I157"/>
    <mergeCell ref="J156:J157"/>
    <mergeCell ref="K156:K157"/>
    <mergeCell ref="Q80:Q81"/>
    <mergeCell ref="A78:D81"/>
    <mergeCell ref="E78:J78"/>
    <mergeCell ref="K78:Q78"/>
    <mergeCell ref="E79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4:Q5"/>
    <mergeCell ref="A2:D5"/>
    <mergeCell ref="E2:J2"/>
    <mergeCell ref="K2:Q2"/>
    <mergeCell ref="E3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"/>
  <pageMargins left="0.70866141732283472" right="0.70866141732283472" top="0.74803149606299213" bottom="0.74803149606299213" header="0.31496062992125984" footer="0.31496062992125984"/>
  <pageSetup paperSize="9" scale="76" pageOrder="overThenDown" orientation="portrait" r:id="rId1"/>
  <rowBreaks count="2" manualBreakCount="2">
    <brk id="76" max="16" man="1"/>
    <brk id="152" max="16383" man="1"/>
  </rowBreaks>
  <colBreaks count="1" manualBreakCount="1">
    <brk id="1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24"/>
  <sheetViews>
    <sheetView view="pageBreakPreview" zoomScaleNormal="100" zoomScaleSheetLayoutView="100" workbookViewId="0"/>
  </sheetViews>
  <sheetFormatPr defaultRowHeight="13.5"/>
  <cols>
    <col min="1" max="2" width="3.625" customWidth="1"/>
    <col min="3" max="3" width="12.625" customWidth="1"/>
    <col min="4" max="4" width="2.625" customWidth="1"/>
    <col min="5" max="17" width="12.625" customWidth="1"/>
  </cols>
  <sheetData>
    <row r="1" spans="1:17" ht="24" customHeight="1" thickBot="1">
      <c r="A1" s="231"/>
      <c r="B1" s="233"/>
      <c r="C1" s="233"/>
      <c r="D1" s="55"/>
      <c r="E1" s="211"/>
      <c r="F1" s="211"/>
      <c r="G1" s="211"/>
      <c r="H1" s="211"/>
      <c r="I1" s="211"/>
      <c r="J1" s="244" t="s">
        <v>520</v>
      </c>
      <c r="K1" s="234" t="s">
        <v>519</v>
      </c>
      <c r="L1" s="211"/>
      <c r="M1" s="211"/>
      <c r="N1" s="211"/>
      <c r="O1" s="211"/>
      <c r="P1" s="220"/>
      <c r="Q1" s="220"/>
    </row>
    <row r="2" spans="1:17" ht="14.1" customHeight="1" thickTop="1">
      <c r="A2" s="400" t="s">
        <v>362</v>
      </c>
      <c r="B2" s="400"/>
      <c r="C2" s="400"/>
      <c r="D2" s="400"/>
      <c r="E2" s="415" t="s">
        <v>0</v>
      </c>
      <c r="F2" s="416"/>
      <c r="G2" s="416"/>
      <c r="H2" s="416"/>
      <c r="I2" s="416"/>
      <c r="J2" s="416"/>
      <c r="K2" s="416" t="s">
        <v>0</v>
      </c>
      <c r="L2" s="416"/>
      <c r="M2" s="416"/>
      <c r="N2" s="416"/>
      <c r="O2" s="416"/>
      <c r="P2" s="416"/>
      <c r="Q2" s="416"/>
    </row>
    <row r="3" spans="1:17" ht="12" customHeight="1">
      <c r="A3" s="402"/>
      <c r="B3" s="402"/>
      <c r="C3" s="402"/>
      <c r="D3" s="402"/>
      <c r="E3" s="406" t="s">
        <v>167</v>
      </c>
      <c r="F3" s="235" t="s">
        <v>24</v>
      </c>
      <c r="G3" s="235" t="s">
        <v>25</v>
      </c>
      <c r="H3" s="235" t="s">
        <v>26</v>
      </c>
      <c r="I3" s="235" t="s">
        <v>27</v>
      </c>
      <c r="J3" s="236" t="s">
        <v>28</v>
      </c>
      <c r="K3" s="237" t="s">
        <v>29</v>
      </c>
      <c r="L3" s="235" t="s">
        <v>30</v>
      </c>
      <c r="M3" s="235" t="s">
        <v>31</v>
      </c>
      <c r="N3" s="235" t="s">
        <v>32</v>
      </c>
      <c r="O3" s="235" t="s">
        <v>33</v>
      </c>
      <c r="P3" s="235" t="s">
        <v>34</v>
      </c>
      <c r="Q3" s="233" t="s">
        <v>35</v>
      </c>
    </row>
    <row r="4" spans="1:17" ht="12" customHeight="1">
      <c r="A4" s="402"/>
      <c r="B4" s="402"/>
      <c r="C4" s="402"/>
      <c r="D4" s="402"/>
      <c r="E4" s="406"/>
      <c r="F4" s="408" t="s">
        <v>495</v>
      </c>
      <c r="G4" s="361" t="s">
        <v>496</v>
      </c>
      <c r="H4" s="408" t="s">
        <v>490</v>
      </c>
      <c r="I4" s="408" t="s">
        <v>491</v>
      </c>
      <c r="J4" s="410" t="s">
        <v>497</v>
      </c>
      <c r="K4" s="412" t="s">
        <v>498</v>
      </c>
      <c r="L4" s="408" t="s">
        <v>499</v>
      </c>
      <c r="M4" s="408" t="s">
        <v>500</v>
      </c>
      <c r="N4" s="408" t="s">
        <v>501</v>
      </c>
      <c r="O4" s="408" t="s">
        <v>502</v>
      </c>
      <c r="P4" s="361" t="s">
        <v>503</v>
      </c>
      <c r="Q4" s="398" t="s">
        <v>504</v>
      </c>
    </row>
    <row r="5" spans="1:17" ht="12" customHeight="1">
      <c r="A5" s="402"/>
      <c r="B5" s="402"/>
      <c r="C5" s="402"/>
      <c r="D5" s="402"/>
      <c r="E5" s="407"/>
      <c r="F5" s="409"/>
      <c r="G5" s="362"/>
      <c r="H5" s="409"/>
      <c r="I5" s="409"/>
      <c r="J5" s="411"/>
      <c r="K5" s="413"/>
      <c r="L5" s="409"/>
      <c r="M5" s="409"/>
      <c r="N5" s="409"/>
      <c r="O5" s="409"/>
      <c r="P5" s="362"/>
      <c r="Q5" s="399"/>
    </row>
    <row r="6" spans="1:17" ht="12" customHeight="1">
      <c r="A6" s="222" t="s">
        <v>2</v>
      </c>
      <c r="B6" s="222"/>
      <c r="C6" s="222"/>
      <c r="D6" s="223"/>
      <c r="E6" s="224">
        <v>23313</v>
      </c>
      <c r="F6" s="225">
        <v>889</v>
      </c>
      <c r="G6" s="225">
        <v>3076</v>
      </c>
      <c r="H6" s="225">
        <v>2907</v>
      </c>
      <c r="I6" s="225">
        <v>2779</v>
      </c>
      <c r="J6" s="225">
        <v>2395</v>
      </c>
      <c r="K6" s="225">
        <v>994</v>
      </c>
      <c r="L6" s="225">
        <v>391</v>
      </c>
      <c r="M6" s="225">
        <v>3117</v>
      </c>
      <c r="N6" s="225">
        <v>2405</v>
      </c>
      <c r="O6" s="225">
        <v>1822</v>
      </c>
      <c r="P6" s="225">
        <v>2093</v>
      </c>
      <c r="Q6" s="225">
        <v>445</v>
      </c>
    </row>
    <row r="7" spans="1:17" ht="12" customHeight="1">
      <c r="A7" s="226"/>
      <c r="B7" s="226" t="s">
        <v>161</v>
      </c>
      <c r="C7" s="226"/>
      <c r="D7" s="57"/>
      <c r="E7" s="227">
        <v>145</v>
      </c>
      <c r="F7" s="228">
        <v>7</v>
      </c>
      <c r="G7" s="228">
        <v>16</v>
      </c>
      <c r="H7" s="228">
        <v>12</v>
      </c>
      <c r="I7" s="228">
        <v>17</v>
      </c>
      <c r="J7" s="228">
        <v>11</v>
      </c>
      <c r="K7" s="228">
        <v>5</v>
      </c>
      <c r="L7" s="228">
        <v>20</v>
      </c>
      <c r="M7" s="228">
        <v>18</v>
      </c>
      <c r="N7" s="228">
        <v>16</v>
      </c>
      <c r="O7" s="228">
        <v>9</v>
      </c>
      <c r="P7" s="228">
        <v>11</v>
      </c>
      <c r="Q7" s="228">
        <v>3</v>
      </c>
    </row>
    <row r="8" spans="1:17" ht="12" customHeight="1">
      <c r="A8" s="226"/>
      <c r="B8" s="226"/>
      <c r="C8" s="226" t="s">
        <v>103</v>
      </c>
      <c r="D8" s="57"/>
      <c r="E8" s="227">
        <v>127</v>
      </c>
      <c r="F8" s="228">
        <v>5</v>
      </c>
      <c r="G8" s="228">
        <v>15</v>
      </c>
      <c r="H8" s="228">
        <v>11</v>
      </c>
      <c r="I8" s="228">
        <v>17</v>
      </c>
      <c r="J8" s="228">
        <v>11</v>
      </c>
      <c r="K8" s="228">
        <v>4</v>
      </c>
      <c r="L8" s="228">
        <v>12</v>
      </c>
      <c r="M8" s="228">
        <v>16</v>
      </c>
      <c r="N8" s="228">
        <v>15</v>
      </c>
      <c r="O8" s="228">
        <v>9</v>
      </c>
      <c r="P8" s="228">
        <v>10</v>
      </c>
      <c r="Q8" s="228">
        <v>2</v>
      </c>
    </row>
    <row r="9" spans="1:17" ht="12" customHeight="1">
      <c r="A9" s="226"/>
      <c r="B9" s="226"/>
      <c r="C9" s="226" t="s">
        <v>102</v>
      </c>
      <c r="D9" s="57"/>
      <c r="E9" s="227">
        <v>18</v>
      </c>
      <c r="F9" s="228">
        <v>2</v>
      </c>
      <c r="G9" s="228">
        <v>1</v>
      </c>
      <c r="H9" s="228">
        <v>1</v>
      </c>
      <c r="I9" s="228" t="s">
        <v>163</v>
      </c>
      <c r="J9" s="228" t="s">
        <v>163</v>
      </c>
      <c r="K9" s="228">
        <v>1</v>
      </c>
      <c r="L9" s="228">
        <v>8</v>
      </c>
      <c r="M9" s="228">
        <v>2</v>
      </c>
      <c r="N9" s="228">
        <v>1</v>
      </c>
      <c r="O9" s="228" t="s">
        <v>163</v>
      </c>
      <c r="P9" s="228">
        <v>1</v>
      </c>
      <c r="Q9" s="228">
        <v>1</v>
      </c>
    </row>
    <row r="10" spans="1:17" ht="12" customHeight="1">
      <c r="A10" s="226"/>
      <c r="B10" s="226"/>
      <c r="C10" s="226" t="s">
        <v>101</v>
      </c>
      <c r="D10" s="57"/>
      <c r="E10" s="239" t="s">
        <v>163</v>
      </c>
      <c r="F10" s="228" t="s">
        <v>163</v>
      </c>
      <c r="G10" s="228" t="s">
        <v>163</v>
      </c>
      <c r="H10" s="228" t="s">
        <v>163</v>
      </c>
      <c r="I10" s="228" t="s">
        <v>163</v>
      </c>
      <c r="J10" s="228" t="s">
        <v>163</v>
      </c>
      <c r="K10" s="228" t="s">
        <v>163</v>
      </c>
      <c r="L10" s="228" t="s">
        <v>163</v>
      </c>
      <c r="M10" s="228" t="s">
        <v>163</v>
      </c>
      <c r="N10" s="228" t="s">
        <v>163</v>
      </c>
      <c r="O10" s="228" t="s">
        <v>163</v>
      </c>
      <c r="P10" s="228" t="s">
        <v>163</v>
      </c>
      <c r="Q10" s="228" t="s">
        <v>163</v>
      </c>
    </row>
    <row r="11" spans="1:17" ht="12" customHeight="1">
      <c r="A11" s="226"/>
      <c r="B11" s="226" t="s">
        <v>160</v>
      </c>
      <c r="C11" s="226"/>
      <c r="D11" s="57"/>
      <c r="E11" s="227">
        <v>51</v>
      </c>
      <c r="F11" s="228">
        <v>1</v>
      </c>
      <c r="G11" s="228">
        <v>1</v>
      </c>
      <c r="H11" s="228" t="s">
        <v>163</v>
      </c>
      <c r="I11" s="228">
        <v>3</v>
      </c>
      <c r="J11" s="228">
        <v>1</v>
      </c>
      <c r="K11" s="228" t="s">
        <v>163</v>
      </c>
      <c r="L11" s="228">
        <v>20</v>
      </c>
      <c r="M11" s="228">
        <v>10</v>
      </c>
      <c r="N11" s="228">
        <v>7</v>
      </c>
      <c r="O11" s="228">
        <v>2</v>
      </c>
      <c r="P11" s="228">
        <v>2</v>
      </c>
      <c r="Q11" s="228">
        <v>4</v>
      </c>
    </row>
    <row r="12" spans="1:17" ht="12" customHeight="1">
      <c r="A12" s="226"/>
      <c r="B12" s="226"/>
      <c r="C12" s="226" t="s">
        <v>103</v>
      </c>
      <c r="D12" s="57"/>
      <c r="E12" s="227">
        <v>31</v>
      </c>
      <c r="F12" s="228">
        <v>1</v>
      </c>
      <c r="G12" s="228">
        <v>1</v>
      </c>
      <c r="H12" s="228" t="s">
        <v>163</v>
      </c>
      <c r="I12" s="228">
        <v>2</v>
      </c>
      <c r="J12" s="228">
        <v>1</v>
      </c>
      <c r="K12" s="228" t="s">
        <v>163</v>
      </c>
      <c r="L12" s="228">
        <v>8</v>
      </c>
      <c r="M12" s="228">
        <v>7</v>
      </c>
      <c r="N12" s="228">
        <v>5</v>
      </c>
      <c r="O12" s="228">
        <v>2</v>
      </c>
      <c r="P12" s="228">
        <v>2</v>
      </c>
      <c r="Q12" s="228">
        <v>2</v>
      </c>
    </row>
    <row r="13" spans="1:17" ht="12" customHeight="1">
      <c r="A13" s="226"/>
      <c r="B13" s="226"/>
      <c r="C13" s="226" t="s">
        <v>102</v>
      </c>
      <c r="D13" s="57"/>
      <c r="E13" s="227">
        <v>20</v>
      </c>
      <c r="F13" s="228" t="s">
        <v>163</v>
      </c>
      <c r="G13" s="228" t="s">
        <v>163</v>
      </c>
      <c r="H13" s="228" t="s">
        <v>163</v>
      </c>
      <c r="I13" s="228">
        <v>1</v>
      </c>
      <c r="J13" s="228" t="s">
        <v>163</v>
      </c>
      <c r="K13" s="228" t="s">
        <v>163</v>
      </c>
      <c r="L13" s="228">
        <v>12</v>
      </c>
      <c r="M13" s="228">
        <v>3</v>
      </c>
      <c r="N13" s="228">
        <v>2</v>
      </c>
      <c r="O13" s="228" t="s">
        <v>163</v>
      </c>
      <c r="P13" s="228" t="s">
        <v>163</v>
      </c>
      <c r="Q13" s="228">
        <v>2</v>
      </c>
    </row>
    <row r="14" spans="1:17" ht="12" customHeight="1">
      <c r="A14" s="226"/>
      <c r="B14" s="226"/>
      <c r="C14" s="226" t="s">
        <v>101</v>
      </c>
      <c r="D14" s="57"/>
      <c r="E14" s="239" t="s">
        <v>163</v>
      </c>
      <c r="F14" s="228" t="s">
        <v>163</v>
      </c>
      <c r="G14" s="228" t="s">
        <v>163</v>
      </c>
      <c r="H14" s="228" t="s">
        <v>163</v>
      </c>
      <c r="I14" s="228" t="s">
        <v>163</v>
      </c>
      <c r="J14" s="228" t="s">
        <v>163</v>
      </c>
      <c r="K14" s="228" t="s">
        <v>163</v>
      </c>
      <c r="L14" s="228" t="s">
        <v>163</v>
      </c>
      <c r="M14" s="228" t="s">
        <v>163</v>
      </c>
      <c r="N14" s="228" t="s">
        <v>163</v>
      </c>
      <c r="O14" s="228" t="s">
        <v>163</v>
      </c>
      <c r="P14" s="228" t="s">
        <v>163</v>
      </c>
      <c r="Q14" s="228" t="s">
        <v>163</v>
      </c>
    </row>
    <row r="15" spans="1:17" ht="12" customHeight="1">
      <c r="A15" s="226"/>
      <c r="B15" s="226" t="s">
        <v>159</v>
      </c>
      <c r="C15" s="226"/>
      <c r="D15" s="229" t="s">
        <v>371</v>
      </c>
      <c r="E15" s="227">
        <v>38</v>
      </c>
      <c r="F15" s="228">
        <v>1</v>
      </c>
      <c r="G15" s="228">
        <v>5</v>
      </c>
      <c r="H15" s="228">
        <v>5</v>
      </c>
      <c r="I15" s="228">
        <v>1</v>
      </c>
      <c r="J15" s="228">
        <v>2</v>
      </c>
      <c r="K15" s="228">
        <v>2</v>
      </c>
      <c r="L15" s="228">
        <v>4</v>
      </c>
      <c r="M15" s="228">
        <v>3</v>
      </c>
      <c r="N15" s="228">
        <v>5</v>
      </c>
      <c r="O15" s="228">
        <v>1</v>
      </c>
      <c r="P15" s="228">
        <v>7</v>
      </c>
      <c r="Q15" s="228">
        <v>2</v>
      </c>
    </row>
    <row r="16" spans="1:17" ht="12" customHeight="1">
      <c r="A16" s="226"/>
      <c r="B16" s="226"/>
      <c r="C16" s="226" t="s">
        <v>103</v>
      </c>
      <c r="D16" s="229" t="s">
        <v>371</v>
      </c>
      <c r="E16" s="227" t="s">
        <v>370</v>
      </c>
      <c r="F16" s="228" t="s">
        <v>370</v>
      </c>
      <c r="G16" s="228" t="s">
        <v>370</v>
      </c>
      <c r="H16" s="228" t="s">
        <v>370</v>
      </c>
      <c r="I16" s="228" t="s">
        <v>370</v>
      </c>
      <c r="J16" s="228" t="s">
        <v>370</v>
      </c>
      <c r="K16" s="228" t="s">
        <v>370</v>
      </c>
      <c r="L16" s="228" t="s">
        <v>370</v>
      </c>
      <c r="M16" s="228" t="s">
        <v>370</v>
      </c>
      <c r="N16" s="228" t="s">
        <v>370</v>
      </c>
      <c r="O16" s="228" t="s">
        <v>370</v>
      </c>
      <c r="P16" s="228" t="s">
        <v>370</v>
      </c>
      <c r="Q16" s="228" t="s">
        <v>370</v>
      </c>
    </row>
    <row r="17" spans="1:17" ht="12" customHeight="1">
      <c r="A17" s="226"/>
      <c r="B17" s="226"/>
      <c r="C17" s="226" t="s">
        <v>102</v>
      </c>
      <c r="D17" s="229" t="s">
        <v>371</v>
      </c>
      <c r="E17" s="227" t="s">
        <v>370</v>
      </c>
      <c r="F17" s="228" t="s">
        <v>370</v>
      </c>
      <c r="G17" s="228" t="s">
        <v>370</v>
      </c>
      <c r="H17" s="228" t="s">
        <v>370</v>
      </c>
      <c r="I17" s="228" t="s">
        <v>370</v>
      </c>
      <c r="J17" s="228" t="s">
        <v>370</v>
      </c>
      <c r="K17" s="228" t="s">
        <v>370</v>
      </c>
      <c r="L17" s="228" t="s">
        <v>370</v>
      </c>
      <c r="M17" s="228" t="s">
        <v>370</v>
      </c>
      <c r="N17" s="228" t="s">
        <v>370</v>
      </c>
      <c r="O17" s="228" t="s">
        <v>370</v>
      </c>
      <c r="P17" s="228" t="s">
        <v>370</v>
      </c>
      <c r="Q17" s="228" t="s">
        <v>370</v>
      </c>
    </row>
    <row r="18" spans="1:17" ht="12" customHeight="1">
      <c r="A18" s="226"/>
      <c r="B18" s="226"/>
      <c r="C18" s="226" t="s">
        <v>101</v>
      </c>
      <c r="D18" s="57"/>
      <c r="E18" s="239" t="s">
        <v>163</v>
      </c>
      <c r="F18" s="245" t="s">
        <v>163</v>
      </c>
      <c r="G18" s="245" t="s">
        <v>163</v>
      </c>
      <c r="H18" s="245" t="s">
        <v>163</v>
      </c>
      <c r="I18" s="245" t="s">
        <v>163</v>
      </c>
      <c r="J18" s="245" t="s">
        <v>163</v>
      </c>
      <c r="K18" s="245" t="s">
        <v>163</v>
      </c>
      <c r="L18" s="245" t="s">
        <v>163</v>
      </c>
      <c r="M18" s="245" t="s">
        <v>163</v>
      </c>
      <c r="N18" s="245" t="s">
        <v>163</v>
      </c>
      <c r="O18" s="245" t="s">
        <v>163</v>
      </c>
      <c r="P18" s="245" t="s">
        <v>163</v>
      </c>
      <c r="Q18" s="245" t="s">
        <v>163</v>
      </c>
    </row>
    <row r="19" spans="1:17" ht="12" customHeight="1">
      <c r="A19" s="226"/>
      <c r="B19" s="226" t="s">
        <v>158</v>
      </c>
      <c r="C19" s="226"/>
      <c r="D19" s="57"/>
      <c r="E19" s="227">
        <v>498</v>
      </c>
      <c r="F19" s="228">
        <v>13</v>
      </c>
      <c r="G19" s="228">
        <v>30</v>
      </c>
      <c r="H19" s="228">
        <v>40</v>
      </c>
      <c r="I19" s="228">
        <v>52</v>
      </c>
      <c r="J19" s="228">
        <v>42</v>
      </c>
      <c r="K19" s="228">
        <v>18</v>
      </c>
      <c r="L19" s="228">
        <v>28</v>
      </c>
      <c r="M19" s="228">
        <v>90</v>
      </c>
      <c r="N19" s="228">
        <v>61</v>
      </c>
      <c r="O19" s="228">
        <v>48</v>
      </c>
      <c r="P19" s="228">
        <v>62</v>
      </c>
      <c r="Q19" s="228">
        <v>14</v>
      </c>
    </row>
    <row r="20" spans="1:17" ht="12" customHeight="1">
      <c r="A20" s="226"/>
      <c r="B20" s="226"/>
      <c r="C20" s="226" t="s">
        <v>103</v>
      </c>
      <c r="D20" s="57"/>
      <c r="E20" s="227">
        <v>230</v>
      </c>
      <c r="F20" s="228">
        <v>5</v>
      </c>
      <c r="G20" s="228">
        <v>13</v>
      </c>
      <c r="H20" s="228">
        <v>20</v>
      </c>
      <c r="I20" s="228">
        <v>17</v>
      </c>
      <c r="J20" s="228">
        <v>25</v>
      </c>
      <c r="K20" s="228">
        <v>6</v>
      </c>
      <c r="L20" s="228">
        <v>14</v>
      </c>
      <c r="M20" s="228">
        <v>43</v>
      </c>
      <c r="N20" s="228">
        <v>28</v>
      </c>
      <c r="O20" s="228">
        <v>21</v>
      </c>
      <c r="P20" s="228">
        <v>31</v>
      </c>
      <c r="Q20" s="228">
        <v>7</v>
      </c>
    </row>
    <row r="21" spans="1:17" ht="12" customHeight="1">
      <c r="A21" s="226"/>
      <c r="B21" s="226"/>
      <c r="C21" s="226" t="s">
        <v>102</v>
      </c>
      <c r="D21" s="57"/>
      <c r="E21" s="227">
        <v>205</v>
      </c>
      <c r="F21" s="228">
        <v>8</v>
      </c>
      <c r="G21" s="228">
        <v>12</v>
      </c>
      <c r="H21" s="228">
        <v>15</v>
      </c>
      <c r="I21" s="228">
        <v>25</v>
      </c>
      <c r="J21" s="228">
        <v>12</v>
      </c>
      <c r="K21" s="228">
        <v>6</v>
      </c>
      <c r="L21" s="228">
        <v>7</v>
      </c>
      <c r="M21" s="228">
        <v>45</v>
      </c>
      <c r="N21" s="228">
        <v>26</v>
      </c>
      <c r="O21" s="228">
        <v>19</v>
      </c>
      <c r="P21" s="228">
        <v>24</v>
      </c>
      <c r="Q21" s="228">
        <v>6</v>
      </c>
    </row>
    <row r="22" spans="1:17" ht="12" customHeight="1">
      <c r="A22" s="226"/>
      <c r="B22" s="226"/>
      <c r="C22" s="226" t="s">
        <v>101</v>
      </c>
      <c r="D22" s="57"/>
      <c r="E22" s="227">
        <v>32</v>
      </c>
      <c r="F22" s="228" t="s">
        <v>163</v>
      </c>
      <c r="G22" s="228">
        <v>3</v>
      </c>
      <c r="H22" s="228">
        <v>3</v>
      </c>
      <c r="I22" s="228">
        <v>5</v>
      </c>
      <c r="J22" s="228">
        <v>3</v>
      </c>
      <c r="K22" s="228">
        <v>3</v>
      </c>
      <c r="L22" s="228">
        <v>3</v>
      </c>
      <c r="M22" s="228">
        <v>1</v>
      </c>
      <c r="N22" s="228">
        <v>4</v>
      </c>
      <c r="O22" s="228">
        <v>5</v>
      </c>
      <c r="P22" s="228">
        <v>1</v>
      </c>
      <c r="Q22" s="228">
        <v>1</v>
      </c>
    </row>
    <row r="23" spans="1:17" ht="12" customHeight="1">
      <c r="A23" s="226"/>
      <c r="B23" s="226"/>
      <c r="C23" s="226" t="s">
        <v>100</v>
      </c>
      <c r="D23" s="57"/>
      <c r="E23" s="227">
        <v>31</v>
      </c>
      <c r="F23" s="228" t="s">
        <v>163</v>
      </c>
      <c r="G23" s="228">
        <v>2</v>
      </c>
      <c r="H23" s="228">
        <v>2</v>
      </c>
      <c r="I23" s="228">
        <v>5</v>
      </c>
      <c r="J23" s="228">
        <v>2</v>
      </c>
      <c r="K23" s="228">
        <v>3</v>
      </c>
      <c r="L23" s="228">
        <v>4</v>
      </c>
      <c r="M23" s="228">
        <v>1</v>
      </c>
      <c r="N23" s="228">
        <v>3</v>
      </c>
      <c r="O23" s="228">
        <v>3</v>
      </c>
      <c r="P23" s="228">
        <v>6</v>
      </c>
      <c r="Q23" s="228" t="s">
        <v>163</v>
      </c>
    </row>
    <row r="24" spans="1:17" ht="12" customHeight="1">
      <c r="A24" s="226"/>
      <c r="B24" s="226"/>
      <c r="C24" s="226" t="s">
        <v>99</v>
      </c>
      <c r="D24" s="57"/>
      <c r="E24" s="239" t="s">
        <v>163</v>
      </c>
      <c r="F24" s="245" t="s">
        <v>163</v>
      </c>
      <c r="G24" s="245" t="s">
        <v>163</v>
      </c>
      <c r="H24" s="245" t="s">
        <v>163</v>
      </c>
      <c r="I24" s="245" t="s">
        <v>163</v>
      </c>
      <c r="J24" s="245" t="s">
        <v>163</v>
      </c>
      <c r="K24" s="245" t="s">
        <v>163</v>
      </c>
      <c r="L24" s="245" t="s">
        <v>163</v>
      </c>
      <c r="M24" s="245" t="s">
        <v>163</v>
      </c>
      <c r="N24" s="245" t="s">
        <v>163</v>
      </c>
      <c r="O24" s="245" t="s">
        <v>163</v>
      </c>
      <c r="P24" s="245" t="s">
        <v>163</v>
      </c>
      <c r="Q24" s="245" t="s">
        <v>163</v>
      </c>
    </row>
    <row r="25" spans="1:17" ht="12" customHeight="1">
      <c r="A25" s="226"/>
      <c r="B25" s="226" t="s">
        <v>157</v>
      </c>
      <c r="C25" s="226"/>
      <c r="D25" s="57"/>
      <c r="E25" s="227">
        <v>680</v>
      </c>
      <c r="F25" s="228">
        <v>23</v>
      </c>
      <c r="G25" s="228">
        <v>59</v>
      </c>
      <c r="H25" s="228">
        <v>75</v>
      </c>
      <c r="I25" s="228">
        <v>76</v>
      </c>
      <c r="J25" s="228">
        <v>48</v>
      </c>
      <c r="K25" s="228">
        <v>27</v>
      </c>
      <c r="L25" s="228">
        <v>18</v>
      </c>
      <c r="M25" s="228">
        <v>114</v>
      </c>
      <c r="N25" s="228">
        <v>109</v>
      </c>
      <c r="O25" s="228">
        <v>60</v>
      </c>
      <c r="P25" s="228">
        <v>58</v>
      </c>
      <c r="Q25" s="228">
        <v>13</v>
      </c>
    </row>
    <row r="26" spans="1:17" ht="12" customHeight="1">
      <c r="A26" s="226"/>
      <c r="B26" s="226"/>
      <c r="C26" s="226" t="s">
        <v>103</v>
      </c>
      <c r="D26" s="57"/>
      <c r="E26" s="227">
        <v>370</v>
      </c>
      <c r="F26" s="228">
        <v>12</v>
      </c>
      <c r="G26" s="228">
        <v>20</v>
      </c>
      <c r="H26" s="228">
        <v>34</v>
      </c>
      <c r="I26" s="228">
        <v>35</v>
      </c>
      <c r="J26" s="228">
        <v>30</v>
      </c>
      <c r="K26" s="228">
        <v>22</v>
      </c>
      <c r="L26" s="228">
        <v>9</v>
      </c>
      <c r="M26" s="228">
        <v>73</v>
      </c>
      <c r="N26" s="228">
        <v>51</v>
      </c>
      <c r="O26" s="228">
        <v>39</v>
      </c>
      <c r="P26" s="228">
        <v>38</v>
      </c>
      <c r="Q26" s="228">
        <v>7</v>
      </c>
    </row>
    <row r="27" spans="1:17" ht="12" customHeight="1">
      <c r="A27" s="226"/>
      <c r="B27" s="226"/>
      <c r="C27" s="226" t="s">
        <v>102</v>
      </c>
      <c r="D27" s="57"/>
      <c r="E27" s="227">
        <v>53</v>
      </c>
      <c r="F27" s="228">
        <v>4</v>
      </c>
      <c r="G27" s="228">
        <v>3</v>
      </c>
      <c r="H27" s="228">
        <v>6</v>
      </c>
      <c r="I27" s="228">
        <v>9</v>
      </c>
      <c r="J27" s="228">
        <v>2</v>
      </c>
      <c r="K27" s="228">
        <v>1</v>
      </c>
      <c r="L27" s="228">
        <v>2</v>
      </c>
      <c r="M27" s="228">
        <v>9</v>
      </c>
      <c r="N27" s="228">
        <v>9</v>
      </c>
      <c r="O27" s="228">
        <v>3</v>
      </c>
      <c r="P27" s="228">
        <v>3</v>
      </c>
      <c r="Q27" s="228">
        <v>2</v>
      </c>
    </row>
    <row r="28" spans="1:17" ht="12" customHeight="1">
      <c r="A28" s="226"/>
      <c r="B28" s="226"/>
      <c r="C28" s="226" t="s">
        <v>101</v>
      </c>
      <c r="D28" s="230"/>
      <c r="E28" s="227">
        <v>257</v>
      </c>
      <c r="F28" s="228">
        <v>7</v>
      </c>
      <c r="G28" s="228">
        <v>36</v>
      </c>
      <c r="H28" s="228">
        <v>35</v>
      </c>
      <c r="I28" s="228">
        <v>32</v>
      </c>
      <c r="J28" s="228">
        <v>16</v>
      </c>
      <c r="K28" s="228">
        <v>4</v>
      </c>
      <c r="L28" s="228">
        <v>7</v>
      </c>
      <c r="M28" s="228">
        <v>32</v>
      </c>
      <c r="N28" s="228">
        <v>49</v>
      </c>
      <c r="O28" s="228">
        <v>18</v>
      </c>
      <c r="P28" s="228">
        <v>17</v>
      </c>
      <c r="Q28" s="228">
        <v>4</v>
      </c>
    </row>
    <row r="29" spans="1:17" ht="12" customHeight="1">
      <c r="A29" s="226"/>
      <c r="B29" s="226"/>
      <c r="C29" s="226" t="s">
        <v>100</v>
      </c>
      <c r="D29" s="230"/>
      <c r="E29" s="227" t="s">
        <v>163</v>
      </c>
      <c r="F29" s="228" t="s">
        <v>163</v>
      </c>
      <c r="G29" s="228" t="s">
        <v>163</v>
      </c>
      <c r="H29" s="228" t="s">
        <v>163</v>
      </c>
      <c r="I29" s="228" t="s">
        <v>163</v>
      </c>
      <c r="J29" s="228" t="s">
        <v>163</v>
      </c>
      <c r="K29" s="228" t="s">
        <v>163</v>
      </c>
      <c r="L29" s="228" t="s">
        <v>163</v>
      </c>
      <c r="M29" s="228" t="s">
        <v>163</v>
      </c>
      <c r="N29" s="228" t="s">
        <v>163</v>
      </c>
      <c r="O29" s="228" t="s">
        <v>163</v>
      </c>
      <c r="P29" s="228" t="s">
        <v>163</v>
      </c>
      <c r="Q29" s="228" t="s">
        <v>163</v>
      </c>
    </row>
    <row r="30" spans="1:17" ht="12" customHeight="1">
      <c r="A30" s="226"/>
      <c r="B30" s="226" t="s">
        <v>156</v>
      </c>
      <c r="C30" s="226"/>
      <c r="D30" s="57"/>
      <c r="E30" s="227">
        <v>1011</v>
      </c>
      <c r="F30" s="228">
        <v>42</v>
      </c>
      <c r="G30" s="228">
        <v>113</v>
      </c>
      <c r="H30" s="228">
        <v>103</v>
      </c>
      <c r="I30" s="228">
        <v>110</v>
      </c>
      <c r="J30" s="228">
        <v>116</v>
      </c>
      <c r="K30" s="228">
        <v>51</v>
      </c>
      <c r="L30" s="228">
        <v>17</v>
      </c>
      <c r="M30" s="228">
        <v>140</v>
      </c>
      <c r="N30" s="228">
        <v>129</v>
      </c>
      <c r="O30" s="228">
        <v>73</v>
      </c>
      <c r="P30" s="228">
        <v>88</v>
      </c>
      <c r="Q30" s="228">
        <v>29</v>
      </c>
    </row>
    <row r="31" spans="1:17" ht="12" customHeight="1">
      <c r="A31" s="226"/>
      <c r="B31" s="226"/>
      <c r="C31" s="226" t="s">
        <v>103</v>
      </c>
      <c r="D31" s="57"/>
      <c r="E31" s="227">
        <v>162</v>
      </c>
      <c r="F31" s="228">
        <v>6</v>
      </c>
      <c r="G31" s="228">
        <v>27</v>
      </c>
      <c r="H31" s="228">
        <v>9</v>
      </c>
      <c r="I31" s="228">
        <v>13</v>
      </c>
      <c r="J31" s="228">
        <v>23</v>
      </c>
      <c r="K31" s="228">
        <v>9</v>
      </c>
      <c r="L31" s="228">
        <v>2</v>
      </c>
      <c r="M31" s="228">
        <v>22</v>
      </c>
      <c r="N31" s="228">
        <v>17</v>
      </c>
      <c r="O31" s="228">
        <v>15</v>
      </c>
      <c r="P31" s="228">
        <v>14</v>
      </c>
      <c r="Q31" s="228">
        <v>5</v>
      </c>
    </row>
    <row r="32" spans="1:17" ht="12" customHeight="1">
      <c r="A32" s="226"/>
      <c r="B32" s="226"/>
      <c r="C32" s="226" t="s">
        <v>102</v>
      </c>
      <c r="D32" s="57"/>
      <c r="E32" s="227">
        <v>188</v>
      </c>
      <c r="F32" s="228">
        <v>10</v>
      </c>
      <c r="G32" s="228">
        <v>20</v>
      </c>
      <c r="H32" s="228">
        <v>13</v>
      </c>
      <c r="I32" s="228">
        <v>19</v>
      </c>
      <c r="J32" s="228">
        <v>27</v>
      </c>
      <c r="K32" s="228">
        <v>9</v>
      </c>
      <c r="L32" s="228">
        <v>2</v>
      </c>
      <c r="M32" s="228">
        <v>24</v>
      </c>
      <c r="N32" s="228">
        <v>29</v>
      </c>
      <c r="O32" s="228">
        <v>13</v>
      </c>
      <c r="P32" s="228">
        <v>12</v>
      </c>
      <c r="Q32" s="228">
        <v>10</v>
      </c>
    </row>
    <row r="33" spans="1:17" ht="12" customHeight="1">
      <c r="A33" s="226"/>
      <c r="B33" s="226"/>
      <c r="C33" s="226" t="s">
        <v>101</v>
      </c>
      <c r="D33" s="57"/>
      <c r="E33" s="227">
        <v>206</v>
      </c>
      <c r="F33" s="228">
        <v>5</v>
      </c>
      <c r="G33" s="228">
        <v>20</v>
      </c>
      <c r="H33" s="228">
        <v>23</v>
      </c>
      <c r="I33" s="228">
        <v>29</v>
      </c>
      <c r="J33" s="228">
        <v>20</v>
      </c>
      <c r="K33" s="228">
        <v>11</v>
      </c>
      <c r="L33" s="228">
        <v>1</v>
      </c>
      <c r="M33" s="228">
        <v>36</v>
      </c>
      <c r="N33" s="228">
        <v>27</v>
      </c>
      <c r="O33" s="228">
        <v>9</v>
      </c>
      <c r="P33" s="228">
        <v>20</v>
      </c>
      <c r="Q33" s="228">
        <v>5</v>
      </c>
    </row>
    <row r="34" spans="1:17" ht="12" customHeight="1">
      <c r="A34" s="226"/>
      <c r="B34" s="226"/>
      <c r="C34" s="226" t="s">
        <v>100</v>
      </c>
      <c r="D34" s="57"/>
      <c r="E34" s="227">
        <v>234</v>
      </c>
      <c r="F34" s="228">
        <v>13</v>
      </c>
      <c r="G34" s="228">
        <v>21</v>
      </c>
      <c r="H34" s="228">
        <v>40</v>
      </c>
      <c r="I34" s="228">
        <v>26</v>
      </c>
      <c r="J34" s="228">
        <v>21</v>
      </c>
      <c r="K34" s="228">
        <v>12</v>
      </c>
      <c r="L34" s="228">
        <v>7</v>
      </c>
      <c r="M34" s="228">
        <v>27</v>
      </c>
      <c r="N34" s="228">
        <v>26</v>
      </c>
      <c r="O34" s="228">
        <v>16</v>
      </c>
      <c r="P34" s="228">
        <v>22</v>
      </c>
      <c r="Q34" s="228">
        <v>3</v>
      </c>
    </row>
    <row r="35" spans="1:17" ht="12" customHeight="1">
      <c r="A35" s="226"/>
      <c r="B35" s="226"/>
      <c r="C35" s="226" t="s">
        <v>99</v>
      </c>
      <c r="D35" s="57"/>
      <c r="E35" s="227">
        <v>221</v>
      </c>
      <c r="F35" s="228">
        <v>8</v>
      </c>
      <c r="G35" s="228">
        <v>25</v>
      </c>
      <c r="H35" s="228">
        <v>18</v>
      </c>
      <c r="I35" s="228">
        <v>23</v>
      </c>
      <c r="J35" s="228">
        <v>25</v>
      </c>
      <c r="K35" s="228">
        <v>10</v>
      </c>
      <c r="L35" s="228">
        <v>5</v>
      </c>
      <c r="M35" s="228">
        <v>31</v>
      </c>
      <c r="N35" s="228">
        <v>30</v>
      </c>
      <c r="O35" s="228">
        <v>20</v>
      </c>
      <c r="P35" s="228">
        <v>20</v>
      </c>
      <c r="Q35" s="228">
        <v>6</v>
      </c>
    </row>
    <row r="36" spans="1:17" ht="12" customHeight="1">
      <c r="A36" s="226"/>
      <c r="B36" s="226" t="s">
        <v>155</v>
      </c>
      <c r="C36" s="226"/>
      <c r="D36" s="57"/>
      <c r="E36" s="227">
        <v>807</v>
      </c>
      <c r="F36" s="228">
        <v>27</v>
      </c>
      <c r="G36" s="228">
        <v>105</v>
      </c>
      <c r="H36" s="228">
        <v>95</v>
      </c>
      <c r="I36" s="228">
        <v>115</v>
      </c>
      <c r="J36" s="228">
        <v>57</v>
      </c>
      <c r="K36" s="228">
        <v>28</v>
      </c>
      <c r="L36" s="228">
        <v>14</v>
      </c>
      <c r="M36" s="228">
        <v>109</v>
      </c>
      <c r="N36" s="228">
        <v>107</v>
      </c>
      <c r="O36" s="228">
        <v>69</v>
      </c>
      <c r="P36" s="228">
        <v>70</v>
      </c>
      <c r="Q36" s="228">
        <v>11</v>
      </c>
    </row>
    <row r="37" spans="1:17" ht="12" customHeight="1">
      <c r="A37" s="226"/>
      <c r="B37" s="226"/>
      <c r="C37" s="226" t="s">
        <v>103</v>
      </c>
      <c r="D37" s="57" t="s">
        <v>442</v>
      </c>
      <c r="E37" s="227" t="s">
        <v>370</v>
      </c>
      <c r="F37" s="228" t="s">
        <v>370</v>
      </c>
      <c r="G37" s="228" t="s">
        <v>370</v>
      </c>
      <c r="H37" s="228" t="s">
        <v>370</v>
      </c>
      <c r="I37" s="228" t="s">
        <v>370</v>
      </c>
      <c r="J37" s="228" t="s">
        <v>370</v>
      </c>
      <c r="K37" s="228" t="s">
        <v>370</v>
      </c>
      <c r="L37" s="228" t="s">
        <v>370</v>
      </c>
      <c r="M37" s="228" t="s">
        <v>370</v>
      </c>
      <c r="N37" s="228" t="s">
        <v>370</v>
      </c>
      <c r="O37" s="228" t="s">
        <v>370</v>
      </c>
      <c r="P37" s="228" t="s">
        <v>370</v>
      </c>
      <c r="Q37" s="228" t="s">
        <v>370</v>
      </c>
    </row>
    <row r="38" spans="1:17" ht="12" customHeight="1">
      <c r="A38" s="226"/>
      <c r="B38" s="226"/>
      <c r="C38" s="226" t="s">
        <v>102</v>
      </c>
      <c r="D38" s="57" t="s">
        <v>442</v>
      </c>
      <c r="E38" s="227">
        <v>404</v>
      </c>
      <c r="F38" s="228">
        <v>10</v>
      </c>
      <c r="G38" s="228">
        <v>47</v>
      </c>
      <c r="H38" s="228">
        <v>45</v>
      </c>
      <c r="I38" s="228">
        <v>60</v>
      </c>
      <c r="J38" s="228">
        <v>27</v>
      </c>
      <c r="K38" s="228">
        <v>23</v>
      </c>
      <c r="L38" s="228">
        <v>9</v>
      </c>
      <c r="M38" s="228">
        <v>47</v>
      </c>
      <c r="N38" s="228">
        <v>67</v>
      </c>
      <c r="O38" s="228">
        <v>31</v>
      </c>
      <c r="P38" s="228">
        <v>32</v>
      </c>
      <c r="Q38" s="228">
        <v>6</v>
      </c>
    </row>
    <row r="39" spans="1:17" ht="12" customHeight="1">
      <c r="A39" s="226"/>
      <c r="B39" s="226"/>
      <c r="C39" s="226" t="s">
        <v>101</v>
      </c>
      <c r="D39" s="57"/>
      <c r="E39" s="227">
        <v>187</v>
      </c>
      <c r="F39" s="228">
        <v>7</v>
      </c>
      <c r="G39" s="228">
        <v>33</v>
      </c>
      <c r="H39" s="228">
        <v>21</v>
      </c>
      <c r="I39" s="228">
        <v>31</v>
      </c>
      <c r="J39" s="228">
        <v>17</v>
      </c>
      <c r="K39" s="228">
        <v>2</v>
      </c>
      <c r="L39" s="228">
        <v>3</v>
      </c>
      <c r="M39" s="228">
        <v>27</v>
      </c>
      <c r="N39" s="228">
        <v>17</v>
      </c>
      <c r="O39" s="228">
        <v>13</v>
      </c>
      <c r="P39" s="228">
        <v>15</v>
      </c>
      <c r="Q39" s="228">
        <v>1</v>
      </c>
    </row>
    <row r="40" spans="1:17" ht="12" customHeight="1">
      <c r="A40" s="226"/>
      <c r="B40" s="226"/>
      <c r="C40" s="226" t="s">
        <v>100</v>
      </c>
      <c r="D40" s="57"/>
      <c r="E40" s="227">
        <v>216</v>
      </c>
      <c r="F40" s="228">
        <v>10</v>
      </c>
      <c r="G40" s="228">
        <v>25</v>
      </c>
      <c r="H40" s="228">
        <v>29</v>
      </c>
      <c r="I40" s="228">
        <v>24</v>
      </c>
      <c r="J40" s="228">
        <v>13</v>
      </c>
      <c r="K40" s="228">
        <v>3</v>
      </c>
      <c r="L40" s="228">
        <v>2</v>
      </c>
      <c r="M40" s="228">
        <v>35</v>
      </c>
      <c r="N40" s="228">
        <v>23</v>
      </c>
      <c r="O40" s="228">
        <v>25</v>
      </c>
      <c r="P40" s="228">
        <v>23</v>
      </c>
      <c r="Q40" s="228">
        <v>4</v>
      </c>
    </row>
    <row r="41" spans="1:17" ht="12" customHeight="1">
      <c r="A41" s="226"/>
      <c r="B41" s="226" t="s">
        <v>154</v>
      </c>
      <c r="C41" s="226"/>
      <c r="D41" s="57"/>
      <c r="E41" s="227">
        <v>141</v>
      </c>
      <c r="F41" s="228">
        <v>2</v>
      </c>
      <c r="G41" s="228">
        <v>13</v>
      </c>
      <c r="H41" s="228">
        <v>15</v>
      </c>
      <c r="I41" s="228">
        <v>11</v>
      </c>
      <c r="J41" s="228">
        <v>10</v>
      </c>
      <c r="K41" s="228">
        <v>6</v>
      </c>
      <c r="L41" s="228">
        <v>4</v>
      </c>
      <c r="M41" s="228">
        <v>25</v>
      </c>
      <c r="N41" s="228">
        <v>13</v>
      </c>
      <c r="O41" s="228">
        <v>12</v>
      </c>
      <c r="P41" s="228">
        <v>27</v>
      </c>
      <c r="Q41" s="228">
        <v>3</v>
      </c>
    </row>
    <row r="42" spans="1:17" ht="12" customHeight="1">
      <c r="A42" s="226"/>
      <c r="B42" s="226"/>
      <c r="C42" s="226" t="s">
        <v>103</v>
      </c>
      <c r="D42" s="57"/>
      <c r="E42" s="227">
        <v>47</v>
      </c>
      <c r="F42" s="228">
        <v>1</v>
      </c>
      <c r="G42" s="228">
        <v>3</v>
      </c>
      <c r="H42" s="228">
        <v>3</v>
      </c>
      <c r="I42" s="228">
        <v>2</v>
      </c>
      <c r="J42" s="228">
        <v>1</v>
      </c>
      <c r="K42" s="228">
        <v>1</v>
      </c>
      <c r="L42" s="228" t="s">
        <v>163</v>
      </c>
      <c r="M42" s="228">
        <v>9</v>
      </c>
      <c r="N42" s="228">
        <v>2</v>
      </c>
      <c r="O42" s="228">
        <v>2</v>
      </c>
      <c r="P42" s="228">
        <v>22</v>
      </c>
      <c r="Q42" s="228">
        <v>1</v>
      </c>
    </row>
    <row r="43" spans="1:17" ht="12" customHeight="1">
      <c r="A43" s="226"/>
      <c r="B43" s="226"/>
      <c r="C43" s="226" t="s">
        <v>102</v>
      </c>
      <c r="D43" s="57"/>
      <c r="E43" s="227">
        <v>44</v>
      </c>
      <c r="F43" s="228" t="s">
        <v>163</v>
      </c>
      <c r="G43" s="228">
        <v>6</v>
      </c>
      <c r="H43" s="228">
        <v>7</v>
      </c>
      <c r="I43" s="228">
        <v>5</v>
      </c>
      <c r="J43" s="228">
        <v>5</v>
      </c>
      <c r="K43" s="228">
        <v>3</v>
      </c>
      <c r="L43" s="228" t="s">
        <v>163</v>
      </c>
      <c r="M43" s="228">
        <v>8</v>
      </c>
      <c r="N43" s="228">
        <v>6</v>
      </c>
      <c r="O43" s="228">
        <v>2</v>
      </c>
      <c r="P43" s="228">
        <v>1</v>
      </c>
      <c r="Q43" s="228">
        <v>1</v>
      </c>
    </row>
    <row r="44" spans="1:17" ht="12" customHeight="1">
      <c r="A44" s="226"/>
      <c r="B44" s="226"/>
      <c r="C44" s="226" t="s">
        <v>101</v>
      </c>
      <c r="D44" s="57"/>
      <c r="E44" s="227">
        <v>50</v>
      </c>
      <c r="F44" s="228">
        <v>1</v>
      </c>
      <c r="G44" s="228">
        <v>4</v>
      </c>
      <c r="H44" s="228">
        <v>5</v>
      </c>
      <c r="I44" s="228">
        <v>4</v>
      </c>
      <c r="J44" s="228">
        <v>4</v>
      </c>
      <c r="K44" s="228">
        <v>2</v>
      </c>
      <c r="L44" s="228">
        <v>4</v>
      </c>
      <c r="M44" s="228">
        <v>8</v>
      </c>
      <c r="N44" s="228">
        <v>5</v>
      </c>
      <c r="O44" s="228">
        <v>8</v>
      </c>
      <c r="P44" s="228">
        <v>4</v>
      </c>
      <c r="Q44" s="228">
        <v>1</v>
      </c>
    </row>
    <row r="45" spans="1:17" ht="12" customHeight="1">
      <c r="A45" s="226"/>
      <c r="B45" s="226" t="s">
        <v>153</v>
      </c>
      <c r="C45" s="226"/>
      <c r="D45" s="226"/>
      <c r="E45" s="227">
        <v>187</v>
      </c>
      <c r="F45" s="228">
        <v>8</v>
      </c>
      <c r="G45" s="228">
        <v>15</v>
      </c>
      <c r="H45" s="228">
        <v>23</v>
      </c>
      <c r="I45" s="228">
        <v>25</v>
      </c>
      <c r="J45" s="228">
        <v>15</v>
      </c>
      <c r="K45" s="228">
        <v>10</v>
      </c>
      <c r="L45" s="228">
        <v>2</v>
      </c>
      <c r="M45" s="228">
        <v>32</v>
      </c>
      <c r="N45" s="228">
        <v>20</v>
      </c>
      <c r="O45" s="228">
        <v>19</v>
      </c>
      <c r="P45" s="228">
        <v>17</v>
      </c>
      <c r="Q45" s="228">
        <v>1</v>
      </c>
    </row>
    <row r="46" spans="1:17" ht="12" customHeight="1">
      <c r="A46" s="226"/>
      <c r="B46" s="226" t="s">
        <v>152</v>
      </c>
      <c r="C46" s="226"/>
      <c r="D46" s="226"/>
      <c r="E46" s="227">
        <v>270</v>
      </c>
      <c r="F46" s="228">
        <v>7</v>
      </c>
      <c r="G46" s="228">
        <v>24</v>
      </c>
      <c r="H46" s="228">
        <v>35</v>
      </c>
      <c r="I46" s="228">
        <v>27</v>
      </c>
      <c r="J46" s="228">
        <v>29</v>
      </c>
      <c r="K46" s="228">
        <v>4</v>
      </c>
      <c r="L46" s="228">
        <v>2</v>
      </c>
      <c r="M46" s="228">
        <v>47</v>
      </c>
      <c r="N46" s="228">
        <v>28</v>
      </c>
      <c r="O46" s="228">
        <v>35</v>
      </c>
      <c r="P46" s="228">
        <v>27</v>
      </c>
      <c r="Q46" s="228">
        <v>5</v>
      </c>
    </row>
    <row r="47" spans="1:17" ht="12" customHeight="1">
      <c r="A47" s="226"/>
      <c r="B47" s="226" t="s">
        <v>151</v>
      </c>
      <c r="C47" s="226"/>
      <c r="D47" s="226"/>
      <c r="E47" s="227">
        <v>203</v>
      </c>
      <c r="F47" s="228">
        <v>5</v>
      </c>
      <c r="G47" s="228">
        <v>27</v>
      </c>
      <c r="H47" s="228">
        <v>9</v>
      </c>
      <c r="I47" s="228">
        <v>25</v>
      </c>
      <c r="J47" s="228">
        <v>23</v>
      </c>
      <c r="K47" s="228">
        <v>16</v>
      </c>
      <c r="L47" s="228">
        <v>2</v>
      </c>
      <c r="M47" s="228">
        <v>37</v>
      </c>
      <c r="N47" s="228">
        <v>20</v>
      </c>
      <c r="O47" s="228">
        <v>17</v>
      </c>
      <c r="P47" s="228">
        <v>19</v>
      </c>
      <c r="Q47" s="228">
        <v>3</v>
      </c>
    </row>
    <row r="48" spans="1:17" ht="12" customHeight="1">
      <c r="A48" s="226"/>
      <c r="B48" s="226" t="s">
        <v>150</v>
      </c>
      <c r="C48" s="226"/>
      <c r="D48" s="226"/>
      <c r="E48" s="227">
        <v>124</v>
      </c>
      <c r="F48" s="228">
        <v>9</v>
      </c>
      <c r="G48" s="228">
        <v>11</v>
      </c>
      <c r="H48" s="228">
        <v>12</v>
      </c>
      <c r="I48" s="228">
        <v>18</v>
      </c>
      <c r="J48" s="228">
        <v>14</v>
      </c>
      <c r="K48" s="228">
        <v>12</v>
      </c>
      <c r="L48" s="228">
        <v>3</v>
      </c>
      <c r="M48" s="228">
        <v>15</v>
      </c>
      <c r="N48" s="228">
        <v>6</v>
      </c>
      <c r="O48" s="228">
        <v>10</v>
      </c>
      <c r="P48" s="228">
        <v>11</v>
      </c>
      <c r="Q48" s="228">
        <v>3</v>
      </c>
    </row>
    <row r="49" spans="1:17" ht="12" customHeight="1">
      <c r="A49" s="226"/>
      <c r="B49" s="226" t="s">
        <v>149</v>
      </c>
      <c r="C49" s="226"/>
      <c r="D49" s="226"/>
      <c r="E49" s="227">
        <v>129</v>
      </c>
      <c r="F49" s="228">
        <v>4</v>
      </c>
      <c r="G49" s="228">
        <v>5</v>
      </c>
      <c r="H49" s="228">
        <v>20</v>
      </c>
      <c r="I49" s="228">
        <v>15</v>
      </c>
      <c r="J49" s="228">
        <v>16</v>
      </c>
      <c r="K49" s="228">
        <v>8</v>
      </c>
      <c r="L49" s="228">
        <v>4</v>
      </c>
      <c r="M49" s="228">
        <v>14</v>
      </c>
      <c r="N49" s="228">
        <v>18</v>
      </c>
      <c r="O49" s="228">
        <v>7</v>
      </c>
      <c r="P49" s="228">
        <v>16</v>
      </c>
      <c r="Q49" s="228">
        <v>2</v>
      </c>
    </row>
    <row r="50" spans="1:17" ht="12" customHeight="1">
      <c r="A50" s="226"/>
      <c r="B50" s="226" t="s">
        <v>148</v>
      </c>
      <c r="C50" s="226"/>
      <c r="D50" s="226"/>
      <c r="E50" s="227">
        <v>173</v>
      </c>
      <c r="F50" s="228">
        <v>3</v>
      </c>
      <c r="G50" s="228">
        <v>17</v>
      </c>
      <c r="H50" s="228">
        <v>20</v>
      </c>
      <c r="I50" s="228">
        <v>21</v>
      </c>
      <c r="J50" s="228">
        <v>21</v>
      </c>
      <c r="K50" s="228">
        <v>4</v>
      </c>
      <c r="L50" s="228">
        <v>2</v>
      </c>
      <c r="M50" s="228">
        <v>25</v>
      </c>
      <c r="N50" s="228">
        <v>19</v>
      </c>
      <c r="O50" s="228">
        <v>16</v>
      </c>
      <c r="P50" s="228">
        <v>17</v>
      </c>
      <c r="Q50" s="228">
        <v>8</v>
      </c>
    </row>
    <row r="51" spans="1:17" ht="12" customHeight="1">
      <c r="A51" s="226"/>
      <c r="B51" s="226" t="s">
        <v>147</v>
      </c>
      <c r="C51" s="226"/>
      <c r="D51" s="57"/>
      <c r="E51" s="227">
        <v>301</v>
      </c>
      <c r="F51" s="228">
        <v>13</v>
      </c>
      <c r="G51" s="228">
        <v>14</v>
      </c>
      <c r="H51" s="228">
        <v>20</v>
      </c>
      <c r="I51" s="228">
        <v>23</v>
      </c>
      <c r="J51" s="228">
        <v>26</v>
      </c>
      <c r="K51" s="228">
        <v>10</v>
      </c>
      <c r="L51" s="228">
        <v>36</v>
      </c>
      <c r="M51" s="228">
        <v>47</v>
      </c>
      <c r="N51" s="228">
        <v>41</v>
      </c>
      <c r="O51" s="228">
        <v>33</v>
      </c>
      <c r="P51" s="228">
        <v>29</v>
      </c>
      <c r="Q51" s="228">
        <v>9</v>
      </c>
    </row>
    <row r="52" spans="1:17" ht="12" customHeight="1">
      <c r="A52" s="226"/>
      <c r="B52" s="226"/>
      <c r="C52" s="226" t="s">
        <v>103</v>
      </c>
      <c r="D52" s="57"/>
      <c r="E52" s="227">
        <v>92</v>
      </c>
      <c r="F52" s="228">
        <v>1</v>
      </c>
      <c r="G52" s="228">
        <v>3</v>
      </c>
      <c r="H52" s="228">
        <v>5</v>
      </c>
      <c r="I52" s="228">
        <v>8</v>
      </c>
      <c r="J52" s="228">
        <v>8</v>
      </c>
      <c r="K52" s="228">
        <v>3</v>
      </c>
      <c r="L52" s="228">
        <v>2</v>
      </c>
      <c r="M52" s="228">
        <v>22</v>
      </c>
      <c r="N52" s="228">
        <v>18</v>
      </c>
      <c r="O52" s="228">
        <v>11</v>
      </c>
      <c r="P52" s="228">
        <v>10</v>
      </c>
      <c r="Q52" s="228">
        <v>1</v>
      </c>
    </row>
    <row r="53" spans="1:17" ht="12" customHeight="1">
      <c r="A53" s="226"/>
      <c r="B53" s="226"/>
      <c r="C53" s="226" t="s">
        <v>102</v>
      </c>
      <c r="D53" s="57"/>
      <c r="E53" s="227">
        <v>103</v>
      </c>
      <c r="F53" s="228">
        <v>7</v>
      </c>
      <c r="G53" s="228">
        <v>7</v>
      </c>
      <c r="H53" s="228">
        <v>6</v>
      </c>
      <c r="I53" s="228">
        <v>13</v>
      </c>
      <c r="J53" s="228">
        <v>8</v>
      </c>
      <c r="K53" s="228">
        <v>4</v>
      </c>
      <c r="L53" s="228">
        <v>5</v>
      </c>
      <c r="M53" s="228">
        <v>17</v>
      </c>
      <c r="N53" s="228">
        <v>14</v>
      </c>
      <c r="O53" s="228">
        <v>12</v>
      </c>
      <c r="P53" s="228">
        <v>5</v>
      </c>
      <c r="Q53" s="228">
        <v>5</v>
      </c>
    </row>
    <row r="54" spans="1:17" ht="12" customHeight="1">
      <c r="A54" s="226"/>
      <c r="B54" s="226"/>
      <c r="C54" s="226" t="s">
        <v>101</v>
      </c>
      <c r="D54" s="57"/>
      <c r="E54" s="227">
        <v>106</v>
      </c>
      <c r="F54" s="228">
        <v>5</v>
      </c>
      <c r="G54" s="228">
        <v>4</v>
      </c>
      <c r="H54" s="228">
        <v>9</v>
      </c>
      <c r="I54" s="228">
        <v>2</v>
      </c>
      <c r="J54" s="228">
        <v>10</v>
      </c>
      <c r="K54" s="228">
        <v>3</v>
      </c>
      <c r="L54" s="228">
        <v>29</v>
      </c>
      <c r="M54" s="228">
        <v>8</v>
      </c>
      <c r="N54" s="228">
        <v>9</v>
      </c>
      <c r="O54" s="228">
        <v>10</v>
      </c>
      <c r="P54" s="228">
        <v>14</v>
      </c>
      <c r="Q54" s="228">
        <v>3</v>
      </c>
    </row>
    <row r="55" spans="1:17" ht="12" customHeight="1">
      <c r="A55" s="226"/>
      <c r="B55" s="226"/>
      <c r="C55" s="226" t="s">
        <v>100</v>
      </c>
      <c r="D55" s="57"/>
      <c r="E55" s="239" t="s">
        <v>163</v>
      </c>
      <c r="F55" s="245" t="s">
        <v>163</v>
      </c>
      <c r="G55" s="245" t="s">
        <v>163</v>
      </c>
      <c r="H55" s="245" t="s">
        <v>163</v>
      </c>
      <c r="I55" s="245" t="s">
        <v>163</v>
      </c>
      <c r="J55" s="245" t="s">
        <v>163</v>
      </c>
      <c r="K55" s="245" t="s">
        <v>163</v>
      </c>
      <c r="L55" s="245" t="s">
        <v>163</v>
      </c>
      <c r="M55" s="245" t="s">
        <v>163</v>
      </c>
      <c r="N55" s="245" t="s">
        <v>163</v>
      </c>
      <c r="O55" s="245" t="s">
        <v>163</v>
      </c>
      <c r="P55" s="245" t="s">
        <v>163</v>
      </c>
      <c r="Q55" s="245" t="s">
        <v>163</v>
      </c>
    </row>
    <row r="56" spans="1:17" ht="12" customHeight="1">
      <c r="A56" s="226"/>
      <c r="B56" s="226" t="s">
        <v>146</v>
      </c>
      <c r="C56" s="226"/>
      <c r="D56" s="57"/>
      <c r="E56" s="227">
        <v>591</v>
      </c>
      <c r="F56" s="228">
        <v>19</v>
      </c>
      <c r="G56" s="228">
        <v>45</v>
      </c>
      <c r="H56" s="228">
        <v>64</v>
      </c>
      <c r="I56" s="228">
        <v>57</v>
      </c>
      <c r="J56" s="228">
        <v>77</v>
      </c>
      <c r="K56" s="228">
        <v>20</v>
      </c>
      <c r="L56" s="228">
        <v>12</v>
      </c>
      <c r="M56" s="228">
        <v>90</v>
      </c>
      <c r="N56" s="228">
        <v>94</v>
      </c>
      <c r="O56" s="228">
        <v>47</v>
      </c>
      <c r="P56" s="228">
        <v>53</v>
      </c>
      <c r="Q56" s="228">
        <v>13</v>
      </c>
    </row>
    <row r="57" spans="1:17" ht="12" customHeight="1">
      <c r="A57" s="226"/>
      <c r="B57" s="226"/>
      <c r="C57" s="226" t="s">
        <v>103</v>
      </c>
      <c r="D57" s="57"/>
      <c r="E57" s="227">
        <v>306</v>
      </c>
      <c r="F57" s="228">
        <v>10</v>
      </c>
      <c r="G57" s="228">
        <v>19</v>
      </c>
      <c r="H57" s="228">
        <v>32</v>
      </c>
      <c r="I57" s="228">
        <v>32</v>
      </c>
      <c r="J57" s="228">
        <v>51</v>
      </c>
      <c r="K57" s="228">
        <v>12</v>
      </c>
      <c r="L57" s="228">
        <v>6</v>
      </c>
      <c r="M57" s="228">
        <v>37</v>
      </c>
      <c r="N57" s="228">
        <v>51</v>
      </c>
      <c r="O57" s="228">
        <v>25</v>
      </c>
      <c r="P57" s="228">
        <v>26</v>
      </c>
      <c r="Q57" s="228">
        <v>5</v>
      </c>
    </row>
    <row r="58" spans="1:17" ht="12" customHeight="1">
      <c r="A58" s="226"/>
      <c r="B58" s="226"/>
      <c r="C58" s="226" t="s">
        <v>102</v>
      </c>
      <c r="D58" s="57"/>
      <c r="E58" s="227">
        <v>285</v>
      </c>
      <c r="F58" s="228">
        <v>9</v>
      </c>
      <c r="G58" s="228">
        <v>26</v>
      </c>
      <c r="H58" s="228">
        <v>32</v>
      </c>
      <c r="I58" s="228">
        <v>25</v>
      </c>
      <c r="J58" s="228">
        <v>26</v>
      </c>
      <c r="K58" s="228">
        <v>8</v>
      </c>
      <c r="L58" s="228">
        <v>6</v>
      </c>
      <c r="M58" s="228">
        <v>53</v>
      </c>
      <c r="N58" s="228">
        <v>43</v>
      </c>
      <c r="O58" s="228">
        <v>22</v>
      </c>
      <c r="P58" s="228">
        <v>27</v>
      </c>
      <c r="Q58" s="228">
        <v>8</v>
      </c>
    </row>
    <row r="59" spans="1:17" ht="12" customHeight="1">
      <c r="A59" s="226"/>
      <c r="B59" s="226"/>
      <c r="C59" s="226" t="s">
        <v>101</v>
      </c>
      <c r="D59" s="57"/>
      <c r="E59" s="239" t="s">
        <v>163</v>
      </c>
      <c r="F59" s="245" t="s">
        <v>163</v>
      </c>
      <c r="G59" s="245" t="s">
        <v>163</v>
      </c>
      <c r="H59" s="245" t="s">
        <v>163</v>
      </c>
      <c r="I59" s="245" t="s">
        <v>163</v>
      </c>
      <c r="J59" s="245" t="s">
        <v>163</v>
      </c>
      <c r="K59" s="245" t="s">
        <v>163</v>
      </c>
      <c r="L59" s="245" t="s">
        <v>163</v>
      </c>
      <c r="M59" s="245" t="s">
        <v>163</v>
      </c>
      <c r="N59" s="245" t="s">
        <v>163</v>
      </c>
      <c r="O59" s="245" t="s">
        <v>163</v>
      </c>
      <c r="P59" s="245" t="s">
        <v>163</v>
      </c>
      <c r="Q59" s="245" t="s">
        <v>163</v>
      </c>
    </row>
    <row r="60" spans="1:17" ht="12" customHeight="1">
      <c r="A60" s="226"/>
      <c r="B60" s="226" t="s">
        <v>145</v>
      </c>
      <c r="C60" s="226"/>
      <c r="D60" s="57"/>
      <c r="E60" s="227">
        <v>589</v>
      </c>
      <c r="F60" s="228">
        <v>21</v>
      </c>
      <c r="G60" s="228">
        <v>40</v>
      </c>
      <c r="H60" s="228">
        <v>39</v>
      </c>
      <c r="I60" s="228">
        <v>55</v>
      </c>
      <c r="J60" s="228">
        <v>51</v>
      </c>
      <c r="K60" s="228">
        <v>22</v>
      </c>
      <c r="L60" s="228">
        <v>42</v>
      </c>
      <c r="M60" s="228">
        <v>106</v>
      </c>
      <c r="N60" s="228">
        <v>71</v>
      </c>
      <c r="O60" s="228">
        <v>51</v>
      </c>
      <c r="P60" s="228">
        <v>84</v>
      </c>
      <c r="Q60" s="228">
        <v>7</v>
      </c>
    </row>
    <row r="61" spans="1:17" ht="12" customHeight="1">
      <c r="A61" s="226"/>
      <c r="B61" s="226"/>
      <c r="C61" s="226" t="s">
        <v>103</v>
      </c>
      <c r="D61" s="229"/>
      <c r="E61" s="227">
        <v>60</v>
      </c>
      <c r="F61" s="228">
        <v>3</v>
      </c>
      <c r="G61" s="228">
        <v>5</v>
      </c>
      <c r="H61" s="228">
        <v>2</v>
      </c>
      <c r="I61" s="228">
        <v>8</v>
      </c>
      <c r="J61" s="228">
        <v>5</v>
      </c>
      <c r="K61" s="228" t="s">
        <v>163</v>
      </c>
      <c r="L61" s="228">
        <v>14</v>
      </c>
      <c r="M61" s="228">
        <v>10</v>
      </c>
      <c r="N61" s="228">
        <v>4</v>
      </c>
      <c r="O61" s="228">
        <v>4</v>
      </c>
      <c r="P61" s="228">
        <v>5</v>
      </c>
      <c r="Q61" s="228" t="s">
        <v>163</v>
      </c>
    </row>
    <row r="62" spans="1:17" ht="12" customHeight="1">
      <c r="A62" s="226"/>
      <c r="B62" s="226"/>
      <c r="C62" s="226" t="s">
        <v>102</v>
      </c>
      <c r="D62" s="57"/>
      <c r="E62" s="227">
        <v>101</v>
      </c>
      <c r="F62" s="238">
        <v>4</v>
      </c>
      <c r="G62" s="238">
        <v>2</v>
      </c>
      <c r="H62" s="238">
        <v>4</v>
      </c>
      <c r="I62" s="238">
        <v>11</v>
      </c>
      <c r="J62" s="238">
        <v>15</v>
      </c>
      <c r="K62" s="238">
        <v>3</v>
      </c>
      <c r="L62" s="238">
        <v>3</v>
      </c>
      <c r="M62" s="238">
        <v>23</v>
      </c>
      <c r="N62" s="238">
        <v>14</v>
      </c>
      <c r="O62" s="238">
        <v>8</v>
      </c>
      <c r="P62" s="238">
        <v>13</v>
      </c>
      <c r="Q62" s="238">
        <v>1</v>
      </c>
    </row>
    <row r="63" spans="1:17" ht="12" customHeight="1">
      <c r="A63" s="226"/>
      <c r="B63" s="226"/>
      <c r="C63" s="226" t="s">
        <v>101</v>
      </c>
      <c r="D63" s="57"/>
      <c r="E63" s="227">
        <v>143</v>
      </c>
      <c r="F63" s="238">
        <v>6</v>
      </c>
      <c r="G63" s="238">
        <v>12</v>
      </c>
      <c r="H63" s="238">
        <v>12</v>
      </c>
      <c r="I63" s="238">
        <v>13</v>
      </c>
      <c r="J63" s="238">
        <v>6</v>
      </c>
      <c r="K63" s="238">
        <v>7</v>
      </c>
      <c r="L63" s="238">
        <v>14</v>
      </c>
      <c r="M63" s="238">
        <v>25</v>
      </c>
      <c r="N63" s="238">
        <v>13</v>
      </c>
      <c r="O63" s="238">
        <v>15</v>
      </c>
      <c r="P63" s="238">
        <v>19</v>
      </c>
      <c r="Q63" s="238">
        <v>1</v>
      </c>
    </row>
    <row r="64" spans="1:17" ht="12" customHeight="1">
      <c r="A64" s="226"/>
      <c r="B64" s="226"/>
      <c r="C64" s="226" t="s">
        <v>100</v>
      </c>
      <c r="D64" s="57"/>
      <c r="E64" s="227">
        <v>96</v>
      </c>
      <c r="F64" s="238">
        <v>2</v>
      </c>
      <c r="G64" s="238">
        <v>8</v>
      </c>
      <c r="H64" s="238">
        <v>9</v>
      </c>
      <c r="I64" s="238">
        <v>10</v>
      </c>
      <c r="J64" s="238">
        <v>12</v>
      </c>
      <c r="K64" s="238">
        <v>4</v>
      </c>
      <c r="L64" s="238">
        <v>3</v>
      </c>
      <c r="M64" s="238">
        <v>21</v>
      </c>
      <c r="N64" s="238">
        <v>8</v>
      </c>
      <c r="O64" s="238">
        <v>6</v>
      </c>
      <c r="P64" s="238">
        <v>11</v>
      </c>
      <c r="Q64" s="238">
        <v>2</v>
      </c>
    </row>
    <row r="65" spans="1:17" ht="12" customHeight="1">
      <c r="A65" s="226"/>
      <c r="B65" s="226"/>
      <c r="C65" s="226" t="s">
        <v>99</v>
      </c>
      <c r="D65" s="57"/>
      <c r="E65" s="227">
        <v>189</v>
      </c>
      <c r="F65" s="238">
        <v>6</v>
      </c>
      <c r="G65" s="238">
        <v>13</v>
      </c>
      <c r="H65" s="238">
        <v>12</v>
      </c>
      <c r="I65" s="238">
        <v>13</v>
      </c>
      <c r="J65" s="238">
        <v>13</v>
      </c>
      <c r="K65" s="238">
        <v>8</v>
      </c>
      <c r="L65" s="238">
        <v>8</v>
      </c>
      <c r="M65" s="238">
        <v>27</v>
      </c>
      <c r="N65" s="238">
        <v>32</v>
      </c>
      <c r="O65" s="238">
        <v>18</v>
      </c>
      <c r="P65" s="238">
        <v>36</v>
      </c>
      <c r="Q65" s="238">
        <v>3</v>
      </c>
    </row>
    <row r="66" spans="1:17" ht="12" customHeight="1">
      <c r="A66" s="226"/>
      <c r="B66" s="226" t="s">
        <v>144</v>
      </c>
      <c r="C66" s="226"/>
      <c r="D66" s="57"/>
      <c r="E66" s="227">
        <v>345</v>
      </c>
      <c r="F66" s="238">
        <v>24</v>
      </c>
      <c r="G66" s="238">
        <v>56</v>
      </c>
      <c r="H66" s="238">
        <v>63</v>
      </c>
      <c r="I66" s="238">
        <v>50</v>
      </c>
      <c r="J66" s="238">
        <v>42</v>
      </c>
      <c r="K66" s="238">
        <v>18</v>
      </c>
      <c r="L66" s="238" t="s">
        <v>163</v>
      </c>
      <c r="M66" s="238">
        <v>32</v>
      </c>
      <c r="N66" s="238">
        <v>15</v>
      </c>
      <c r="O66" s="238">
        <v>19</v>
      </c>
      <c r="P66" s="238">
        <v>26</v>
      </c>
      <c r="Q66" s="238" t="s">
        <v>163</v>
      </c>
    </row>
    <row r="67" spans="1:17" ht="12" customHeight="1">
      <c r="A67" s="226"/>
      <c r="B67" s="226"/>
      <c r="C67" s="226" t="s">
        <v>103</v>
      </c>
      <c r="D67" s="57"/>
      <c r="E67" s="227">
        <v>176</v>
      </c>
      <c r="F67" s="238">
        <v>7</v>
      </c>
      <c r="G67" s="238">
        <v>30</v>
      </c>
      <c r="H67" s="238">
        <v>41</v>
      </c>
      <c r="I67" s="238">
        <v>26</v>
      </c>
      <c r="J67" s="238">
        <v>27</v>
      </c>
      <c r="K67" s="238">
        <v>11</v>
      </c>
      <c r="L67" s="238" t="s">
        <v>163</v>
      </c>
      <c r="M67" s="238">
        <v>13</v>
      </c>
      <c r="N67" s="238">
        <v>6</v>
      </c>
      <c r="O67" s="238">
        <v>7</v>
      </c>
      <c r="P67" s="238">
        <v>8</v>
      </c>
      <c r="Q67" s="238" t="s">
        <v>163</v>
      </c>
    </row>
    <row r="68" spans="1:17" ht="12" customHeight="1">
      <c r="A68" s="226"/>
      <c r="B68" s="226"/>
      <c r="C68" s="226" t="s">
        <v>102</v>
      </c>
      <c r="D68" s="57"/>
      <c r="E68" s="227">
        <v>134</v>
      </c>
      <c r="F68" s="238">
        <v>12</v>
      </c>
      <c r="G68" s="238">
        <v>22</v>
      </c>
      <c r="H68" s="238">
        <v>21</v>
      </c>
      <c r="I68" s="238">
        <v>22</v>
      </c>
      <c r="J68" s="238">
        <v>10</v>
      </c>
      <c r="K68" s="238">
        <v>6</v>
      </c>
      <c r="L68" s="238" t="s">
        <v>163</v>
      </c>
      <c r="M68" s="238">
        <v>15</v>
      </c>
      <c r="N68" s="238">
        <v>5</v>
      </c>
      <c r="O68" s="238">
        <v>9</v>
      </c>
      <c r="P68" s="238">
        <v>12</v>
      </c>
      <c r="Q68" s="238" t="s">
        <v>163</v>
      </c>
    </row>
    <row r="69" spans="1:17" ht="12" customHeight="1">
      <c r="A69" s="226"/>
      <c r="B69" s="226"/>
      <c r="C69" s="226" t="s">
        <v>101</v>
      </c>
      <c r="D69" s="57"/>
      <c r="E69" s="227">
        <v>35</v>
      </c>
      <c r="F69" s="238">
        <v>5</v>
      </c>
      <c r="G69" s="238">
        <v>4</v>
      </c>
      <c r="H69" s="238">
        <v>1</v>
      </c>
      <c r="I69" s="238">
        <v>2</v>
      </c>
      <c r="J69" s="238">
        <v>5</v>
      </c>
      <c r="K69" s="238">
        <v>1</v>
      </c>
      <c r="L69" s="238" t="s">
        <v>163</v>
      </c>
      <c r="M69" s="238">
        <v>4</v>
      </c>
      <c r="N69" s="238">
        <v>4</v>
      </c>
      <c r="O69" s="238">
        <v>3</v>
      </c>
      <c r="P69" s="238">
        <v>6</v>
      </c>
      <c r="Q69" s="238" t="s">
        <v>163</v>
      </c>
    </row>
    <row r="70" spans="1:17" ht="12" customHeight="1">
      <c r="A70" s="231"/>
      <c r="B70" s="231"/>
      <c r="C70" s="231"/>
      <c r="D70" s="57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1:17" ht="12" customHeight="1">
      <c r="A71" s="231"/>
      <c r="B71" s="231"/>
      <c r="C71" s="231"/>
      <c r="D71" s="57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1:17" ht="12" customHeight="1">
      <c r="A72" s="231"/>
      <c r="B72" s="231"/>
      <c r="C72" s="231"/>
      <c r="D72" s="57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1:17" ht="12" customHeight="1">
      <c r="A73" s="231"/>
      <c r="B73" s="231"/>
      <c r="C73" s="231"/>
      <c r="D73" s="57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1:17" ht="12" customHeight="1">
      <c r="A74" s="231"/>
      <c r="B74" s="231"/>
      <c r="C74" s="231"/>
      <c r="D74" s="57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 ht="12" customHeight="1">
      <c r="A75" s="231"/>
      <c r="B75" s="231"/>
      <c r="C75" s="231"/>
      <c r="D75" s="57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 ht="24" customHeight="1" thickBot="1">
      <c r="A76" s="231"/>
      <c r="B76" s="233"/>
      <c r="C76" s="233"/>
      <c r="D76" s="55"/>
      <c r="E76" s="211"/>
      <c r="F76" s="211"/>
      <c r="G76" s="211"/>
      <c r="H76" s="211"/>
      <c r="I76" s="211"/>
      <c r="J76" s="244" t="s">
        <v>520</v>
      </c>
      <c r="K76" s="234" t="s">
        <v>519</v>
      </c>
      <c r="L76" s="211"/>
      <c r="M76" s="211"/>
      <c r="N76" s="211"/>
      <c r="O76" s="211"/>
      <c r="P76" s="220"/>
      <c r="Q76" s="220"/>
    </row>
    <row r="77" spans="1:17" ht="14.1" customHeight="1" thickTop="1">
      <c r="A77" s="400" t="s">
        <v>362</v>
      </c>
      <c r="B77" s="400"/>
      <c r="C77" s="400"/>
      <c r="D77" s="401"/>
      <c r="E77" s="415" t="s">
        <v>0</v>
      </c>
      <c r="F77" s="416"/>
      <c r="G77" s="416"/>
      <c r="H77" s="416"/>
      <c r="I77" s="416"/>
      <c r="J77" s="416"/>
      <c r="K77" s="416" t="s">
        <v>0</v>
      </c>
      <c r="L77" s="416"/>
      <c r="M77" s="416"/>
      <c r="N77" s="416"/>
      <c r="O77" s="416"/>
      <c r="P77" s="416"/>
      <c r="Q77" s="416"/>
    </row>
    <row r="78" spans="1:17" ht="12" customHeight="1">
      <c r="A78" s="402"/>
      <c r="B78" s="402"/>
      <c r="C78" s="402"/>
      <c r="D78" s="403"/>
      <c r="E78" s="406" t="s">
        <v>167</v>
      </c>
      <c r="F78" s="235" t="s">
        <v>24</v>
      </c>
      <c r="G78" s="235" t="s">
        <v>25</v>
      </c>
      <c r="H78" s="235" t="s">
        <v>26</v>
      </c>
      <c r="I78" s="235" t="s">
        <v>27</v>
      </c>
      <c r="J78" s="236" t="s">
        <v>28</v>
      </c>
      <c r="K78" s="237" t="s">
        <v>29</v>
      </c>
      <c r="L78" s="235" t="s">
        <v>30</v>
      </c>
      <c r="M78" s="235" t="s">
        <v>31</v>
      </c>
      <c r="N78" s="235" t="s">
        <v>32</v>
      </c>
      <c r="O78" s="235" t="s">
        <v>33</v>
      </c>
      <c r="P78" s="235" t="s">
        <v>34</v>
      </c>
      <c r="Q78" s="233" t="s">
        <v>35</v>
      </c>
    </row>
    <row r="79" spans="1:17" ht="12" customHeight="1">
      <c r="A79" s="402"/>
      <c r="B79" s="402"/>
      <c r="C79" s="402"/>
      <c r="D79" s="403"/>
      <c r="E79" s="406"/>
      <c r="F79" s="408" t="s">
        <v>495</v>
      </c>
      <c r="G79" s="361" t="s">
        <v>496</v>
      </c>
      <c r="H79" s="408" t="s">
        <v>490</v>
      </c>
      <c r="I79" s="408" t="s">
        <v>491</v>
      </c>
      <c r="J79" s="410" t="s">
        <v>497</v>
      </c>
      <c r="K79" s="412" t="s">
        <v>498</v>
      </c>
      <c r="L79" s="408" t="s">
        <v>499</v>
      </c>
      <c r="M79" s="408" t="s">
        <v>500</v>
      </c>
      <c r="N79" s="408" t="s">
        <v>501</v>
      </c>
      <c r="O79" s="408" t="s">
        <v>502</v>
      </c>
      <c r="P79" s="361" t="s">
        <v>503</v>
      </c>
      <c r="Q79" s="398" t="s">
        <v>504</v>
      </c>
    </row>
    <row r="80" spans="1:17" ht="12" customHeight="1">
      <c r="A80" s="404"/>
      <c r="B80" s="404"/>
      <c r="C80" s="404"/>
      <c r="D80" s="405"/>
      <c r="E80" s="407"/>
      <c r="F80" s="409"/>
      <c r="G80" s="362"/>
      <c r="H80" s="409"/>
      <c r="I80" s="409"/>
      <c r="J80" s="411"/>
      <c r="K80" s="413"/>
      <c r="L80" s="409"/>
      <c r="M80" s="409"/>
      <c r="N80" s="409"/>
      <c r="O80" s="409"/>
      <c r="P80" s="362"/>
      <c r="Q80" s="399"/>
    </row>
    <row r="81" spans="1:17" ht="12" customHeight="1">
      <c r="A81" s="226"/>
      <c r="B81" s="226" t="s">
        <v>143</v>
      </c>
      <c r="C81" s="226"/>
      <c r="D81" s="57"/>
      <c r="E81" s="227">
        <v>860</v>
      </c>
      <c r="F81" s="238">
        <v>44</v>
      </c>
      <c r="G81" s="238">
        <v>140</v>
      </c>
      <c r="H81" s="238">
        <v>151</v>
      </c>
      <c r="I81" s="238">
        <v>115</v>
      </c>
      <c r="J81" s="238">
        <v>96</v>
      </c>
      <c r="K81" s="238">
        <v>40</v>
      </c>
      <c r="L81" s="238">
        <v>6</v>
      </c>
      <c r="M81" s="238">
        <v>105</v>
      </c>
      <c r="N81" s="238">
        <v>51</v>
      </c>
      <c r="O81" s="238">
        <v>37</v>
      </c>
      <c r="P81" s="238">
        <v>54</v>
      </c>
      <c r="Q81" s="238">
        <v>21</v>
      </c>
    </row>
    <row r="82" spans="1:17" ht="12" customHeight="1">
      <c r="A82" s="226"/>
      <c r="B82" s="226"/>
      <c r="C82" s="226" t="s">
        <v>103</v>
      </c>
      <c r="D82" s="57"/>
      <c r="E82" s="227">
        <v>101</v>
      </c>
      <c r="F82" s="228">
        <v>8</v>
      </c>
      <c r="G82" s="238">
        <v>16</v>
      </c>
      <c r="H82" s="238">
        <v>27</v>
      </c>
      <c r="I82" s="238">
        <v>13</v>
      </c>
      <c r="J82" s="238">
        <v>12</v>
      </c>
      <c r="K82" s="238">
        <v>7</v>
      </c>
      <c r="L82" s="238" t="s">
        <v>163</v>
      </c>
      <c r="M82" s="238">
        <v>9</v>
      </c>
      <c r="N82" s="238">
        <v>1</v>
      </c>
      <c r="O82" s="238">
        <v>2</v>
      </c>
      <c r="P82" s="238">
        <v>6</v>
      </c>
      <c r="Q82" s="238" t="s">
        <v>163</v>
      </c>
    </row>
    <row r="83" spans="1:17" ht="12" customHeight="1">
      <c r="A83" s="226"/>
      <c r="B83" s="226"/>
      <c r="C83" s="226" t="s">
        <v>102</v>
      </c>
      <c r="D83" s="57"/>
      <c r="E83" s="227">
        <v>109</v>
      </c>
      <c r="F83" s="228">
        <v>8</v>
      </c>
      <c r="G83" s="238">
        <v>15</v>
      </c>
      <c r="H83" s="238">
        <v>27</v>
      </c>
      <c r="I83" s="238">
        <v>14</v>
      </c>
      <c r="J83" s="238">
        <v>12</v>
      </c>
      <c r="K83" s="238">
        <v>5</v>
      </c>
      <c r="L83" s="238" t="s">
        <v>163</v>
      </c>
      <c r="M83" s="238">
        <v>10</v>
      </c>
      <c r="N83" s="238">
        <v>5</v>
      </c>
      <c r="O83" s="238">
        <v>8</v>
      </c>
      <c r="P83" s="238">
        <v>2</v>
      </c>
      <c r="Q83" s="238">
        <v>3</v>
      </c>
    </row>
    <row r="84" spans="1:17" ht="12" customHeight="1">
      <c r="A84" s="226"/>
      <c r="B84" s="226"/>
      <c r="C84" s="226" t="s">
        <v>101</v>
      </c>
      <c r="D84" s="57"/>
      <c r="E84" s="227">
        <v>205</v>
      </c>
      <c r="F84" s="228">
        <v>13</v>
      </c>
      <c r="G84" s="238">
        <v>45</v>
      </c>
      <c r="H84" s="238">
        <v>28</v>
      </c>
      <c r="I84" s="238">
        <v>36</v>
      </c>
      <c r="J84" s="238">
        <v>26</v>
      </c>
      <c r="K84" s="238">
        <v>13</v>
      </c>
      <c r="L84" s="238">
        <v>1</v>
      </c>
      <c r="M84" s="238">
        <v>19</v>
      </c>
      <c r="N84" s="238">
        <v>7</v>
      </c>
      <c r="O84" s="238">
        <v>3</v>
      </c>
      <c r="P84" s="238">
        <v>11</v>
      </c>
      <c r="Q84" s="238">
        <v>3</v>
      </c>
    </row>
    <row r="85" spans="1:17" ht="12" customHeight="1">
      <c r="A85" s="226"/>
      <c r="B85" s="226"/>
      <c r="C85" s="226" t="s">
        <v>100</v>
      </c>
      <c r="D85" s="57"/>
      <c r="E85" s="227">
        <v>194</v>
      </c>
      <c r="F85" s="228">
        <v>10</v>
      </c>
      <c r="G85" s="238">
        <v>24</v>
      </c>
      <c r="H85" s="238">
        <v>27</v>
      </c>
      <c r="I85" s="238">
        <v>30</v>
      </c>
      <c r="J85" s="238">
        <v>26</v>
      </c>
      <c r="K85" s="238">
        <v>6</v>
      </c>
      <c r="L85" s="238">
        <v>5</v>
      </c>
      <c r="M85" s="238">
        <v>24</v>
      </c>
      <c r="N85" s="238">
        <v>17</v>
      </c>
      <c r="O85" s="238">
        <v>7</v>
      </c>
      <c r="P85" s="238">
        <v>13</v>
      </c>
      <c r="Q85" s="238">
        <v>5</v>
      </c>
    </row>
    <row r="86" spans="1:17" ht="12" customHeight="1">
      <c r="A86" s="226"/>
      <c r="B86" s="226"/>
      <c r="C86" s="226" t="s">
        <v>99</v>
      </c>
      <c r="D86" s="57"/>
      <c r="E86" s="227">
        <v>251</v>
      </c>
      <c r="F86" s="228">
        <v>5</v>
      </c>
      <c r="G86" s="238">
        <v>40</v>
      </c>
      <c r="H86" s="238">
        <v>42</v>
      </c>
      <c r="I86" s="238">
        <v>22</v>
      </c>
      <c r="J86" s="238">
        <v>20</v>
      </c>
      <c r="K86" s="238">
        <v>9</v>
      </c>
      <c r="L86" s="238" t="s">
        <v>163</v>
      </c>
      <c r="M86" s="238">
        <v>43</v>
      </c>
      <c r="N86" s="238">
        <v>21</v>
      </c>
      <c r="O86" s="238">
        <v>17</v>
      </c>
      <c r="P86" s="238">
        <v>22</v>
      </c>
      <c r="Q86" s="238">
        <v>10</v>
      </c>
    </row>
    <row r="87" spans="1:17" ht="12" customHeight="1">
      <c r="A87" s="226"/>
      <c r="B87" s="226" t="s">
        <v>142</v>
      </c>
      <c r="C87" s="226"/>
      <c r="D87" s="57"/>
      <c r="E87" s="227">
        <v>622</v>
      </c>
      <c r="F87" s="228">
        <v>33</v>
      </c>
      <c r="G87" s="228">
        <v>118</v>
      </c>
      <c r="H87" s="228">
        <v>121</v>
      </c>
      <c r="I87" s="228">
        <v>62</v>
      </c>
      <c r="J87" s="228">
        <v>61</v>
      </c>
      <c r="K87" s="228">
        <v>53</v>
      </c>
      <c r="L87" s="228">
        <v>2</v>
      </c>
      <c r="M87" s="228">
        <v>50</v>
      </c>
      <c r="N87" s="228">
        <v>33</v>
      </c>
      <c r="O87" s="228">
        <v>41</v>
      </c>
      <c r="P87" s="228">
        <v>31</v>
      </c>
      <c r="Q87" s="228">
        <v>17</v>
      </c>
    </row>
    <row r="88" spans="1:17" ht="12" customHeight="1">
      <c r="A88" s="226"/>
      <c r="B88" s="226"/>
      <c r="C88" s="226" t="s">
        <v>103</v>
      </c>
      <c r="D88" s="57"/>
      <c r="E88" s="227">
        <v>276</v>
      </c>
      <c r="F88" s="228">
        <v>15</v>
      </c>
      <c r="G88" s="238">
        <v>58</v>
      </c>
      <c r="H88" s="238">
        <v>47</v>
      </c>
      <c r="I88" s="238">
        <v>28</v>
      </c>
      <c r="J88" s="238">
        <v>30</v>
      </c>
      <c r="K88" s="238">
        <v>33</v>
      </c>
      <c r="L88" s="238">
        <v>1</v>
      </c>
      <c r="M88" s="238">
        <v>13</v>
      </c>
      <c r="N88" s="238">
        <v>11</v>
      </c>
      <c r="O88" s="238">
        <v>16</v>
      </c>
      <c r="P88" s="238">
        <v>10</v>
      </c>
      <c r="Q88" s="238">
        <v>14</v>
      </c>
    </row>
    <row r="89" spans="1:17" ht="12" customHeight="1">
      <c r="A89" s="226"/>
      <c r="B89" s="226"/>
      <c r="C89" s="226" t="s">
        <v>102</v>
      </c>
      <c r="D89" s="57"/>
      <c r="E89" s="227">
        <v>346</v>
      </c>
      <c r="F89" s="228">
        <v>18</v>
      </c>
      <c r="G89" s="238">
        <v>60</v>
      </c>
      <c r="H89" s="238">
        <v>74</v>
      </c>
      <c r="I89" s="238">
        <v>34</v>
      </c>
      <c r="J89" s="238">
        <v>31</v>
      </c>
      <c r="K89" s="238">
        <v>20</v>
      </c>
      <c r="L89" s="238">
        <v>1</v>
      </c>
      <c r="M89" s="238">
        <v>37</v>
      </c>
      <c r="N89" s="238">
        <v>22</v>
      </c>
      <c r="O89" s="238">
        <v>25</v>
      </c>
      <c r="P89" s="238">
        <v>21</v>
      </c>
      <c r="Q89" s="238">
        <v>3</v>
      </c>
    </row>
    <row r="90" spans="1:17" ht="12" customHeight="1">
      <c r="A90" s="226"/>
      <c r="B90" s="226" t="s">
        <v>141</v>
      </c>
      <c r="C90" s="226"/>
      <c r="D90" s="57"/>
      <c r="E90" s="227">
        <v>1027</v>
      </c>
      <c r="F90" s="228">
        <v>33</v>
      </c>
      <c r="G90" s="228">
        <v>160</v>
      </c>
      <c r="H90" s="228">
        <v>150</v>
      </c>
      <c r="I90" s="228">
        <v>146</v>
      </c>
      <c r="J90" s="228">
        <v>143</v>
      </c>
      <c r="K90" s="228">
        <v>64</v>
      </c>
      <c r="L90" s="228">
        <v>6</v>
      </c>
      <c r="M90" s="228">
        <v>99</v>
      </c>
      <c r="N90" s="228">
        <v>65</v>
      </c>
      <c r="O90" s="228">
        <v>57</v>
      </c>
      <c r="P90" s="228">
        <v>80</v>
      </c>
      <c r="Q90" s="228">
        <v>24</v>
      </c>
    </row>
    <row r="91" spans="1:17" ht="12" customHeight="1">
      <c r="A91" s="226"/>
      <c r="B91" s="226"/>
      <c r="C91" s="226" t="s">
        <v>103</v>
      </c>
      <c r="D91" s="57"/>
      <c r="E91" s="227">
        <v>363</v>
      </c>
      <c r="F91" s="228">
        <v>8</v>
      </c>
      <c r="G91" s="238">
        <v>59</v>
      </c>
      <c r="H91" s="238">
        <v>50</v>
      </c>
      <c r="I91" s="238">
        <v>53</v>
      </c>
      <c r="J91" s="238">
        <v>48</v>
      </c>
      <c r="K91" s="238">
        <v>21</v>
      </c>
      <c r="L91" s="238">
        <v>4</v>
      </c>
      <c r="M91" s="238">
        <v>45</v>
      </c>
      <c r="N91" s="238">
        <v>22</v>
      </c>
      <c r="O91" s="238">
        <v>17</v>
      </c>
      <c r="P91" s="238">
        <v>29</v>
      </c>
      <c r="Q91" s="238">
        <v>7</v>
      </c>
    </row>
    <row r="92" spans="1:17" ht="12" customHeight="1">
      <c r="A92" s="226"/>
      <c r="B92" s="226"/>
      <c r="C92" s="226" t="s">
        <v>102</v>
      </c>
      <c r="D92" s="57"/>
      <c r="E92" s="227">
        <v>388</v>
      </c>
      <c r="F92" s="228">
        <v>13</v>
      </c>
      <c r="G92" s="238">
        <v>61</v>
      </c>
      <c r="H92" s="238">
        <v>63</v>
      </c>
      <c r="I92" s="238">
        <v>52</v>
      </c>
      <c r="J92" s="238">
        <v>53</v>
      </c>
      <c r="K92" s="238">
        <v>36</v>
      </c>
      <c r="L92" s="238">
        <v>1</v>
      </c>
      <c r="M92" s="238">
        <v>32</v>
      </c>
      <c r="N92" s="238">
        <v>27</v>
      </c>
      <c r="O92" s="238">
        <v>16</v>
      </c>
      <c r="P92" s="238">
        <v>30</v>
      </c>
      <c r="Q92" s="238">
        <v>4</v>
      </c>
    </row>
    <row r="93" spans="1:17" ht="12" customHeight="1">
      <c r="A93" s="226"/>
      <c r="B93" s="226"/>
      <c r="C93" s="226" t="s">
        <v>101</v>
      </c>
      <c r="D93" s="57"/>
      <c r="E93" s="227">
        <v>238</v>
      </c>
      <c r="F93" s="228">
        <v>11</v>
      </c>
      <c r="G93" s="238">
        <v>34</v>
      </c>
      <c r="H93" s="238">
        <v>37</v>
      </c>
      <c r="I93" s="238">
        <v>33</v>
      </c>
      <c r="J93" s="238">
        <v>32</v>
      </c>
      <c r="K93" s="238">
        <v>7</v>
      </c>
      <c r="L93" s="238">
        <v>1</v>
      </c>
      <c r="M93" s="238">
        <v>19</v>
      </c>
      <c r="N93" s="238">
        <v>16</v>
      </c>
      <c r="O93" s="238">
        <v>24</v>
      </c>
      <c r="P93" s="238">
        <v>16</v>
      </c>
      <c r="Q93" s="238">
        <v>8</v>
      </c>
    </row>
    <row r="94" spans="1:17" ht="12" customHeight="1">
      <c r="A94" s="226"/>
      <c r="B94" s="226"/>
      <c r="C94" s="226" t="s">
        <v>100</v>
      </c>
      <c r="D94" s="57"/>
      <c r="E94" s="227">
        <v>35</v>
      </c>
      <c r="F94" s="228" t="s">
        <v>163</v>
      </c>
      <c r="G94" s="238">
        <v>6</v>
      </c>
      <c r="H94" s="238" t="s">
        <v>163</v>
      </c>
      <c r="I94" s="238">
        <v>7</v>
      </c>
      <c r="J94" s="238">
        <v>10</v>
      </c>
      <c r="K94" s="238" t="s">
        <v>163</v>
      </c>
      <c r="L94" s="238" t="s">
        <v>163</v>
      </c>
      <c r="M94" s="238">
        <v>3</v>
      </c>
      <c r="N94" s="238" t="s">
        <v>163</v>
      </c>
      <c r="O94" s="238" t="s">
        <v>163</v>
      </c>
      <c r="P94" s="238">
        <v>5</v>
      </c>
      <c r="Q94" s="238">
        <v>4</v>
      </c>
    </row>
    <row r="95" spans="1:17" ht="12" customHeight="1">
      <c r="A95" s="226"/>
      <c r="B95" s="226"/>
      <c r="C95" s="226" t="s">
        <v>99</v>
      </c>
      <c r="D95" s="57"/>
      <c r="E95" s="227">
        <v>3</v>
      </c>
      <c r="F95" s="228">
        <v>1</v>
      </c>
      <c r="G95" s="238" t="s">
        <v>163</v>
      </c>
      <c r="H95" s="238" t="s">
        <v>163</v>
      </c>
      <c r="I95" s="238">
        <v>1</v>
      </c>
      <c r="J95" s="238" t="s">
        <v>163</v>
      </c>
      <c r="K95" s="238" t="s">
        <v>163</v>
      </c>
      <c r="L95" s="238" t="s">
        <v>163</v>
      </c>
      <c r="M95" s="238" t="s">
        <v>163</v>
      </c>
      <c r="N95" s="238" t="s">
        <v>163</v>
      </c>
      <c r="O95" s="238" t="s">
        <v>163</v>
      </c>
      <c r="P95" s="238" t="s">
        <v>163</v>
      </c>
      <c r="Q95" s="238">
        <v>1</v>
      </c>
    </row>
    <row r="96" spans="1:17" ht="12" customHeight="1">
      <c r="A96" s="226"/>
      <c r="B96" s="226" t="s">
        <v>140</v>
      </c>
      <c r="C96" s="226"/>
      <c r="D96" s="57"/>
      <c r="E96" s="227">
        <v>612</v>
      </c>
      <c r="F96" s="228">
        <v>18</v>
      </c>
      <c r="G96" s="228">
        <v>73</v>
      </c>
      <c r="H96" s="228">
        <v>61</v>
      </c>
      <c r="I96" s="228">
        <v>94</v>
      </c>
      <c r="J96" s="228">
        <v>55</v>
      </c>
      <c r="K96" s="228">
        <v>38</v>
      </c>
      <c r="L96" s="228">
        <v>11</v>
      </c>
      <c r="M96" s="228">
        <v>70</v>
      </c>
      <c r="N96" s="228">
        <v>75</v>
      </c>
      <c r="O96" s="228">
        <v>57</v>
      </c>
      <c r="P96" s="228">
        <v>53</v>
      </c>
      <c r="Q96" s="228">
        <v>7</v>
      </c>
    </row>
    <row r="97" spans="1:17" ht="12" customHeight="1">
      <c r="A97" s="226"/>
      <c r="B97" s="226"/>
      <c r="C97" s="226" t="s">
        <v>103</v>
      </c>
      <c r="D97" s="57"/>
      <c r="E97" s="227">
        <v>288</v>
      </c>
      <c r="F97" s="228">
        <v>12</v>
      </c>
      <c r="G97" s="238">
        <v>41</v>
      </c>
      <c r="H97" s="238">
        <v>29</v>
      </c>
      <c r="I97" s="238">
        <v>37</v>
      </c>
      <c r="J97" s="238">
        <v>27</v>
      </c>
      <c r="K97" s="238">
        <v>24</v>
      </c>
      <c r="L97" s="238">
        <v>4</v>
      </c>
      <c r="M97" s="238">
        <v>30</v>
      </c>
      <c r="N97" s="238">
        <v>32</v>
      </c>
      <c r="O97" s="238">
        <v>26</v>
      </c>
      <c r="P97" s="238">
        <v>22</v>
      </c>
      <c r="Q97" s="238">
        <v>4</v>
      </c>
    </row>
    <row r="98" spans="1:17" ht="12" customHeight="1">
      <c r="A98" s="226"/>
      <c r="B98" s="226"/>
      <c r="C98" s="226" t="s">
        <v>102</v>
      </c>
      <c r="D98" s="57"/>
      <c r="E98" s="227">
        <v>324</v>
      </c>
      <c r="F98" s="228">
        <v>6</v>
      </c>
      <c r="G98" s="238">
        <v>32</v>
      </c>
      <c r="H98" s="238">
        <v>32</v>
      </c>
      <c r="I98" s="238">
        <v>57</v>
      </c>
      <c r="J98" s="238">
        <v>28</v>
      </c>
      <c r="K98" s="238">
        <v>14</v>
      </c>
      <c r="L98" s="238">
        <v>7</v>
      </c>
      <c r="M98" s="238">
        <v>40</v>
      </c>
      <c r="N98" s="238">
        <v>43</v>
      </c>
      <c r="O98" s="238">
        <v>31</v>
      </c>
      <c r="P98" s="238">
        <v>31</v>
      </c>
      <c r="Q98" s="238">
        <v>3</v>
      </c>
    </row>
    <row r="99" spans="1:17" ht="12" customHeight="1">
      <c r="A99" s="226"/>
      <c r="B99" s="226" t="s">
        <v>139</v>
      </c>
      <c r="C99" s="226"/>
      <c r="D99" s="57"/>
      <c r="E99" s="239" t="s">
        <v>163</v>
      </c>
      <c r="F99" s="245" t="s">
        <v>163</v>
      </c>
      <c r="G99" s="245" t="s">
        <v>163</v>
      </c>
      <c r="H99" s="245" t="s">
        <v>163</v>
      </c>
      <c r="I99" s="245" t="s">
        <v>163</v>
      </c>
      <c r="J99" s="245" t="s">
        <v>163</v>
      </c>
      <c r="K99" s="245" t="s">
        <v>163</v>
      </c>
      <c r="L99" s="245" t="s">
        <v>163</v>
      </c>
      <c r="M99" s="245" t="s">
        <v>163</v>
      </c>
      <c r="N99" s="245" t="s">
        <v>163</v>
      </c>
      <c r="O99" s="245" t="s">
        <v>163</v>
      </c>
      <c r="P99" s="245" t="s">
        <v>163</v>
      </c>
      <c r="Q99" s="245" t="s">
        <v>163</v>
      </c>
    </row>
    <row r="100" spans="1:17" ht="12" customHeight="1">
      <c r="A100" s="226"/>
      <c r="B100" s="226"/>
      <c r="C100" s="226" t="s">
        <v>103</v>
      </c>
      <c r="D100" s="57"/>
      <c r="E100" s="239" t="s">
        <v>163</v>
      </c>
      <c r="F100" s="245" t="s">
        <v>163</v>
      </c>
      <c r="G100" s="245" t="s">
        <v>163</v>
      </c>
      <c r="H100" s="245" t="s">
        <v>163</v>
      </c>
      <c r="I100" s="245" t="s">
        <v>163</v>
      </c>
      <c r="J100" s="245" t="s">
        <v>163</v>
      </c>
      <c r="K100" s="245" t="s">
        <v>163</v>
      </c>
      <c r="L100" s="245" t="s">
        <v>163</v>
      </c>
      <c r="M100" s="245" t="s">
        <v>163</v>
      </c>
      <c r="N100" s="245" t="s">
        <v>163</v>
      </c>
      <c r="O100" s="245" t="s">
        <v>163</v>
      </c>
      <c r="P100" s="245" t="s">
        <v>163</v>
      </c>
      <c r="Q100" s="245" t="s">
        <v>163</v>
      </c>
    </row>
    <row r="101" spans="1:17" ht="12" customHeight="1">
      <c r="A101" s="226"/>
      <c r="B101" s="226"/>
      <c r="C101" s="226" t="s">
        <v>102</v>
      </c>
      <c r="D101" s="57"/>
      <c r="E101" s="239" t="s">
        <v>163</v>
      </c>
      <c r="F101" s="245" t="s">
        <v>163</v>
      </c>
      <c r="G101" s="245" t="s">
        <v>163</v>
      </c>
      <c r="H101" s="245" t="s">
        <v>163</v>
      </c>
      <c r="I101" s="245" t="s">
        <v>163</v>
      </c>
      <c r="J101" s="245" t="s">
        <v>163</v>
      </c>
      <c r="K101" s="245" t="s">
        <v>163</v>
      </c>
      <c r="L101" s="245" t="s">
        <v>163</v>
      </c>
      <c r="M101" s="245" t="s">
        <v>163</v>
      </c>
      <c r="N101" s="245" t="s">
        <v>163</v>
      </c>
      <c r="O101" s="245" t="s">
        <v>163</v>
      </c>
      <c r="P101" s="245" t="s">
        <v>163</v>
      </c>
      <c r="Q101" s="245" t="s">
        <v>163</v>
      </c>
    </row>
    <row r="102" spans="1:17" ht="12" customHeight="1">
      <c r="A102" s="226"/>
      <c r="B102" s="226" t="s">
        <v>138</v>
      </c>
      <c r="C102" s="226"/>
      <c r="D102" s="57"/>
      <c r="E102" s="227">
        <v>836</v>
      </c>
      <c r="F102" s="228">
        <v>45</v>
      </c>
      <c r="G102" s="228">
        <v>127</v>
      </c>
      <c r="H102" s="228">
        <v>138</v>
      </c>
      <c r="I102" s="228">
        <v>124</v>
      </c>
      <c r="J102" s="228">
        <v>129</v>
      </c>
      <c r="K102" s="228">
        <v>51</v>
      </c>
      <c r="L102" s="228">
        <v>5</v>
      </c>
      <c r="M102" s="228">
        <v>74</v>
      </c>
      <c r="N102" s="228">
        <v>37</v>
      </c>
      <c r="O102" s="228">
        <v>39</v>
      </c>
      <c r="P102" s="228">
        <v>59</v>
      </c>
      <c r="Q102" s="228">
        <v>8</v>
      </c>
    </row>
    <row r="103" spans="1:17" ht="12" customHeight="1">
      <c r="A103" s="226"/>
      <c r="B103" s="226"/>
      <c r="C103" s="226" t="s">
        <v>103</v>
      </c>
      <c r="D103" s="57"/>
      <c r="E103" s="227">
        <v>39</v>
      </c>
      <c r="F103" s="228">
        <v>4</v>
      </c>
      <c r="G103" s="238" t="s">
        <v>163</v>
      </c>
      <c r="H103" s="238" t="s">
        <v>163</v>
      </c>
      <c r="I103" s="238">
        <v>10</v>
      </c>
      <c r="J103" s="238">
        <v>11</v>
      </c>
      <c r="K103" s="238" t="s">
        <v>163</v>
      </c>
      <c r="L103" s="238" t="s">
        <v>163</v>
      </c>
      <c r="M103" s="238">
        <v>3</v>
      </c>
      <c r="N103" s="238">
        <v>4</v>
      </c>
      <c r="O103" s="238">
        <v>1</v>
      </c>
      <c r="P103" s="238">
        <v>4</v>
      </c>
      <c r="Q103" s="238">
        <v>2</v>
      </c>
    </row>
    <row r="104" spans="1:17" ht="12" customHeight="1">
      <c r="A104" s="226"/>
      <c r="B104" s="226"/>
      <c r="C104" s="226" t="s">
        <v>102</v>
      </c>
      <c r="D104" s="57"/>
      <c r="E104" s="227">
        <v>167</v>
      </c>
      <c r="F104" s="228">
        <v>10</v>
      </c>
      <c r="G104" s="238">
        <v>33</v>
      </c>
      <c r="H104" s="238">
        <v>35</v>
      </c>
      <c r="I104" s="238">
        <v>22</v>
      </c>
      <c r="J104" s="238">
        <v>25</v>
      </c>
      <c r="K104" s="238">
        <v>13</v>
      </c>
      <c r="L104" s="238" t="s">
        <v>163</v>
      </c>
      <c r="M104" s="238">
        <v>11</v>
      </c>
      <c r="N104" s="238">
        <v>1</v>
      </c>
      <c r="O104" s="238">
        <v>7</v>
      </c>
      <c r="P104" s="238">
        <v>10</v>
      </c>
      <c r="Q104" s="238" t="s">
        <v>163</v>
      </c>
    </row>
    <row r="105" spans="1:17" ht="12" customHeight="1">
      <c r="A105" s="226"/>
      <c r="B105" s="226"/>
      <c r="C105" s="226" t="s">
        <v>101</v>
      </c>
      <c r="D105" s="57"/>
      <c r="E105" s="227">
        <v>304</v>
      </c>
      <c r="F105" s="228">
        <v>16</v>
      </c>
      <c r="G105" s="238">
        <v>44</v>
      </c>
      <c r="H105" s="238">
        <v>44</v>
      </c>
      <c r="I105" s="238">
        <v>44</v>
      </c>
      <c r="J105" s="238">
        <v>51</v>
      </c>
      <c r="K105" s="238">
        <v>17</v>
      </c>
      <c r="L105" s="238" t="s">
        <v>163</v>
      </c>
      <c r="M105" s="238">
        <v>28</v>
      </c>
      <c r="N105" s="238">
        <v>19</v>
      </c>
      <c r="O105" s="238">
        <v>13</v>
      </c>
      <c r="P105" s="238">
        <v>22</v>
      </c>
      <c r="Q105" s="238">
        <v>6</v>
      </c>
    </row>
    <row r="106" spans="1:17" ht="12" customHeight="1">
      <c r="A106" s="226"/>
      <c r="B106" s="226"/>
      <c r="C106" s="226" t="s">
        <v>100</v>
      </c>
      <c r="D106" s="57"/>
      <c r="E106" s="227">
        <v>268</v>
      </c>
      <c r="F106" s="228">
        <v>12</v>
      </c>
      <c r="G106" s="238">
        <v>41</v>
      </c>
      <c r="H106" s="238">
        <v>53</v>
      </c>
      <c r="I106" s="238">
        <v>39</v>
      </c>
      <c r="J106" s="238">
        <v>34</v>
      </c>
      <c r="K106" s="238">
        <v>17</v>
      </c>
      <c r="L106" s="238">
        <v>5</v>
      </c>
      <c r="M106" s="238">
        <v>28</v>
      </c>
      <c r="N106" s="238">
        <v>12</v>
      </c>
      <c r="O106" s="238">
        <v>13</v>
      </c>
      <c r="P106" s="238">
        <v>14</v>
      </c>
      <c r="Q106" s="238" t="s">
        <v>163</v>
      </c>
    </row>
    <row r="107" spans="1:17" ht="12" customHeight="1">
      <c r="A107" s="226"/>
      <c r="B107" s="226"/>
      <c r="C107" s="226" t="s">
        <v>99</v>
      </c>
      <c r="D107" s="57"/>
      <c r="E107" s="227">
        <v>58</v>
      </c>
      <c r="F107" s="228">
        <v>3</v>
      </c>
      <c r="G107" s="238">
        <v>9</v>
      </c>
      <c r="H107" s="238">
        <v>6</v>
      </c>
      <c r="I107" s="238">
        <v>9</v>
      </c>
      <c r="J107" s="238">
        <v>8</v>
      </c>
      <c r="K107" s="238">
        <v>4</v>
      </c>
      <c r="L107" s="238" t="s">
        <v>163</v>
      </c>
      <c r="M107" s="238">
        <v>4</v>
      </c>
      <c r="N107" s="238">
        <v>1</v>
      </c>
      <c r="O107" s="238">
        <v>5</v>
      </c>
      <c r="P107" s="238">
        <v>9</v>
      </c>
      <c r="Q107" s="238" t="s">
        <v>163</v>
      </c>
    </row>
    <row r="108" spans="1:17" ht="12" customHeight="1">
      <c r="A108" s="226"/>
      <c r="B108" s="226" t="s">
        <v>137</v>
      </c>
      <c r="C108" s="226"/>
      <c r="D108" s="57"/>
      <c r="E108" s="239" t="s">
        <v>163</v>
      </c>
      <c r="F108" s="245" t="s">
        <v>163</v>
      </c>
      <c r="G108" s="245" t="s">
        <v>163</v>
      </c>
      <c r="H108" s="245" t="s">
        <v>163</v>
      </c>
      <c r="I108" s="245" t="s">
        <v>163</v>
      </c>
      <c r="J108" s="245" t="s">
        <v>163</v>
      </c>
      <c r="K108" s="245" t="s">
        <v>163</v>
      </c>
      <c r="L108" s="245" t="s">
        <v>163</v>
      </c>
      <c r="M108" s="245" t="s">
        <v>163</v>
      </c>
      <c r="N108" s="245" t="s">
        <v>163</v>
      </c>
      <c r="O108" s="245" t="s">
        <v>163</v>
      </c>
      <c r="P108" s="245" t="s">
        <v>163</v>
      </c>
      <c r="Q108" s="245" t="s">
        <v>163</v>
      </c>
    </row>
    <row r="109" spans="1:17" ht="12" customHeight="1">
      <c r="A109" s="226"/>
      <c r="B109" s="226" t="s">
        <v>136</v>
      </c>
      <c r="C109" s="226"/>
      <c r="D109" s="57"/>
      <c r="E109" s="227">
        <v>148</v>
      </c>
      <c r="F109" s="228">
        <v>4</v>
      </c>
      <c r="G109" s="238">
        <v>18</v>
      </c>
      <c r="H109" s="238">
        <v>16</v>
      </c>
      <c r="I109" s="238">
        <v>15</v>
      </c>
      <c r="J109" s="238">
        <v>35</v>
      </c>
      <c r="K109" s="238">
        <v>7</v>
      </c>
      <c r="L109" s="238">
        <v>3</v>
      </c>
      <c r="M109" s="238">
        <v>14</v>
      </c>
      <c r="N109" s="238">
        <v>8</v>
      </c>
      <c r="O109" s="238">
        <v>11</v>
      </c>
      <c r="P109" s="238">
        <v>13</v>
      </c>
      <c r="Q109" s="238">
        <v>4</v>
      </c>
    </row>
    <row r="110" spans="1:17" ht="12" customHeight="1">
      <c r="A110" s="226"/>
      <c r="B110" s="226" t="s">
        <v>135</v>
      </c>
      <c r="C110" s="226"/>
      <c r="D110" s="57"/>
      <c r="E110" s="227">
        <v>137</v>
      </c>
      <c r="F110" s="228">
        <v>6</v>
      </c>
      <c r="G110" s="238">
        <v>20</v>
      </c>
      <c r="H110" s="238">
        <v>16</v>
      </c>
      <c r="I110" s="238">
        <v>11</v>
      </c>
      <c r="J110" s="238">
        <v>31</v>
      </c>
      <c r="K110" s="238">
        <v>12</v>
      </c>
      <c r="L110" s="238">
        <v>2</v>
      </c>
      <c r="M110" s="238">
        <v>15</v>
      </c>
      <c r="N110" s="238">
        <v>10</v>
      </c>
      <c r="O110" s="238">
        <v>6</v>
      </c>
      <c r="P110" s="238">
        <v>7</v>
      </c>
      <c r="Q110" s="238">
        <v>1</v>
      </c>
    </row>
    <row r="111" spans="1:17" ht="12" customHeight="1">
      <c r="A111" s="226"/>
      <c r="B111" s="226" t="s">
        <v>134</v>
      </c>
      <c r="C111" s="226"/>
      <c r="D111" s="57"/>
      <c r="E111" s="227">
        <v>102</v>
      </c>
      <c r="F111" s="228">
        <v>2</v>
      </c>
      <c r="G111" s="238">
        <v>12</v>
      </c>
      <c r="H111" s="238">
        <v>14</v>
      </c>
      <c r="I111" s="238">
        <v>15</v>
      </c>
      <c r="J111" s="238">
        <v>11</v>
      </c>
      <c r="K111" s="238">
        <v>10</v>
      </c>
      <c r="L111" s="238" t="s">
        <v>163</v>
      </c>
      <c r="M111" s="238">
        <v>13</v>
      </c>
      <c r="N111" s="238">
        <v>6</v>
      </c>
      <c r="O111" s="238">
        <v>8</v>
      </c>
      <c r="P111" s="238">
        <v>8</v>
      </c>
      <c r="Q111" s="238">
        <v>3</v>
      </c>
    </row>
    <row r="112" spans="1:17" ht="12" customHeight="1">
      <c r="A112" s="226"/>
      <c r="B112" s="226" t="s">
        <v>133</v>
      </c>
      <c r="C112" s="226"/>
      <c r="D112" s="230" t="s">
        <v>364</v>
      </c>
      <c r="E112" s="227" t="s">
        <v>370</v>
      </c>
      <c r="F112" s="228" t="s">
        <v>370</v>
      </c>
      <c r="G112" s="238" t="s">
        <v>370</v>
      </c>
      <c r="H112" s="238" t="s">
        <v>370</v>
      </c>
      <c r="I112" s="238" t="s">
        <v>370</v>
      </c>
      <c r="J112" s="238" t="s">
        <v>370</v>
      </c>
      <c r="K112" s="238" t="s">
        <v>370</v>
      </c>
      <c r="L112" s="238" t="s">
        <v>370</v>
      </c>
      <c r="M112" s="238" t="s">
        <v>370</v>
      </c>
      <c r="N112" s="238" t="s">
        <v>370</v>
      </c>
      <c r="O112" s="238" t="s">
        <v>370</v>
      </c>
      <c r="P112" s="238" t="s">
        <v>370</v>
      </c>
      <c r="Q112" s="238" t="s">
        <v>370</v>
      </c>
    </row>
    <row r="113" spans="1:17" ht="12" customHeight="1">
      <c r="A113" s="226"/>
      <c r="B113" s="226" t="s">
        <v>132</v>
      </c>
      <c r="C113" s="226"/>
      <c r="D113" s="230" t="s">
        <v>364</v>
      </c>
      <c r="E113" s="227">
        <v>11</v>
      </c>
      <c r="F113" s="228">
        <v>3</v>
      </c>
      <c r="G113" s="238" t="s">
        <v>163</v>
      </c>
      <c r="H113" s="238" t="s">
        <v>163</v>
      </c>
      <c r="I113" s="238">
        <v>4</v>
      </c>
      <c r="J113" s="238">
        <v>1</v>
      </c>
      <c r="K113" s="238" t="s">
        <v>163</v>
      </c>
      <c r="L113" s="238" t="s">
        <v>163</v>
      </c>
      <c r="M113" s="238">
        <v>2</v>
      </c>
      <c r="N113" s="238" t="s">
        <v>163</v>
      </c>
      <c r="O113" s="238" t="s">
        <v>163</v>
      </c>
      <c r="P113" s="238">
        <v>1</v>
      </c>
      <c r="Q113" s="238" t="s">
        <v>163</v>
      </c>
    </row>
    <row r="114" spans="1:17" ht="12" customHeight="1">
      <c r="A114" s="226"/>
      <c r="B114" s="226" t="s">
        <v>131</v>
      </c>
      <c r="C114" s="226"/>
      <c r="D114" s="57"/>
      <c r="E114" s="227">
        <v>972</v>
      </c>
      <c r="F114" s="228">
        <v>45</v>
      </c>
      <c r="G114" s="228">
        <v>131</v>
      </c>
      <c r="H114" s="228">
        <v>136</v>
      </c>
      <c r="I114" s="228">
        <v>124</v>
      </c>
      <c r="J114" s="228">
        <v>119</v>
      </c>
      <c r="K114" s="228">
        <v>32</v>
      </c>
      <c r="L114" s="228">
        <v>9</v>
      </c>
      <c r="M114" s="228">
        <v>117</v>
      </c>
      <c r="N114" s="228">
        <v>94</v>
      </c>
      <c r="O114" s="228">
        <v>76</v>
      </c>
      <c r="P114" s="228">
        <v>80</v>
      </c>
      <c r="Q114" s="228">
        <v>9</v>
      </c>
    </row>
    <row r="115" spans="1:17" ht="12" customHeight="1">
      <c r="A115" s="226"/>
      <c r="B115" s="226"/>
      <c r="C115" s="226" t="s">
        <v>103</v>
      </c>
      <c r="D115" s="57"/>
      <c r="E115" s="227">
        <v>155</v>
      </c>
      <c r="F115" s="228">
        <v>11</v>
      </c>
      <c r="G115" s="238">
        <v>28</v>
      </c>
      <c r="H115" s="238">
        <v>16</v>
      </c>
      <c r="I115" s="238">
        <v>26</v>
      </c>
      <c r="J115" s="238">
        <v>21</v>
      </c>
      <c r="K115" s="238">
        <v>8</v>
      </c>
      <c r="L115" s="238" t="s">
        <v>163</v>
      </c>
      <c r="M115" s="238">
        <v>20</v>
      </c>
      <c r="N115" s="238">
        <v>8</v>
      </c>
      <c r="O115" s="238">
        <v>4</v>
      </c>
      <c r="P115" s="238">
        <v>11</v>
      </c>
      <c r="Q115" s="238">
        <v>2</v>
      </c>
    </row>
    <row r="116" spans="1:17" ht="12" customHeight="1">
      <c r="A116" s="226"/>
      <c r="B116" s="226"/>
      <c r="C116" s="226" t="s">
        <v>102</v>
      </c>
      <c r="D116" s="57"/>
      <c r="E116" s="227">
        <v>182</v>
      </c>
      <c r="F116" s="228">
        <v>7</v>
      </c>
      <c r="G116" s="238">
        <v>22</v>
      </c>
      <c r="H116" s="238">
        <v>27</v>
      </c>
      <c r="I116" s="238">
        <v>22</v>
      </c>
      <c r="J116" s="238">
        <v>23</v>
      </c>
      <c r="K116" s="238">
        <v>5</v>
      </c>
      <c r="L116" s="238" t="s">
        <v>163</v>
      </c>
      <c r="M116" s="238">
        <v>22</v>
      </c>
      <c r="N116" s="238">
        <v>15</v>
      </c>
      <c r="O116" s="238">
        <v>17</v>
      </c>
      <c r="P116" s="238">
        <v>22</v>
      </c>
      <c r="Q116" s="238" t="s">
        <v>163</v>
      </c>
    </row>
    <row r="117" spans="1:17" ht="12" customHeight="1">
      <c r="A117" s="226"/>
      <c r="B117" s="226"/>
      <c r="C117" s="226" t="s">
        <v>101</v>
      </c>
      <c r="D117" s="57"/>
      <c r="E117" s="227">
        <v>191</v>
      </c>
      <c r="F117" s="228">
        <v>8</v>
      </c>
      <c r="G117" s="238">
        <v>15</v>
      </c>
      <c r="H117" s="238">
        <v>27</v>
      </c>
      <c r="I117" s="238">
        <v>18</v>
      </c>
      <c r="J117" s="238">
        <v>25</v>
      </c>
      <c r="K117" s="238">
        <v>5</v>
      </c>
      <c r="L117" s="238">
        <v>5</v>
      </c>
      <c r="M117" s="238">
        <v>22</v>
      </c>
      <c r="N117" s="238">
        <v>25</v>
      </c>
      <c r="O117" s="238">
        <v>23</v>
      </c>
      <c r="P117" s="238">
        <v>15</v>
      </c>
      <c r="Q117" s="238">
        <v>3</v>
      </c>
    </row>
    <row r="118" spans="1:17" ht="12" customHeight="1">
      <c r="A118" s="226"/>
      <c r="B118" s="226"/>
      <c r="C118" s="226" t="s">
        <v>100</v>
      </c>
      <c r="D118" s="57"/>
      <c r="E118" s="227">
        <v>253</v>
      </c>
      <c r="F118" s="228">
        <v>10</v>
      </c>
      <c r="G118" s="238">
        <v>32</v>
      </c>
      <c r="H118" s="238">
        <v>32</v>
      </c>
      <c r="I118" s="238">
        <v>28</v>
      </c>
      <c r="J118" s="238">
        <v>33</v>
      </c>
      <c r="K118" s="238">
        <v>7</v>
      </c>
      <c r="L118" s="238">
        <v>1</v>
      </c>
      <c r="M118" s="238">
        <v>36</v>
      </c>
      <c r="N118" s="238">
        <v>27</v>
      </c>
      <c r="O118" s="238">
        <v>20</v>
      </c>
      <c r="P118" s="238">
        <v>23</v>
      </c>
      <c r="Q118" s="238">
        <v>4</v>
      </c>
    </row>
    <row r="119" spans="1:17" ht="12" customHeight="1">
      <c r="A119" s="226"/>
      <c r="B119" s="226"/>
      <c r="C119" s="226" t="s">
        <v>99</v>
      </c>
      <c r="D119" s="57"/>
      <c r="E119" s="227">
        <v>191</v>
      </c>
      <c r="F119" s="228">
        <v>9</v>
      </c>
      <c r="G119" s="238">
        <v>34</v>
      </c>
      <c r="H119" s="238">
        <v>34</v>
      </c>
      <c r="I119" s="238">
        <v>30</v>
      </c>
      <c r="J119" s="238">
        <v>17</v>
      </c>
      <c r="K119" s="238">
        <v>7</v>
      </c>
      <c r="L119" s="238">
        <v>3</v>
      </c>
      <c r="M119" s="238">
        <v>17</v>
      </c>
      <c r="N119" s="238">
        <v>19</v>
      </c>
      <c r="O119" s="238">
        <v>12</v>
      </c>
      <c r="P119" s="238">
        <v>9</v>
      </c>
      <c r="Q119" s="238" t="s">
        <v>163</v>
      </c>
    </row>
    <row r="120" spans="1:17" ht="12" customHeight="1">
      <c r="A120" s="226"/>
      <c r="B120" s="226" t="s">
        <v>130</v>
      </c>
      <c r="C120" s="226"/>
      <c r="D120" s="57"/>
      <c r="E120" s="227">
        <v>457</v>
      </c>
      <c r="F120" s="228">
        <v>22</v>
      </c>
      <c r="G120" s="228">
        <v>67</v>
      </c>
      <c r="H120" s="228">
        <v>58</v>
      </c>
      <c r="I120" s="228">
        <v>68</v>
      </c>
      <c r="J120" s="228">
        <v>52</v>
      </c>
      <c r="K120" s="228">
        <v>17</v>
      </c>
      <c r="L120" s="228">
        <v>3</v>
      </c>
      <c r="M120" s="228">
        <v>46</v>
      </c>
      <c r="N120" s="228">
        <v>56</v>
      </c>
      <c r="O120" s="228">
        <v>24</v>
      </c>
      <c r="P120" s="228">
        <v>37</v>
      </c>
      <c r="Q120" s="228">
        <v>7</v>
      </c>
    </row>
    <row r="121" spans="1:17" ht="12" customHeight="1">
      <c r="A121" s="226"/>
      <c r="B121" s="226"/>
      <c r="C121" s="226" t="s">
        <v>103</v>
      </c>
      <c r="D121" s="57"/>
      <c r="E121" s="227">
        <v>303</v>
      </c>
      <c r="F121" s="228">
        <v>16</v>
      </c>
      <c r="G121" s="238">
        <v>45</v>
      </c>
      <c r="H121" s="238">
        <v>46</v>
      </c>
      <c r="I121" s="238">
        <v>39</v>
      </c>
      <c r="J121" s="238">
        <v>44</v>
      </c>
      <c r="K121" s="238">
        <v>11</v>
      </c>
      <c r="L121" s="238">
        <v>1</v>
      </c>
      <c r="M121" s="238">
        <v>30</v>
      </c>
      <c r="N121" s="238">
        <v>34</v>
      </c>
      <c r="O121" s="238">
        <v>12</v>
      </c>
      <c r="P121" s="238">
        <v>22</v>
      </c>
      <c r="Q121" s="238">
        <v>3</v>
      </c>
    </row>
    <row r="122" spans="1:17" ht="12" customHeight="1">
      <c r="A122" s="226"/>
      <c r="B122" s="226"/>
      <c r="C122" s="226" t="s">
        <v>102</v>
      </c>
      <c r="D122" s="57"/>
      <c r="E122" s="227">
        <v>154</v>
      </c>
      <c r="F122" s="228">
        <v>6</v>
      </c>
      <c r="G122" s="238">
        <v>22</v>
      </c>
      <c r="H122" s="238">
        <v>12</v>
      </c>
      <c r="I122" s="238">
        <v>29</v>
      </c>
      <c r="J122" s="238">
        <v>8</v>
      </c>
      <c r="K122" s="238">
        <v>6</v>
      </c>
      <c r="L122" s="238">
        <v>2</v>
      </c>
      <c r="M122" s="238">
        <v>16</v>
      </c>
      <c r="N122" s="238">
        <v>22</v>
      </c>
      <c r="O122" s="238">
        <v>12</v>
      </c>
      <c r="P122" s="238">
        <v>15</v>
      </c>
      <c r="Q122" s="238">
        <v>4</v>
      </c>
    </row>
    <row r="123" spans="1:17" ht="12" customHeight="1">
      <c r="A123" s="226"/>
      <c r="B123" s="226" t="s">
        <v>129</v>
      </c>
      <c r="C123" s="226"/>
      <c r="D123" s="57"/>
      <c r="E123" s="227">
        <v>138</v>
      </c>
      <c r="F123" s="228">
        <v>4</v>
      </c>
      <c r="G123" s="228">
        <v>40</v>
      </c>
      <c r="H123" s="228">
        <v>18</v>
      </c>
      <c r="I123" s="228">
        <v>24</v>
      </c>
      <c r="J123" s="228">
        <v>15</v>
      </c>
      <c r="K123" s="228">
        <v>2</v>
      </c>
      <c r="L123" s="228">
        <v>1</v>
      </c>
      <c r="M123" s="228">
        <v>8</v>
      </c>
      <c r="N123" s="228">
        <v>7</v>
      </c>
      <c r="O123" s="228">
        <v>11</v>
      </c>
      <c r="P123" s="228">
        <v>6</v>
      </c>
      <c r="Q123" s="228">
        <v>2</v>
      </c>
    </row>
    <row r="124" spans="1:17" ht="12" customHeight="1">
      <c r="A124" s="226"/>
      <c r="B124" s="226"/>
      <c r="C124" s="226" t="s">
        <v>103</v>
      </c>
      <c r="D124" s="57"/>
      <c r="E124" s="227">
        <v>78</v>
      </c>
      <c r="F124" s="228">
        <v>2</v>
      </c>
      <c r="G124" s="238">
        <v>22</v>
      </c>
      <c r="H124" s="238">
        <v>10</v>
      </c>
      <c r="I124" s="238">
        <v>10</v>
      </c>
      <c r="J124" s="238">
        <v>9</v>
      </c>
      <c r="K124" s="238">
        <v>1</v>
      </c>
      <c r="L124" s="238" t="s">
        <v>163</v>
      </c>
      <c r="M124" s="238">
        <v>6</v>
      </c>
      <c r="N124" s="238">
        <v>5</v>
      </c>
      <c r="O124" s="238">
        <v>6</v>
      </c>
      <c r="P124" s="238">
        <v>6</v>
      </c>
      <c r="Q124" s="238">
        <v>1</v>
      </c>
    </row>
    <row r="125" spans="1:17" ht="12" customHeight="1">
      <c r="A125" s="226"/>
      <c r="B125" s="226"/>
      <c r="C125" s="226" t="s">
        <v>102</v>
      </c>
      <c r="D125" s="57"/>
      <c r="E125" s="227">
        <v>60</v>
      </c>
      <c r="F125" s="228">
        <v>2</v>
      </c>
      <c r="G125" s="238">
        <v>18</v>
      </c>
      <c r="H125" s="238">
        <v>8</v>
      </c>
      <c r="I125" s="238">
        <v>14</v>
      </c>
      <c r="J125" s="238">
        <v>6</v>
      </c>
      <c r="K125" s="238">
        <v>1</v>
      </c>
      <c r="L125" s="238">
        <v>1</v>
      </c>
      <c r="M125" s="238">
        <v>2</v>
      </c>
      <c r="N125" s="238">
        <v>2</v>
      </c>
      <c r="O125" s="238">
        <v>5</v>
      </c>
      <c r="P125" s="238" t="s">
        <v>163</v>
      </c>
      <c r="Q125" s="238">
        <v>1</v>
      </c>
    </row>
    <row r="126" spans="1:17" ht="12" customHeight="1">
      <c r="A126" s="226"/>
      <c r="B126" s="226" t="s">
        <v>128</v>
      </c>
      <c r="C126" s="226"/>
      <c r="D126" s="57"/>
      <c r="E126" s="227">
        <v>214</v>
      </c>
      <c r="F126" s="228">
        <v>11</v>
      </c>
      <c r="G126" s="238">
        <v>48</v>
      </c>
      <c r="H126" s="238">
        <v>37</v>
      </c>
      <c r="I126" s="238">
        <v>34</v>
      </c>
      <c r="J126" s="238">
        <v>17</v>
      </c>
      <c r="K126" s="238">
        <v>9</v>
      </c>
      <c r="L126" s="238">
        <v>2</v>
      </c>
      <c r="M126" s="238">
        <v>16</v>
      </c>
      <c r="N126" s="238">
        <v>14</v>
      </c>
      <c r="O126" s="238">
        <v>12</v>
      </c>
      <c r="P126" s="238">
        <v>13</v>
      </c>
      <c r="Q126" s="238">
        <v>1</v>
      </c>
    </row>
    <row r="127" spans="1:17" ht="12" customHeight="1">
      <c r="A127" s="226"/>
      <c r="B127" s="226" t="s">
        <v>127</v>
      </c>
      <c r="C127" s="226"/>
      <c r="D127" s="57"/>
      <c r="E127" s="239" t="s">
        <v>163</v>
      </c>
      <c r="F127" s="228" t="s">
        <v>163</v>
      </c>
      <c r="G127" s="238" t="s">
        <v>163</v>
      </c>
      <c r="H127" s="238" t="s">
        <v>163</v>
      </c>
      <c r="I127" s="238" t="s">
        <v>163</v>
      </c>
      <c r="J127" s="238" t="s">
        <v>163</v>
      </c>
      <c r="K127" s="238" t="s">
        <v>163</v>
      </c>
      <c r="L127" s="238" t="s">
        <v>163</v>
      </c>
      <c r="M127" s="238" t="s">
        <v>163</v>
      </c>
      <c r="N127" s="238" t="s">
        <v>163</v>
      </c>
      <c r="O127" s="238" t="s">
        <v>163</v>
      </c>
      <c r="P127" s="238" t="s">
        <v>163</v>
      </c>
      <c r="Q127" s="238" t="s">
        <v>163</v>
      </c>
    </row>
    <row r="128" spans="1:17" ht="12" customHeight="1">
      <c r="A128" s="226"/>
      <c r="B128" s="226" t="s">
        <v>126</v>
      </c>
      <c r="C128" s="226"/>
      <c r="D128" s="57"/>
      <c r="E128" s="227">
        <v>64</v>
      </c>
      <c r="F128" s="228">
        <v>2</v>
      </c>
      <c r="G128" s="238">
        <v>7</v>
      </c>
      <c r="H128" s="238">
        <v>6</v>
      </c>
      <c r="I128" s="238">
        <v>9</v>
      </c>
      <c r="J128" s="238">
        <v>9</v>
      </c>
      <c r="K128" s="238" t="s">
        <v>163</v>
      </c>
      <c r="L128" s="238">
        <v>1</v>
      </c>
      <c r="M128" s="238">
        <v>6</v>
      </c>
      <c r="N128" s="238">
        <v>7</v>
      </c>
      <c r="O128" s="238">
        <v>6</v>
      </c>
      <c r="P128" s="238">
        <v>9</v>
      </c>
      <c r="Q128" s="238">
        <v>2</v>
      </c>
    </row>
    <row r="129" spans="1:17" ht="12" customHeight="1">
      <c r="A129" s="226"/>
      <c r="B129" s="226" t="s">
        <v>125</v>
      </c>
      <c r="C129" s="226"/>
      <c r="D129" s="57"/>
      <c r="E129" s="227">
        <v>193</v>
      </c>
      <c r="F129" s="228">
        <v>5</v>
      </c>
      <c r="G129" s="228">
        <v>31</v>
      </c>
      <c r="H129" s="228">
        <v>37</v>
      </c>
      <c r="I129" s="228">
        <v>30</v>
      </c>
      <c r="J129" s="228">
        <v>14</v>
      </c>
      <c r="K129" s="228">
        <v>7</v>
      </c>
      <c r="L129" s="228">
        <v>1</v>
      </c>
      <c r="M129" s="228">
        <v>24</v>
      </c>
      <c r="N129" s="228">
        <v>14</v>
      </c>
      <c r="O129" s="228">
        <v>8</v>
      </c>
      <c r="P129" s="228">
        <v>17</v>
      </c>
      <c r="Q129" s="238">
        <v>5</v>
      </c>
    </row>
    <row r="130" spans="1:17" ht="12" customHeight="1">
      <c r="A130" s="226"/>
      <c r="B130" s="226"/>
      <c r="C130" s="226" t="s">
        <v>103</v>
      </c>
      <c r="D130" s="57"/>
      <c r="E130" s="227">
        <v>106</v>
      </c>
      <c r="F130" s="228">
        <v>3</v>
      </c>
      <c r="G130" s="238">
        <v>21</v>
      </c>
      <c r="H130" s="238">
        <v>19</v>
      </c>
      <c r="I130" s="238">
        <v>14</v>
      </c>
      <c r="J130" s="238">
        <v>9</v>
      </c>
      <c r="K130" s="238">
        <v>4</v>
      </c>
      <c r="L130" s="238">
        <v>1</v>
      </c>
      <c r="M130" s="238">
        <v>12</v>
      </c>
      <c r="N130" s="238">
        <v>6</v>
      </c>
      <c r="O130" s="238">
        <v>5</v>
      </c>
      <c r="P130" s="238">
        <v>9</v>
      </c>
      <c r="Q130" s="238">
        <v>3</v>
      </c>
    </row>
    <row r="131" spans="1:17" ht="12" customHeight="1">
      <c r="A131" s="226"/>
      <c r="B131" s="226"/>
      <c r="C131" s="226" t="s">
        <v>102</v>
      </c>
      <c r="D131" s="57"/>
      <c r="E131" s="227">
        <v>87</v>
      </c>
      <c r="F131" s="228">
        <v>2</v>
      </c>
      <c r="G131" s="238">
        <v>10</v>
      </c>
      <c r="H131" s="238">
        <v>18</v>
      </c>
      <c r="I131" s="238">
        <v>16</v>
      </c>
      <c r="J131" s="238">
        <v>5</v>
      </c>
      <c r="K131" s="238">
        <v>3</v>
      </c>
      <c r="L131" s="238" t="s">
        <v>163</v>
      </c>
      <c r="M131" s="238">
        <v>12</v>
      </c>
      <c r="N131" s="238">
        <v>8</v>
      </c>
      <c r="O131" s="238">
        <v>3</v>
      </c>
      <c r="P131" s="238">
        <v>8</v>
      </c>
      <c r="Q131" s="238">
        <v>2</v>
      </c>
    </row>
    <row r="132" spans="1:17" ht="12" customHeight="1">
      <c r="A132" s="226"/>
      <c r="B132" s="226" t="s">
        <v>124</v>
      </c>
      <c r="C132" s="226"/>
      <c r="D132" s="57"/>
      <c r="E132" s="227">
        <v>848</v>
      </c>
      <c r="F132" s="228">
        <v>37</v>
      </c>
      <c r="G132" s="228">
        <v>84</v>
      </c>
      <c r="H132" s="228">
        <v>94</v>
      </c>
      <c r="I132" s="228">
        <v>94</v>
      </c>
      <c r="J132" s="228">
        <v>97</v>
      </c>
      <c r="K132" s="228">
        <v>39</v>
      </c>
      <c r="L132" s="228">
        <v>9</v>
      </c>
      <c r="M132" s="228">
        <v>124</v>
      </c>
      <c r="N132" s="228">
        <v>82</v>
      </c>
      <c r="O132" s="228">
        <v>80</v>
      </c>
      <c r="P132" s="228">
        <v>88</v>
      </c>
      <c r="Q132" s="228">
        <v>20</v>
      </c>
    </row>
    <row r="133" spans="1:17" ht="12" customHeight="1">
      <c r="A133" s="226"/>
      <c r="B133" s="226"/>
      <c r="C133" s="226" t="s">
        <v>103</v>
      </c>
      <c r="D133" s="57"/>
      <c r="E133" s="227">
        <v>199</v>
      </c>
      <c r="F133" s="228">
        <v>9</v>
      </c>
      <c r="G133" s="238">
        <v>23</v>
      </c>
      <c r="H133" s="238">
        <v>33</v>
      </c>
      <c r="I133" s="238">
        <v>23</v>
      </c>
      <c r="J133" s="238">
        <v>25</v>
      </c>
      <c r="K133" s="238">
        <v>12</v>
      </c>
      <c r="L133" s="238" t="s">
        <v>163</v>
      </c>
      <c r="M133" s="238">
        <v>29</v>
      </c>
      <c r="N133" s="238">
        <v>9</v>
      </c>
      <c r="O133" s="238">
        <v>14</v>
      </c>
      <c r="P133" s="238">
        <v>13</v>
      </c>
      <c r="Q133" s="238">
        <v>9</v>
      </c>
    </row>
    <row r="134" spans="1:17" ht="12" customHeight="1">
      <c r="A134" s="226"/>
      <c r="B134" s="226"/>
      <c r="C134" s="226" t="s">
        <v>102</v>
      </c>
      <c r="D134" s="57"/>
      <c r="E134" s="227">
        <v>95</v>
      </c>
      <c r="F134" s="228">
        <v>5</v>
      </c>
      <c r="G134" s="238">
        <v>11</v>
      </c>
      <c r="H134" s="238">
        <v>5</v>
      </c>
      <c r="I134" s="238">
        <v>14</v>
      </c>
      <c r="J134" s="238">
        <v>11</v>
      </c>
      <c r="K134" s="238">
        <v>2</v>
      </c>
      <c r="L134" s="238">
        <v>1</v>
      </c>
      <c r="M134" s="238">
        <v>19</v>
      </c>
      <c r="N134" s="238">
        <v>6</v>
      </c>
      <c r="O134" s="238">
        <v>8</v>
      </c>
      <c r="P134" s="238">
        <v>13</v>
      </c>
      <c r="Q134" s="238" t="s">
        <v>163</v>
      </c>
    </row>
    <row r="135" spans="1:17" ht="12" customHeight="1">
      <c r="A135" s="226"/>
      <c r="B135" s="226"/>
      <c r="C135" s="226" t="s">
        <v>101</v>
      </c>
      <c r="D135" s="57"/>
      <c r="E135" s="227">
        <v>221</v>
      </c>
      <c r="F135" s="228">
        <v>9</v>
      </c>
      <c r="G135" s="238">
        <v>18</v>
      </c>
      <c r="H135" s="238">
        <v>22</v>
      </c>
      <c r="I135" s="238">
        <v>21</v>
      </c>
      <c r="J135" s="238">
        <v>37</v>
      </c>
      <c r="K135" s="238">
        <v>4</v>
      </c>
      <c r="L135" s="238">
        <v>2</v>
      </c>
      <c r="M135" s="238">
        <v>34</v>
      </c>
      <c r="N135" s="238">
        <v>24</v>
      </c>
      <c r="O135" s="238">
        <v>18</v>
      </c>
      <c r="P135" s="238">
        <v>32</v>
      </c>
      <c r="Q135" s="238" t="s">
        <v>163</v>
      </c>
    </row>
    <row r="136" spans="1:17" ht="12" customHeight="1">
      <c r="A136" s="226"/>
      <c r="B136" s="226"/>
      <c r="C136" s="226" t="s">
        <v>100</v>
      </c>
      <c r="D136" s="57"/>
      <c r="E136" s="227">
        <v>266</v>
      </c>
      <c r="F136" s="228">
        <v>12</v>
      </c>
      <c r="G136" s="238">
        <v>27</v>
      </c>
      <c r="H136" s="238">
        <v>28</v>
      </c>
      <c r="I136" s="238">
        <v>28</v>
      </c>
      <c r="J136" s="238">
        <v>20</v>
      </c>
      <c r="K136" s="238">
        <v>20</v>
      </c>
      <c r="L136" s="238">
        <v>6</v>
      </c>
      <c r="M136" s="238">
        <v>31</v>
      </c>
      <c r="N136" s="238">
        <v>32</v>
      </c>
      <c r="O136" s="238">
        <v>31</v>
      </c>
      <c r="P136" s="238">
        <v>21</v>
      </c>
      <c r="Q136" s="238">
        <v>10</v>
      </c>
    </row>
    <row r="137" spans="1:17" ht="12" customHeight="1">
      <c r="A137" s="226"/>
      <c r="B137" s="226"/>
      <c r="C137" s="226" t="s">
        <v>99</v>
      </c>
      <c r="D137" s="57"/>
      <c r="E137" s="227">
        <v>67</v>
      </c>
      <c r="F137" s="228">
        <v>2</v>
      </c>
      <c r="G137" s="238">
        <v>5</v>
      </c>
      <c r="H137" s="238">
        <v>6</v>
      </c>
      <c r="I137" s="238">
        <v>8</v>
      </c>
      <c r="J137" s="238">
        <v>4</v>
      </c>
      <c r="K137" s="238">
        <v>1</v>
      </c>
      <c r="L137" s="238" t="s">
        <v>163</v>
      </c>
      <c r="M137" s="238">
        <v>11</v>
      </c>
      <c r="N137" s="238">
        <v>11</v>
      </c>
      <c r="O137" s="238">
        <v>9</v>
      </c>
      <c r="P137" s="238">
        <v>9</v>
      </c>
      <c r="Q137" s="238">
        <v>1</v>
      </c>
    </row>
    <row r="138" spans="1:17" ht="12" customHeight="1">
      <c r="A138" s="226"/>
      <c r="B138" s="226" t="s">
        <v>123</v>
      </c>
      <c r="C138" s="226"/>
      <c r="D138" s="57"/>
      <c r="E138" s="227">
        <v>442</v>
      </c>
      <c r="F138" s="228">
        <v>18</v>
      </c>
      <c r="G138" s="228">
        <v>57</v>
      </c>
      <c r="H138" s="228">
        <v>49</v>
      </c>
      <c r="I138" s="228">
        <v>38</v>
      </c>
      <c r="J138" s="228">
        <v>56</v>
      </c>
      <c r="K138" s="228">
        <v>17</v>
      </c>
      <c r="L138" s="228">
        <v>2</v>
      </c>
      <c r="M138" s="228">
        <v>54</v>
      </c>
      <c r="N138" s="228">
        <v>39</v>
      </c>
      <c r="O138" s="228">
        <v>56</v>
      </c>
      <c r="P138" s="228">
        <v>54</v>
      </c>
      <c r="Q138" s="228">
        <v>2</v>
      </c>
    </row>
    <row r="139" spans="1:17" ht="12" customHeight="1">
      <c r="A139" s="226"/>
      <c r="B139" s="226"/>
      <c r="C139" s="226" t="s">
        <v>103</v>
      </c>
      <c r="D139" s="57"/>
      <c r="E139" s="227">
        <v>267</v>
      </c>
      <c r="F139" s="228">
        <v>11</v>
      </c>
      <c r="G139" s="238">
        <v>38</v>
      </c>
      <c r="H139" s="238">
        <v>36</v>
      </c>
      <c r="I139" s="238">
        <v>31</v>
      </c>
      <c r="J139" s="238">
        <v>16</v>
      </c>
      <c r="K139" s="238">
        <v>10</v>
      </c>
      <c r="L139" s="238">
        <v>2</v>
      </c>
      <c r="M139" s="238">
        <v>37</v>
      </c>
      <c r="N139" s="238">
        <v>30</v>
      </c>
      <c r="O139" s="238">
        <v>28</v>
      </c>
      <c r="P139" s="238">
        <v>26</v>
      </c>
      <c r="Q139" s="238">
        <v>2</v>
      </c>
    </row>
    <row r="140" spans="1:17" ht="12" customHeight="1">
      <c r="A140" s="226"/>
      <c r="B140" s="226"/>
      <c r="C140" s="226" t="s">
        <v>102</v>
      </c>
      <c r="D140" s="57"/>
      <c r="E140" s="227">
        <v>146</v>
      </c>
      <c r="F140" s="228">
        <v>6</v>
      </c>
      <c r="G140" s="238">
        <v>16</v>
      </c>
      <c r="H140" s="238">
        <v>10</v>
      </c>
      <c r="I140" s="238">
        <v>6</v>
      </c>
      <c r="J140" s="238">
        <v>37</v>
      </c>
      <c r="K140" s="238">
        <v>5</v>
      </c>
      <c r="L140" s="238" t="s">
        <v>163</v>
      </c>
      <c r="M140" s="238">
        <v>13</v>
      </c>
      <c r="N140" s="238">
        <v>5</v>
      </c>
      <c r="O140" s="238">
        <v>24</v>
      </c>
      <c r="P140" s="238">
        <v>24</v>
      </c>
      <c r="Q140" s="238" t="s">
        <v>163</v>
      </c>
    </row>
    <row r="141" spans="1:17" ht="12" customHeight="1">
      <c r="A141" s="226"/>
      <c r="B141" s="226"/>
      <c r="C141" s="226" t="s">
        <v>101</v>
      </c>
      <c r="D141" s="57"/>
      <c r="E141" s="227">
        <v>29</v>
      </c>
      <c r="F141" s="228">
        <v>1</v>
      </c>
      <c r="G141" s="238">
        <v>3</v>
      </c>
      <c r="H141" s="238">
        <v>3</v>
      </c>
      <c r="I141" s="238">
        <v>1</v>
      </c>
      <c r="J141" s="238">
        <v>3</v>
      </c>
      <c r="K141" s="238">
        <v>2</v>
      </c>
      <c r="L141" s="238" t="s">
        <v>163</v>
      </c>
      <c r="M141" s="238">
        <v>4</v>
      </c>
      <c r="N141" s="238">
        <v>4</v>
      </c>
      <c r="O141" s="238">
        <v>4</v>
      </c>
      <c r="P141" s="238">
        <v>4</v>
      </c>
      <c r="Q141" s="238" t="s">
        <v>163</v>
      </c>
    </row>
    <row r="142" spans="1:17" ht="12" customHeight="1">
      <c r="A142" s="226"/>
      <c r="B142" s="226"/>
      <c r="C142" s="226" t="s">
        <v>100</v>
      </c>
      <c r="D142" s="57"/>
      <c r="E142" s="227" t="s">
        <v>163</v>
      </c>
      <c r="F142" s="228" t="s">
        <v>163</v>
      </c>
      <c r="G142" s="238" t="s">
        <v>163</v>
      </c>
      <c r="H142" s="238" t="s">
        <v>163</v>
      </c>
      <c r="I142" s="238" t="s">
        <v>163</v>
      </c>
      <c r="J142" s="238" t="s">
        <v>163</v>
      </c>
      <c r="K142" s="238" t="s">
        <v>163</v>
      </c>
      <c r="L142" s="238" t="s">
        <v>163</v>
      </c>
      <c r="M142" s="238" t="s">
        <v>163</v>
      </c>
      <c r="N142" s="238" t="s">
        <v>163</v>
      </c>
      <c r="O142" s="238" t="s">
        <v>163</v>
      </c>
      <c r="P142" s="238" t="s">
        <v>163</v>
      </c>
      <c r="Q142" s="238" t="s">
        <v>163</v>
      </c>
    </row>
    <row r="143" spans="1:17" ht="12" customHeight="1">
      <c r="A143" s="226"/>
      <c r="B143" s="226" t="s">
        <v>122</v>
      </c>
      <c r="C143" s="226"/>
      <c r="D143" s="57"/>
      <c r="E143" s="227">
        <v>222</v>
      </c>
      <c r="F143" s="228">
        <v>7</v>
      </c>
      <c r="G143" s="228">
        <v>24</v>
      </c>
      <c r="H143" s="228">
        <v>28</v>
      </c>
      <c r="I143" s="228">
        <v>21</v>
      </c>
      <c r="J143" s="228">
        <v>23</v>
      </c>
      <c r="K143" s="228">
        <v>5</v>
      </c>
      <c r="L143" s="238" t="s">
        <v>163</v>
      </c>
      <c r="M143" s="228">
        <v>39</v>
      </c>
      <c r="N143" s="228">
        <v>26</v>
      </c>
      <c r="O143" s="228">
        <v>18</v>
      </c>
      <c r="P143" s="228">
        <v>24</v>
      </c>
      <c r="Q143" s="228">
        <v>7</v>
      </c>
    </row>
    <row r="144" spans="1:17" ht="12" customHeight="1">
      <c r="A144" s="226"/>
      <c r="B144" s="226"/>
      <c r="C144" s="226" t="s">
        <v>103</v>
      </c>
      <c r="D144" s="57"/>
      <c r="E144" s="227">
        <v>206</v>
      </c>
      <c r="F144" s="228">
        <v>7</v>
      </c>
      <c r="G144" s="238">
        <v>22</v>
      </c>
      <c r="H144" s="238">
        <v>26</v>
      </c>
      <c r="I144" s="238">
        <v>20</v>
      </c>
      <c r="J144" s="238">
        <v>21</v>
      </c>
      <c r="K144" s="238">
        <v>5</v>
      </c>
      <c r="L144" s="238" t="s">
        <v>163</v>
      </c>
      <c r="M144" s="238">
        <v>36</v>
      </c>
      <c r="N144" s="238">
        <v>24</v>
      </c>
      <c r="O144" s="238">
        <v>17</v>
      </c>
      <c r="P144" s="238">
        <v>22</v>
      </c>
      <c r="Q144" s="238">
        <v>6</v>
      </c>
    </row>
    <row r="145" spans="1:17" ht="12" customHeight="1">
      <c r="A145" s="226"/>
      <c r="B145" s="226"/>
      <c r="C145" s="226" t="s">
        <v>102</v>
      </c>
      <c r="D145" s="57"/>
      <c r="E145" s="227">
        <v>16</v>
      </c>
      <c r="F145" s="228" t="s">
        <v>163</v>
      </c>
      <c r="G145" s="238">
        <v>2</v>
      </c>
      <c r="H145" s="238">
        <v>2</v>
      </c>
      <c r="I145" s="238">
        <v>1</v>
      </c>
      <c r="J145" s="238">
        <v>2</v>
      </c>
      <c r="K145" s="238" t="s">
        <v>163</v>
      </c>
      <c r="L145" s="238" t="s">
        <v>163</v>
      </c>
      <c r="M145" s="238">
        <v>3</v>
      </c>
      <c r="N145" s="238">
        <v>2</v>
      </c>
      <c r="O145" s="238">
        <v>1</v>
      </c>
      <c r="P145" s="238">
        <v>2</v>
      </c>
      <c r="Q145" s="238">
        <v>1</v>
      </c>
    </row>
    <row r="146" spans="1:17" ht="12" customHeight="1">
      <c r="A146" s="226"/>
      <c r="B146" s="226"/>
      <c r="C146" s="226"/>
      <c r="D146" s="57"/>
      <c r="E146" s="60"/>
      <c r="F146" s="60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1:17" ht="12" customHeight="1">
      <c r="A147" s="226"/>
      <c r="B147" s="226"/>
      <c r="C147" s="226"/>
      <c r="D147" s="57"/>
      <c r="E147" s="60"/>
      <c r="F147" s="60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1:17" ht="12" customHeight="1">
      <c r="A148" s="226"/>
      <c r="B148" s="226"/>
      <c r="C148" s="226"/>
      <c r="D148" s="57"/>
      <c r="E148" s="60"/>
      <c r="F148" s="60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1:17" ht="12" customHeight="1">
      <c r="A149" s="226"/>
      <c r="B149" s="226"/>
      <c r="C149" s="226"/>
      <c r="D149" s="57"/>
      <c r="E149" s="60"/>
      <c r="F149" s="60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1:17" ht="12" customHeight="1">
      <c r="A150" s="226"/>
      <c r="B150" s="226"/>
      <c r="C150" s="226"/>
      <c r="D150" s="57"/>
      <c r="E150" s="60"/>
      <c r="F150" s="60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1:17" ht="12" customHeight="1">
      <c r="A151" s="226"/>
      <c r="B151" s="226"/>
      <c r="C151" s="226"/>
      <c r="D151" s="57"/>
      <c r="E151" s="60"/>
      <c r="F151" s="60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1:17" ht="24" customHeight="1" thickBot="1">
      <c r="A152" s="231"/>
      <c r="B152" s="233"/>
      <c r="C152" s="233"/>
      <c r="D152" s="55"/>
      <c r="E152" s="211"/>
      <c r="F152" s="211"/>
      <c r="G152" s="211"/>
      <c r="H152" s="211"/>
      <c r="I152" s="211"/>
      <c r="J152" s="244" t="s">
        <v>520</v>
      </c>
      <c r="K152" s="234" t="s">
        <v>519</v>
      </c>
      <c r="L152" s="211"/>
      <c r="M152" s="211"/>
      <c r="N152" s="211"/>
      <c r="O152" s="211"/>
      <c r="P152" s="220"/>
      <c r="Q152" s="220"/>
    </row>
    <row r="153" spans="1:17" ht="14.1" customHeight="1" thickTop="1">
      <c r="A153" s="400" t="s">
        <v>362</v>
      </c>
      <c r="B153" s="400"/>
      <c r="C153" s="400"/>
      <c r="D153" s="400"/>
      <c r="E153" s="415" t="s">
        <v>0</v>
      </c>
      <c r="F153" s="416"/>
      <c r="G153" s="416"/>
      <c r="H153" s="416"/>
      <c r="I153" s="416"/>
      <c r="J153" s="416"/>
      <c r="K153" s="416" t="s">
        <v>0</v>
      </c>
      <c r="L153" s="416"/>
      <c r="M153" s="416"/>
      <c r="N153" s="416"/>
      <c r="O153" s="416"/>
      <c r="P153" s="416"/>
      <c r="Q153" s="416"/>
    </row>
    <row r="154" spans="1:17" ht="12" customHeight="1">
      <c r="A154" s="402"/>
      <c r="B154" s="402"/>
      <c r="C154" s="402"/>
      <c r="D154" s="402"/>
      <c r="E154" s="406" t="s">
        <v>167</v>
      </c>
      <c r="F154" s="235" t="s">
        <v>24</v>
      </c>
      <c r="G154" s="235" t="s">
        <v>25</v>
      </c>
      <c r="H154" s="235" t="s">
        <v>26</v>
      </c>
      <c r="I154" s="235" t="s">
        <v>27</v>
      </c>
      <c r="J154" s="236" t="s">
        <v>28</v>
      </c>
      <c r="K154" s="237" t="s">
        <v>29</v>
      </c>
      <c r="L154" s="235" t="s">
        <v>30</v>
      </c>
      <c r="M154" s="235" t="s">
        <v>31</v>
      </c>
      <c r="N154" s="235" t="s">
        <v>32</v>
      </c>
      <c r="O154" s="235" t="s">
        <v>33</v>
      </c>
      <c r="P154" s="235" t="s">
        <v>34</v>
      </c>
      <c r="Q154" s="233" t="s">
        <v>35</v>
      </c>
    </row>
    <row r="155" spans="1:17" ht="12" customHeight="1">
      <c r="A155" s="402"/>
      <c r="B155" s="402"/>
      <c r="C155" s="402"/>
      <c r="D155" s="402"/>
      <c r="E155" s="406"/>
      <c r="F155" s="408" t="s">
        <v>495</v>
      </c>
      <c r="G155" s="361" t="s">
        <v>496</v>
      </c>
      <c r="H155" s="408" t="s">
        <v>490</v>
      </c>
      <c r="I155" s="408" t="s">
        <v>491</v>
      </c>
      <c r="J155" s="410" t="s">
        <v>497</v>
      </c>
      <c r="K155" s="412" t="s">
        <v>498</v>
      </c>
      <c r="L155" s="408" t="s">
        <v>499</v>
      </c>
      <c r="M155" s="408" t="s">
        <v>500</v>
      </c>
      <c r="N155" s="408" t="s">
        <v>501</v>
      </c>
      <c r="O155" s="408" t="s">
        <v>502</v>
      </c>
      <c r="P155" s="361" t="s">
        <v>503</v>
      </c>
      <c r="Q155" s="398" t="s">
        <v>504</v>
      </c>
    </row>
    <row r="156" spans="1:17" ht="12" customHeight="1">
      <c r="A156" s="402"/>
      <c r="B156" s="402"/>
      <c r="C156" s="402"/>
      <c r="D156" s="402"/>
      <c r="E156" s="407"/>
      <c r="F156" s="409"/>
      <c r="G156" s="362"/>
      <c r="H156" s="409"/>
      <c r="I156" s="409"/>
      <c r="J156" s="411"/>
      <c r="K156" s="413"/>
      <c r="L156" s="409"/>
      <c r="M156" s="409"/>
      <c r="N156" s="409"/>
      <c r="O156" s="409"/>
      <c r="P156" s="362"/>
      <c r="Q156" s="399"/>
    </row>
    <row r="157" spans="1:17" ht="12" customHeight="1">
      <c r="A157" s="240"/>
      <c r="B157" s="240" t="s">
        <v>121</v>
      </c>
      <c r="C157" s="240"/>
      <c r="D157" s="241"/>
      <c r="E157" s="227">
        <v>284</v>
      </c>
      <c r="F157" s="228">
        <v>11</v>
      </c>
      <c r="G157" s="228">
        <v>45</v>
      </c>
      <c r="H157" s="228">
        <v>30</v>
      </c>
      <c r="I157" s="228">
        <v>43</v>
      </c>
      <c r="J157" s="228">
        <v>25</v>
      </c>
      <c r="K157" s="228">
        <v>9</v>
      </c>
      <c r="L157" s="228">
        <v>6</v>
      </c>
      <c r="M157" s="228">
        <v>32</v>
      </c>
      <c r="N157" s="228">
        <v>34</v>
      </c>
      <c r="O157" s="228">
        <v>19</v>
      </c>
      <c r="P157" s="228">
        <v>25</v>
      </c>
      <c r="Q157" s="228">
        <v>5</v>
      </c>
    </row>
    <row r="158" spans="1:17" ht="12" customHeight="1">
      <c r="A158" s="226"/>
      <c r="B158" s="226"/>
      <c r="C158" s="226" t="s">
        <v>103</v>
      </c>
      <c r="D158" s="57"/>
      <c r="E158" s="227">
        <v>123</v>
      </c>
      <c r="F158" s="228">
        <v>5</v>
      </c>
      <c r="G158" s="238">
        <v>14</v>
      </c>
      <c r="H158" s="238">
        <v>12</v>
      </c>
      <c r="I158" s="238">
        <v>20</v>
      </c>
      <c r="J158" s="238">
        <v>10</v>
      </c>
      <c r="K158" s="238">
        <v>5</v>
      </c>
      <c r="L158" s="238">
        <v>1</v>
      </c>
      <c r="M158" s="238">
        <v>15</v>
      </c>
      <c r="N158" s="238">
        <v>10</v>
      </c>
      <c r="O158" s="238">
        <v>11</v>
      </c>
      <c r="P158" s="238">
        <v>17</v>
      </c>
      <c r="Q158" s="238">
        <v>3</v>
      </c>
    </row>
    <row r="159" spans="1:17" ht="12" customHeight="1">
      <c r="A159" s="226"/>
      <c r="B159" s="226"/>
      <c r="C159" s="226" t="s">
        <v>102</v>
      </c>
      <c r="D159" s="57"/>
      <c r="E159" s="227">
        <v>153</v>
      </c>
      <c r="F159" s="228">
        <v>5</v>
      </c>
      <c r="G159" s="238">
        <v>31</v>
      </c>
      <c r="H159" s="238">
        <v>18</v>
      </c>
      <c r="I159" s="238">
        <v>23</v>
      </c>
      <c r="J159" s="238">
        <v>15</v>
      </c>
      <c r="K159" s="238">
        <v>4</v>
      </c>
      <c r="L159" s="238">
        <v>3</v>
      </c>
      <c r="M159" s="238">
        <v>16</v>
      </c>
      <c r="N159" s="238">
        <v>23</v>
      </c>
      <c r="O159" s="238">
        <v>8</v>
      </c>
      <c r="P159" s="238">
        <v>5</v>
      </c>
      <c r="Q159" s="238">
        <v>2</v>
      </c>
    </row>
    <row r="160" spans="1:17" ht="12" customHeight="1">
      <c r="A160" s="226"/>
      <c r="B160" s="226"/>
      <c r="C160" s="226" t="s">
        <v>101</v>
      </c>
      <c r="D160" s="57"/>
      <c r="E160" s="227">
        <v>6</v>
      </c>
      <c r="F160" s="228">
        <v>1</v>
      </c>
      <c r="G160" s="238" t="s">
        <v>163</v>
      </c>
      <c r="H160" s="238" t="s">
        <v>163</v>
      </c>
      <c r="I160" s="238" t="s">
        <v>163</v>
      </c>
      <c r="J160" s="238" t="s">
        <v>163</v>
      </c>
      <c r="K160" s="238" t="s">
        <v>163</v>
      </c>
      <c r="L160" s="238">
        <v>2</v>
      </c>
      <c r="M160" s="238">
        <v>1</v>
      </c>
      <c r="N160" s="238">
        <v>1</v>
      </c>
      <c r="O160" s="238" t="s">
        <v>163</v>
      </c>
      <c r="P160" s="238">
        <v>1</v>
      </c>
      <c r="Q160" s="238" t="s">
        <v>163</v>
      </c>
    </row>
    <row r="161" spans="1:17" ht="12" customHeight="1">
      <c r="A161" s="226"/>
      <c r="B161" s="226"/>
      <c r="C161" s="226" t="s">
        <v>100</v>
      </c>
      <c r="D161" s="57"/>
      <c r="E161" s="227">
        <v>2</v>
      </c>
      <c r="F161" s="228" t="s">
        <v>163</v>
      </c>
      <c r="G161" s="238" t="s">
        <v>163</v>
      </c>
      <c r="H161" s="238" t="s">
        <v>163</v>
      </c>
      <c r="I161" s="238" t="s">
        <v>163</v>
      </c>
      <c r="J161" s="238" t="s">
        <v>163</v>
      </c>
      <c r="K161" s="238" t="s">
        <v>163</v>
      </c>
      <c r="L161" s="238" t="s">
        <v>163</v>
      </c>
      <c r="M161" s="238" t="s">
        <v>163</v>
      </c>
      <c r="N161" s="238" t="s">
        <v>163</v>
      </c>
      <c r="O161" s="238" t="s">
        <v>163</v>
      </c>
      <c r="P161" s="238">
        <v>2</v>
      </c>
      <c r="Q161" s="238" t="s">
        <v>163</v>
      </c>
    </row>
    <row r="162" spans="1:17" ht="12" customHeight="1">
      <c r="A162" s="226"/>
      <c r="B162" s="226" t="s">
        <v>120</v>
      </c>
      <c r="C162" s="226"/>
      <c r="D162" s="57"/>
      <c r="E162" s="227">
        <v>260</v>
      </c>
      <c r="F162" s="228">
        <v>8</v>
      </c>
      <c r="G162" s="238">
        <v>60</v>
      </c>
      <c r="H162" s="238">
        <v>34</v>
      </c>
      <c r="I162" s="238">
        <v>31</v>
      </c>
      <c r="J162" s="238">
        <v>28</v>
      </c>
      <c r="K162" s="238">
        <v>12</v>
      </c>
      <c r="L162" s="238">
        <v>1</v>
      </c>
      <c r="M162" s="238">
        <v>36</v>
      </c>
      <c r="N162" s="238">
        <v>10</v>
      </c>
      <c r="O162" s="238">
        <v>12</v>
      </c>
      <c r="P162" s="238">
        <v>23</v>
      </c>
      <c r="Q162" s="238">
        <v>5</v>
      </c>
    </row>
    <row r="163" spans="1:17" ht="12" customHeight="1">
      <c r="A163" s="226"/>
      <c r="B163" s="226" t="s">
        <v>119</v>
      </c>
      <c r="C163" s="226"/>
      <c r="D163" s="57"/>
      <c r="E163" s="227">
        <v>218</v>
      </c>
      <c r="F163" s="228">
        <v>2</v>
      </c>
      <c r="G163" s="238">
        <v>26</v>
      </c>
      <c r="H163" s="238">
        <v>27</v>
      </c>
      <c r="I163" s="238">
        <v>35</v>
      </c>
      <c r="J163" s="238">
        <v>26</v>
      </c>
      <c r="K163" s="238">
        <v>13</v>
      </c>
      <c r="L163" s="238">
        <v>2</v>
      </c>
      <c r="M163" s="238">
        <v>33</v>
      </c>
      <c r="N163" s="238">
        <v>18</v>
      </c>
      <c r="O163" s="238">
        <v>17</v>
      </c>
      <c r="P163" s="238">
        <v>16</v>
      </c>
      <c r="Q163" s="238">
        <v>3</v>
      </c>
    </row>
    <row r="164" spans="1:17" ht="12" customHeight="1">
      <c r="A164" s="226"/>
      <c r="B164" s="226" t="s">
        <v>118</v>
      </c>
      <c r="C164" s="226"/>
      <c r="D164" s="57"/>
      <c r="E164" s="227">
        <v>517</v>
      </c>
      <c r="F164" s="228">
        <v>15</v>
      </c>
      <c r="G164" s="238">
        <v>73</v>
      </c>
      <c r="H164" s="238">
        <v>77</v>
      </c>
      <c r="I164" s="238">
        <v>64</v>
      </c>
      <c r="J164" s="238">
        <v>51</v>
      </c>
      <c r="K164" s="238">
        <v>20</v>
      </c>
      <c r="L164" s="238">
        <v>8</v>
      </c>
      <c r="M164" s="238">
        <v>58</v>
      </c>
      <c r="N164" s="238">
        <v>51</v>
      </c>
      <c r="O164" s="238">
        <v>51</v>
      </c>
      <c r="P164" s="238">
        <v>41</v>
      </c>
      <c r="Q164" s="238">
        <v>8</v>
      </c>
    </row>
    <row r="165" spans="1:17" ht="12" customHeight="1">
      <c r="A165" s="226"/>
      <c r="B165" s="226" t="s">
        <v>117</v>
      </c>
      <c r="C165" s="226"/>
      <c r="D165" s="57"/>
      <c r="E165" s="227">
        <v>187</v>
      </c>
      <c r="F165" s="228">
        <v>11</v>
      </c>
      <c r="G165" s="238">
        <v>41</v>
      </c>
      <c r="H165" s="238">
        <v>30</v>
      </c>
      <c r="I165" s="238">
        <v>23</v>
      </c>
      <c r="J165" s="238">
        <v>13</v>
      </c>
      <c r="K165" s="238">
        <v>4</v>
      </c>
      <c r="L165" s="238">
        <v>3</v>
      </c>
      <c r="M165" s="238">
        <v>18</v>
      </c>
      <c r="N165" s="238">
        <v>21</v>
      </c>
      <c r="O165" s="238">
        <v>3</v>
      </c>
      <c r="P165" s="238">
        <v>17</v>
      </c>
      <c r="Q165" s="238">
        <v>3</v>
      </c>
    </row>
    <row r="166" spans="1:17" ht="12" customHeight="1">
      <c r="A166" s="226"/>
      <c r="B166" s="226" t="s">
        <v>116</v>
      </c>
      <c r="C166" s="226"/>
      <c r="D166" s="57"/>
      <c r="E166" s="227">
        <v>26</v>
      </c>
      <c r="F166" s="228" t="s">
        <v>163</v>
      </c>
      <c r="G166" s="238">
        <v>2</v>
      </c>
      <c r="H166" s="238">
        <v>4</v>
      </c>
      <c r="I166" s="238">
        <v>5</v>
      </c>
      <c r="J166" s="238">
        <v>3</v>
      </c>
      <c r="K166" s="238">
        <v>1</v>
      </c>
      <c r="L166" s="238">
        <v>1</v>
      </c>
      <c r="M166" s="238">
        <v>5</v>
      </c>
      <c r="N166" s="238">
        <v>2</v>
      </c>
      <c r="O166" s="238" t="s">
        <v>163</v>
      </c>
      <c r="P166" s="238">
        <v>2</v>
      </c>
      <c r="Q166" s="238">
        <v>1</v>
      </c>
    </row>
    <row r="167" spans="1:17" ht="12" customHeight="1">
      <c r="A167" s="226"/>
      <c r="B167" s="226" t="s">
        <v>115</v>
      </c>
      <c r="C167" s="226"/>
      <c r="D167" s="57"/>
      <c r="E167" s="227">
        <v>2027</v>
      </c>
      <c r="F167" s="228">
        <v>68</v>
      </c>
      <c r="G167" s="228">
        <v>264</v>
      </c>
      <c r="H167" s="228">
        <v>229</v>
      </c>
      <c r="I167" s="228">
        <v>219</v>
      </c>
      <c r="J167" s="228">
        <v>187</v>
      </c>
      <c r="K167" s="228">
        <v>76</v>
      </c>
      <c r="L167" s="228">
        <v>23</v>
      </c>
      <c r="M167" s="228">
        <v>293</v>
      </c>
      <c r="N167" s="228">
        <v>259</v>
      </c>
      <c r="O167" s="228">
        <v>178</v>
      </c>
      <c r="P167" s="228">
        <v>197</v>
      </c>
      <c r="Q167" s="228">
        <v>34</v>
      </c>
    </row>
    <row r="168" spans="1:17" ht="12" customHeight="1">
      <c r="A168" s="226"/>
      <c r="B168" s="226"/>
      <c r="C168" s="226" t="s">
        <v>103</v>
      </c>
      <c r="D168" s="57"/>
      <c r="E168" s="227">
        <v>435</v>
      </c>
      <c r="F168" s="228">
        <v>11</v>
      </c>
      <c r="G168" s="238">
        <v>45</v>
      </c>
      <c r="H168" s="238">
        <v>51</v>
      </c>
      <c r="I168" s="238">
        <v>55</v>
      </c>
      <c r="J168" s="238">
        <v>38</v>
      </c>
      <c r="K168" s="238">
        <v>11</v>
      </c>
      <c r="L168" s="238">
        <v>5</v>
      </c>
      <c r="M168" s="238">
        <v>64</v>
      </c>
      <c r="N168" s="238">
        <v>53</v>
      </c>
      <c r="O168" s="238">
        <v>43</v>
      </c>
      <c r="P168" s="238">
        <v>49</v>
      </c>
      <c r="Q168" s="238">
        <v>10</v>
      </c>
    </row>
    <row r="169" spans="1:17" ht="12" customHeight="1">
      <c r="A169" s="226"/>
      <c r="B169" s="226"/>
      <c r="C169" s="226" t="s">
        <v>102</v>
      </c>
      <c r="D169" s="57"/>
      <c r="E169" s="227">
        <v>560</v>
      </c>
      <c r="F169" s="228">
        <v>14</v>
      </c>
      <c r="G169" s="238">
        <v>90</v>
      </c>
      <c r="H169" s="238">
        <v>64</v>
      </c>
      <c r="I169" s="238">
        <v>63</v>
      </c>
      <c r="J169" s="238">
        <v>49</v>
      </c>
      <c r="K169" s="238">
        <v>21</v>
      </c>
      <c r="L169" s="238">
        <v>8</v>
      </c>
      <c r="M169" s="238">
        <v>76</v>
      </c>
      <c r="N169" s="238">
        <v>71</v>
      </c>
      <c r="O169" s="238">
        <v>39</v>
      </c>
      <c r="P169" s="238">
        <v>53</v>
      </c>
      <c r="Q169" s="238">
        <v>12</v>
      </c>
    </row>
    <row r="170" spans="1:17" ht="12" customHeight="1">
      <c r="A170" s="226"/>
      <c r="B170" s="226"/>
      <c r="C170" s="226" t="s">
        <v>101</v>
      </c>
      <c r="D170" s="57"/>
      <c r="E170" s="227">
        <v>367</v>
      </c>
      <c r="F170" s="228">
        <v>20</v>
      </c>
      <c r="G170" s="238">
        <v>58</v>
      </c>
      <c r="H170" s="238">
        <v>38</v>
      </c>
      <c r="I170" s="238">
        <v>30</v>
      </c>
      <c r="J170" s="238">
        <v>37</v>
      </c>
      <c r="K170" s="238">
        <v>23</v>
      </c>
      <c r="L170" s="238">
        <v>2</v>
      </c>
      <c r="M170" s="238">
        <v>53</v>
      </c>
      <c r="N170" s="238">
        <v>48</v>
      </c>
      <c r="O170" s="238">
        <v>25</v>
      </c>
      <c r="P170" s="238">
        <v>28</v>
      </c>
      <c r="Q170" s="238">
        <v>5</v>
      </c>
    </row>
    <row r="171" spans="1:17" ht="12" customHeight="1">
      <c r="A171" s="226"/>
      <c r="B171" s="226"/>
      <c r="C171" s="226" t="s">
        <v>100</v>
      </c>
      <c r="D171" s="57"/>
      <c r="E171" s="227">
        <v>140</v>
      </c>
      <c r="F171" s="228">
        <v>8</v>
      </c>
      <c r="G171" s="238">
        <v>15</v>
      </c>
      <c r="H171" s="238">
        <v>22</v>
      </c>
      <c r="I171" s="238">
        <v>10</v>
      </c>
      <c r="J171" s="238">
        <v>15</v>
      </c>
      <c r="K171" s="238">
        <v>5</v>
      </c>
      <c r="L171" s="238">
        <v>2</v>
      </c>
      <c r="M171" s="238">
        <v>15</v>
      </c>
      <c r="N171" s="238">
        <v>16</v>
      </c>
      <c r="O171" s="238">
        <v>16</v>
      </c>
      <c r="P171" s="238">
        <v>15</v>
      </c>
      <c r="Q171" s="238">
        <v>1</v>
      </c>
    </row>
    <row r="172" spans="1:17" ht="12" customHeight="1">
      <c r="A172" s="226"/>
      <c r="B172" s="226"/>
      <c r="C172" s="226" t="s">
        <v>99</v>
      </c>
      <c r="D172" s="57"/>
      <c r="E172" s="227">
        <v>525</v>
      </c>
      <c r="F172" s="228">
        <v>15</v>
      </c>
      <c r="G172" s="238">
        <v>56</v>
      </c>
      <c r="H172" s="238">
        <v>54</v>
      </c>
      <c r="I172" s="238">
        <v>61</v>
      </c>
      <c r="J172" s="238">
        <v>48</v>
      </c>
      <c r="K172" s="238">
        <v>16</v>
      </c>
      <c r="L172" s="238">
        <v>6</v>
      </c>
      <c r="M172" s="238">
        <v>85</v>
      </c>
      <c r="N172" s="238">
        <v>71</v>
      </c>
      <c r="O172" s="238">
        <v>55</v>
      </c>
      <c r="P172" s="238">
        <v>52</v>
      </c>
      <c r="Q172" s="238">
        <v>6</v>
      </c>
    </row>
    <row r="173" spans="1:17" ht="12" customHeight="1">
      <c r="A173" s="226"/>
      <c r="B173" s="226" t="s">
        <v>114</v>
      </c>
      <c r="C173" s="226"/>
      <c r="D173" s="57"/>
      <c r="E173" s="227">
        <v>840</v>
      </c>
      <c r="F173" s="228">
        <v>32</v>
      </c>
      <c r="G173" s="228">
        <v>157</v>
      </c>
      <c r="H173" s="228">
        <v>149</v>
      </c>
      <c r="I173" s="228">
        <v>93</v>
      </c>
      <c r="J173" s="228">
        <v>68</v>
      </c>
      <c r="K173" s="228">
        <v>26</v>
      </c>
      <c r="L173" s="228">
        <v>8</v>
      </c>
      <c r="M173" s="228">
        <v>92</v>
      </c>
      <c r="N173" s="228">
        <v>88</v>
      </c>
      <c r="O173" s="228">
        <v>56</v>
      </c>
      <c r="P173" s="228">
        <v>56</v>
      </c>
      <c r="Q173" s="228">
        <v>15</v>
      </c>
    </row>
    <row r="174" spans="1:17" ht="12" customHeight="1">
      <c r="A174" s="226"/>
      <c r="B174" s="226"/>
      <c r="C174" s="226" t="s">
        <v>103</v>
      </c>
      <c r="D174" s="57"/>
      <c r="E174" s="227">
        <v>231</v>
      </c>
      <c r="F174" s="228">
        <v>5</v>
      </c>
      <c r="G174" s="238">
        <v>47</v>
      </c>
      <c r="H174" s="238">
        <v>45</v>
      </c>
      <c r="I174" s="238">
        <v>22</v>
      </c>
      <c r="J174" s="238">
        <v>26</v>
      </c>
      <c r="K174" s="238">
        <v>5</v>
      </c>
      <c r="L174" s="238">
        <v>1</v>
      </c>
      <c r="M174" s="238">
        <v>28</v>
      </c>
      <c r="N174" s="238">
        <v>13</v>
      </c>
      <c r="O174" s="238">
        <v>19</v>
      </c>
      <c r="P174" s="238">
        <v>17</v>
      </c>
      <c r="Q174" s="238">
        <v>3</v>
      </c>
    </row>
    <row r="175" spans="1:17" ht="12" customHeight="1">
      <c r="A175" s="226"/>
      <c r="B175" s="226"/>
      <c r="C175" s="226" t="s">
        <v>102</v>
      </c>
      <c r="D175" s="57"/>
      <c r="E175" s="227">
        <v>424</v>
      </c>
      <c r="F175" s="228">
        <v>18</v>
      </c>
      <c r="G175" s="238">
        <v>75</v>
      </c>
      <c r="H175" s="238">
        <v>70</v>
      </c>
      <c r="I175" s="238">
        <v>55</v>
      </c>
      <c r="J175" s="238">
        <v>33</v>
      </c>
      <c r="K175" s="238">
        <v>11</v>
      </c>
      <c r="L175" s="238">
        <v>6</v>
      </c>
      <c r="M175" s="238">
        <v>46</v>
      </c>
      <c r="N175" s="238">
        <v>53</v>
      </c>
      <c r="O175" s="238">
        <v>20</v>
      </c>
      <c r="P175" s="238">
        <v>30</v>
      </c>
      <c r="Q175" s="238">
        <v>7</v>
      </c>
    </row>
    <row r="176" spans="1:17" ht="12" customHeight="1">
      <c r="A176" s="226"/>
      <c r="B176" s="226"/>
      <c r="C176" s="226" t="s">
        <v>101</v>
      </c>
      <c r="D176" s="57"/>
      <c r="E176" s="227">
        <v>185</v>
      </c>
      <c r="F176" s="228">
        <v>9</v>
      </c>
      <c r="G176" s="238">
        <v>35</v>
      </c>
      <c r="H176" s="238">
        <v>34</v>
      </c>
      <c r="I176" s="238">
        <v>16</v>
      </c>
      <c r="J176" s="238">
        <v>9</v>
      </c>
      <c r="K176" s="238">
        <v>10</v>
      </c>
      <c r="L176" s="238">
        <v>1</v>
      </c>
      <c r="M176" s="238">
        <v>18</v>
      </c>
      <c r="N176" s="238">
        <v>22</v>
      </c>
      <c r="O176" s="238">
        <v>17</v>
      </c>
      <c r="P176" s="238">
        <v>9</v>
      </c>
      <c r="Q176" s="238">
        <v>5</v>
      </c>
    </row>
    <row r="177" spans="1:17" ht="12" customHeight="1">
      <c r="A177" s="226"/>
      <c r="B177" s="226"/>
      <c r="C177" s="226" t="s">
        <v>100</v>
      </c>
      <c r="D177" s="57"/>
      <c r="E177" s="239" t="s">
        <v>163</v>
      </c>
      <c r="F177" s="228" t="s">
        <v>163</v>
      </c>
      <c r="G177" s="238" t="s">
        <v>163</v>
      </c>
      <c r="H177" s="238" t="s">
        <v>163</v>
      </c>
      <c r="I177" s="238" t="s">
        <v>163</v>
      </c>
      <c r="J177" s="238" t="s">
        <v>163</v>
      </c>
      <c r="K177" s="238" t="s">
        <v>163</v>
      </c>
      <c r="L177" s="238" t="s">
        <v>163</v>
      </c>
      <c r="M177" s="238" t="s">
        <v>163</v>
      </c>
      <c r="N177" s="238" t="s">
        <v>163</v>
      </c>
      <c r="O177" s="238" t="s">
        <v>163</v>
      </c>
      <c r="P177" s="238" t="s">
        <v>163</v>
      </c>
      <c r="Q177" s="238" t="s">
        <v>163</v>
      </c>
    </row>
    <row r="178" spans="1:17" ht="12" customHeight="1">
      <c r="A178" s="226"/>
      <c r="B178" s="226" t="s">
        <v>113</v>
      </c>
      <c r="C178" s="226"/>
      <c r="D178" s="57"/>
      <c r="E178" s="227">
        <v>360</v>
      </c>
      <c r="F178" s="228">
        <v>13</v>
      </c>
      <c r="G178" s="228">
        <v>53</v>
      </c>
      <c r="H178" s="228">
        <v>39</v>
      </c>
      <c r="I178" s="228">
        <v>40</v>
      </c>
      <c r="J178" s="228">
        <v>31</v>
      </c>
      <c r="K178" s="228">
        <v>39</v>
      </c>
      <c r="L178" s="228">
        <v>6</v>
      </c>
      <c r="M178" s="228">
        <v>36</v>
      </c>
      <c r="N178" s="228">
        <v>34</v>
      </c>
      <c r="O178" s="228">
        <v>32</v>
      </c>
      <c r="P178" s="228">
        <v>34</v>
      </c>
      <c r="Q178" s="228">
        <v>3</v>
      </c>
    </row>
    <row r="179" spans="1:17" ht="12" customHeight="1">
      <c r="A179" s="226"/>
      <c r="B179" s="226"/>
      <c r="C179" s="226" t="s">
        <v>103</v>
      </c>
      <c r="D179" s="57"/>
      <c r="E179" s="227">
        <v>19</v>
      </c>
      <c r="F179" s="228">
        <v>2</v>
      </c>
      <c r="G179" s="238">
        <v>3</v>
      </c>
      <c r="H179" s="238">
        <v>3</v>
      </c>
      <c r="I179" s="238">
        <v>1</v>
      </c>
      <c r="J179" s="238" t="s">
        <v>163</v>
      </c>
      <c r="K179" s="238">
        <v>1</v>
      </c>
      <c r="L179" s="238" t="s">
        <v>163</v>
      </c>
      <c r="M179" s="238">
        <v>3</v>
      </c>
      <c r="N179" s="238">
        <v>1</v>
      </c>
      <c r="O179" s="238">
        <v>4</v>
      </c>
      <c r="P179" s="238">
        <v>1</v>
      </c>
      <c r="Q179" s="238" t="s">
        <v>163</v>
      </c>
    </row>
    <row r="180" spans="1:17" ht="12" customHeight="1">
      <c r="A180" s="226"/>
      <c r="B180" s="226"/>
      <c r="C180" s="226" t="s">
        <v>102</v>
      </c>
      <c r="D180" s="57"/>
      <c r="E180" s="227">
        <v>115</v>
      </c>
      <c r="F180" s="228">
        <v>4</v>
      </c>
      <c r="G180" s="238">
        <v>21</v>
      </c>
      <c r="H180" s="238">
        <v>10</v>
      </c>
      <c r="I180" s="238">
        <v>14</v>
      </c>
      <c r="J180" s="238">
        <v>10</v>
      </c>
      <c r="K180" s="238">
        <v>15</v>
      </c>
      <c r="L180" s="238">
        <v>1</v>
      </c>
      <c r="M180" s="238">
        <v>10</v>
      </c>
      <c r="N180" s="238">
        <v>11</v>
      </c>
      <c r="O180" s="238">
        <v>3</v>
      </c>
      <c r="P180" s="238">
        <v>14</v>
      </c>
      <c r="Q180" s="238">
        <v>2</v>
      </c>
    </row>
    <row r="181" spans="1:17" ht="12" customHeight="1">
      <c r="A181" s="226"/>
      <c r="B181" s="226"/>
      <c r="C181" s="226" t="s">
        <v>101</v>
      </c>
      <c r="D181" s="57"/>
      <c r="E181" s="227">
        <v>178</v>
      </c>
      <c r="F181" s="228">
        <v>5</v>
      </c>
      <c r="G181" s="238">
        <v>21</v>
      </c>
      <c r="H181" s="238">
        <v>23</v>
      </c>
      <c r="I181" s="238">
        <v>21</v>
      </c>
      <c r="J181" s="238">
        <v>15</v>
      </c>
      <c r="K181" s="238">
        <v>21</v>
      </c>
      <c r="L181" s="238">
        <v>5</v>
      </c>
      <c r="M181" s="238">
        <v>17</v>
      </c>
      <c r="N181" s="238">
        <v>18</v>
      </c>
      <c r="O181" s="238">
        <v>16</v>
      </c>
      <c r="P181" s="238">
        <v>15</v>
      </c>
      <c r="Q181" s="238">
        <v>1</v>
      </c>
    </row>
    <row r="182" spans="1:17" ht="12" customHeight="1">
      <c r="A182" s="226"/>
      <c r="B182" s="226"/>
      <c r="C182" s="226" t="s">
        <v>100</v>
      </c>
      <c r="D182" s="57"/>
      <c r="E182" s="227">
        <v>48</v>
      </c>
      <c r="F182" s="228">
        <v>2</v>
      </c>
      <c r="G182" s="238">
        <v>8</v>
      </c>
      <c r="H182" s="238">
        <v>3</v>
      </c>
      <c r="I182" s="238">
        <v>4</v>
      </c>
      <c r="J182" s="238">
        <v>6</v>
      </c>
      <c r="K182" s="238">
        <v>2</v>
      </c>
      <c r="L182" s="238" t="s">
        <v>163</v>
      </c>
      <c r="M182" s="238">
        <v>6</v>
      </c>
      <c r="N182" s="238">
        <v>4</v>
      </c>
      <c r="O182" s="238">
        <v>9</v>
      </c>
      <c r="P182" s="238">
        <v>4</v>
      </c>
      <c r="Q182" s="238" t="s">
        <v>163</v>
      </c>
    </row>
    <row r="183" spans="1:17" ht="12" customHeight="1">
      <c r="A183" s="226"/>
      <c r="B183" s="226" t="s">
        <v>112</v>
      </c>
      <c r="C183" s="226"/>
      <c r="D183" s="57"/>
      <c r="E183" s="227">
        <v>133</v>
      </c>
      <c r="F183" s="228">
        <v>10</v>
      </c>
      <c r="G183" s="228">
        <v>20</v>
      </c>
      <c r="H183" s="228">
        <v>13</v>
      </c>
      <c r="I183" s="228">
        <v>11</v>
      </c>
      <c r="J183" s="228">
        <v>12</v>
      </c>
      <c r="K183" s="228">
        <v>7</v>
      </c>
      <c r="L183" s="228">
        <v>1</v>
      </c>
      <c r="M183" s="228">
        <v>19</v>
      </c>
      <c r="N183" s="228">
        <v>19</v>
      </c>
      <c r="O183" s="228">
        <v>9</v>
      </c>
      <c r="P183" s="228">
        <v>9</v>
      </c>
      <c r="Q183" s="228">
        <v>3</v>
      </c>
    </row>
    <row r="184" spans="1:17" ht="12" customHeight="1">
      <c r="A184" s="226"/>
      <c r="B184" s="226"/>
      <c r="C184" s="226" t="s">
        <v>103</v>
      </c>
      <c r="D184" s="57"/>
      <c r="E184" s="227">
        <v>105</v>
      </c>
      <c r="F184" s="228">
        <v>7</v>
      </c>
      <c r="G184" s="238">
        <v>13</v>
      </c>
      <c r="H184" s="238">
        <v>10</v>
      </c>
      <c r="I184" s="238">
        <v>10</v>
      </c>
      <c r="J184" s="238">
        <v>8</v>
      </c>
      <c r="K184" s="238">
        <v>7</v>
      </c>
      <c r="L184" s="238">
        <v>1</v>
      </c>
      <c r="M184" s="238">
        <v>16</v>
      </c>
      <c r="N184" s="238">
        <v>17</v>
      </c>
      <c r="O184" s="238">
        <v>6</v>
      </c>
      <c r="P184" s="238">
        <v>8</v>
      </c>
      <c r="Q184" s="238">
        <v>2</v>
      </c>
    </row>
    <row r="185" spans="1:17" ht="12" customHeight="1">
      <c r="A185" s="226"/>
      <c r="B185" s="226"/>
      <c r="C185" s="226" t="s">
        <v>102</v>
      </c>
      <c r="D185" s="57"/>
      <c r="E185" s="227">
        <v>28</v>
      </c>
      <c r="F185" s="228">
        <v>3</v>
      </c>
      <c r="G185" s="238">
        <v>7</v>
      </c>
      <c r="H185" s="238">
        <v>3</v>
      </c>
      <c r="I185" s="238">
        <v>1</v>
      </c>
      <c r="J185" s="238">
        <v>4</v>
      </c>
      <c r="K185" s="238" t="s">
        <v>163</v>
      </c>
      <c r="L185" s="238" t="s">
        <v>163</v>
      </c>
      <c r="M185" s="238">
        <v>3</v>
      </c>
      <c r="N185" s="238">
        <v>2</v>
      </c>
      <c r="O185" s="238">
        <v>3</v>
      </c>
      <c r="P185" s="238">
        <v>1</v>
      </c>
      <c r="Q185" s="238">
        <v>1</v>
      </c>
    </row>
    <row r="186" spans="1:17" ht="12" customHeight="1">
      <c r="A186" s="226"/>
      <c r="B186" s="226"/>
      <c r="C186" s="226" t="s">
        <v>101</v>
      </c>
      <c r="D186" s="57"/>
      <c r="E186" s="239" t="s">
        <v>163</v>
      </c>
      <c r="F186" s="228" t="s">
        <v>163</v>
      </c>
      <c r="G186" s="238" t="s">
        <v>163</v>
      </c>
      <c r="H186" s="238" t="s">
        <v>163</v>
      </c>
      <c r="I186" s="238" t="s">
        <v>163</v>
      </c>
      <c r="J186" s="238" t="s">
        <v>163</v>
      </c>
      <c r="K186" s="238" t="s">
        <v>163</v>
      </c>
      <c r="L186" s="238" t="s">
        <v>163</v>
      </c>
      <c r="M186" s="238" t="s">
        <v>163</v>
      </c>
      <c r="N186" s="238" t="s">
        <v>163</v>
      </c>
      <c r="O186" s="238" t="s">
        <v>163</v>
      </c>
      <c r="P186" s="238" t="s">
        <v>163</v>
      </c>
      <c r="Q186" s="238" t="s">
        <v>163</v>
      </c>
    </row>
    <row r="187" spans="1:17" ht="12" customHeight="1">
      <c r="A187" s="226"/>
      <c r="B187" s="226" t="s">
        <v>111</v>
      </c>
      <c r="C187" s="226"/>
      <c r="D187" s="57"/>
      <c r="E187" s="227">
        <v>1605</v>
      </c>
      <c r="F187" s="228">
        <v>57</v>
      </c>
      <c r="G187" s="228">
        <v>189</v>
      </c>
      <c r="H187" s="228">
        <v>205</v>
      </c>
      <c r="I187" s="228">
        <v>173</v>
      </c>
      <c r="J187" s="228">
        <v>154</v>
      </c>
      <c r="K187" s="228">
        <v>66</v>
      </c>
      <c r="L187" s="228">
        <v>15</v>
      </c>
      <c r="M187" s="228">
        <v>237</v>
      </c>
      <c r="N187" s="228">
        <v>183</v>
      </c>
      <c r="O187" s="228">
        <v>131</v>
      </c>
      <c r="P187" s="228">
        <v>156</v>
      </c>
      <c r="Q187" s="228">
        <v>39</v>
      </c>
    </row>
    <row r="188" spans="1:17" ht="12" customHeight="1">
      <c r="A188" s="226"/>
      <c r="B188" s="226"/>
      <c r="C188" s="226" t="s">
        <v>103</v>
      </c>
      <c r="D188" s="57"/>
      <c r="E188" s="227">
        <v>461</v>
      </c>
      <c r="F188" s="228">
        <v>12</v>
      </c>
      <c r="G188" s="238">
        <v>55</v>
      </c>
      <c r="H188" s="238">
        <v>61</v>
      </c>
      <c r="I188" s="238">
        <v>47</v>
      </c>
      <c r="J188" s="238">
        <v>51</v>
      </c>
      <c r="K188" s="238">
        <v>28</v>
      </c>
      <c r="L188" s="238">
        <v>2</v>
      </c>
      <c r="M188" s="238">
        <v>70</v>
      </c>
      <c r="N188" s="238">
        <v>51</v>
      </c>
      <c r="O188" s="238">
        <v>30</v>
      </c>
      <c r="P188" s="238">
        <v>44</v>
      </c>
      <c r="Q188" s="238">
        <v>10</v>
      </c>
    </row>
    <row r="189" spans="1:17" ht="12" customHeight="1">
      <c r="A189" s="226"/>
      <c r="B189" s="226"/>
      <c r="C189" s="226" t="s">
        <v>102</v>
      </c>
      <c r="D189" s="57"/>
      <c r="E189" s="227">
        <v>245</v>
      </c>
      <c r="F189" s="228">
        <v>7</v>
      </c>
      <c r="G189" s="238">
        <v>34</v>
      </c>
      <c r="H189" s="238">
        <v>36</v>
      </c>
      <c r="I189" s="238">
        <v>30</v>
      </c>
      <c r="J189" s="238">
        <v>18</v>
      </c>
      <c r="K189" s="238">
        <v>14</v>
      </c>
      <c r="L189" s="238">
        <v>4</v>
      </c>
      <c r="M189" s="238">
        <v>29</v>
      </c>
      <c r="N189" s="238">
        <v>28</v>
      </c>
      <c r="O189" s="238">
        <v>21</v>
      </c>
      <c r="P189" s="238">
        <v>19</v>
      </c>
      <c r="Q189" s="238">
        <v>5</v>
      </c>
    </row>
    <row r="190" spans="1:17" ht="12" customHeight="1">
      <c r="A190" s="226"/>
      <c r="B190" s="226"/>
      <c r="C190" s="226" t="s">
        <v>101</v>
      </c>
      <c r="D190" s="57"/>
      <c r="E190" s="227">
        <v>387</v>
      </c>
      <c r="F190" s="228">
        <v>12</v>
      </c>
      <c r="G190" s="238">
        <v>42</v>
      </c>
      <c r="H190" s="238">
        <v>46</v>
      </c>
      <c r="I190" s="238">
        <v>43</v>
      </c>
      <c r="J190" s="238">
        <v>39</v>
      </c>
      <c r="K190" s="238">
        <v>12</v>
      </c>
      <c r="L190" s="238">
        <v>5</v>
      </c>
      <c r="M190" s="238">
        <v>58</v>
      </c>
      <c r="N190" s="238">
        <v>44</v>
      </c>
      <c r="O190" s="238">
        <v>33</v>
      </c>
      <c r="P190" s="238">
        <v>45</v>
      </c>
      <c r="Q190" s="238">
        <v>8</v>
      </c>
    </row>
    <row r="191" spans="1:17" ht="12" customHeight="1">
      <c r="A191" s="226"/>
      <c r="B191" s="226"/>
      <c r="C191" s="226" t="s">
        <v>100</v>
      </c>
      <c r="D191" s="57"/>
      <c r="E191" s="227">
        <v>245</v>
      </c>
      <c r="F191" s="228">
        <v>13</v>
      </c>
      <c r="G191" s="238">
        <v>29</v>
      </c>
      <c r="H191" s="238">
        <v>30</v>
      </c>
      <c r="I191" s="238">
        <v>19</v>
      </c>
      <c r="J191" s="238">
        <v>31</v>
      </c>
      <c r="K191" s="238">
        <v>3</v>
      </c>
      <c r="L191" s="238">
        <v>2</v>
      </c>
      <c r="M191" s="238">
        <v>35</v>
      </c>
      <c r="N191" s="238">
        <v>31</v>
      </c>
      <c r="O191" s="238">
        <v>17</v>
      </c>
      <c r="P191" s="238">
        <v>26</v>
      </c>
      <c r="Q191" s="238">
        <v>9</v>
      </c>
    </row>
    <row r="192" spans="1:17" ht="12" customHeight="1">
      <c r="A192" s="226"/>
      <c r="B192" s="226"/>
      <c r="C192" s="226" t="s">
        <v>99</v>
      </c>
      <c r="D192" s="57"/>
      <c r="E192" s="227">
        <v>267</v>
      </c>
      <c r="F192" s="228">
        <v>13</v>
      </c>
      <c r="G192" s="238">
        <v>29</v>
      </c>
      <c r="H192" s="238">
        <v>32</v>
      </c>
      <c r="I192" s="238">
        <v>34</v>
      </c>
      <c r="J192" s="238">
        <v>15</v>
      </c>
      <c r="K192" s="238">
        <v>9</v>
      </c>
      <c r="L192" s="238">
        <v>2</v>
      </c>
      <c r="M192" s="238">
        <v>45</v>
      </c>
      <c r="N192" s="238">
        <v>29</v>
      </c>
      <c r="O192" s="238">
        <v>30</v>
      </c>
      <c r="P192" s="238">
        <v>22</v>
      </c>
      <c r="Q192" s="238">
        <v>7</v>
      </c>
    </row>
    <row r="193" spans="1:17" ht="12" customHeight="1">
      <c r="A193" s="226"/>
      <c r="B193" s="226" t="s">
        <v>110</v>
      </c>
      <c r="C193" s="226"/>
      <c r="D193" s="57"/>
      <c r="E193" s="227">
        <v>212</v>
      </c>
      <c r="F193" s="228">
        <v>11</v>
      </c>
      <c r="G193" s="238">
        <v>39</v>
      </c>
      <c r="H193" s="238">
        <v>38</v>
      </c>
      <c r="I193" s="238">
        <v>24</v>
      </c>
      <c r="J193" s="238">
        <v>18</v>
      </c>
      <c r="K193" s="238">
        <v>1</v>
      </c>
      <c r="L193" s="238" t="s">
        <v>163</v>
      </c>
      <c r="M193" s="238">
        <v>28</v>
      </c>
      <c r="N193" s="238">
        <v>21</v>
      </c>
      <c r="O193" s="238">
        <v>17</v>
      </c>
      <c r="P193" s="238">
        <v>15</v>
      </c>
      <c r="Q193" s="238" t="s">
        <v>163</v>
      </c>
    </row>
    <row r="194" spans="1:17" ht="12" customHeight="1">
      <c r="A194" s="226"/>
      <c r="B194" s="226" t="s">
        <v>109</v>
      </c>
      <c r="C194" s="226"/>
      <c r="D194" s="57"/>
      <c r="E194" s="227">
        <v>187</v>
      </c>
      <c r="F194" s="228">
        <v>7</v>
      </c>
      <c r="G194" s="238">
        <v>22</v>
      </c>
      <c r="H194" s="238">
        <v>20</v>
      </c>
      <c r="I194" s="238">
        <v>25</v>
      </c>
      <c r="J194" s="238">
        <v>7</v>
      </c>
      <c r="K194" s="238">
        <v>3</v>
      </c>
      <c r="L194" s="238">
        <v>4</v>
      </c>
      <c r="M194" s="238">
        <v>35</v>
      </c>
      <c r="N194" s="238">
        <v>21</v>
      </c>
      <c r="O194" s="238">
        <v>15</v>
      </c>
      <c r="P194" s="238">
        <v>25</v>
      </c>
      <c r="Q194" s="238">
        <v>3</v>
      </c>
    </row>
    <row r="195" spans="1:17" ht="12" customHeight="1">
      <c r="A195" s="226"/>
      <c r="B195" s="226" t="s">
        <v>108</v>
      </c>
      <c r="C195" s="226"/>
      <c r="D195" s="57"/>
      <c r="E195" s="227">
        <v>45</v>
      </c>
      <c r="F195" s="228">
        <v>1</v>
      </c>
      <c r="G195" s="238">
        <v>7</v>
      </c>
      <c r="H195" s="238">
        <v>5</v>
      </c>
      <c r="I195" s="238">
        <v>5</v>
      </c>
      <c r="J195" s="238">
        <v>5</v>
      </c>
      <c r="K195" s="238">
        <v>3</v>
      </c>
      <c r="L195" s="238">
        <v>2</v>
      </c>
      <c r="M195" s="238">
        <v>7</v>
      </c>
      <c r="N195" s="238">
        <v>2</v>
      </c>
      <c r="O195" s="238">
        <v>2</v>
      </c>
      <c r="P195" s="238">
        <v>5</v>
      </c>
      <c r="Q195" s="238">
        <v>1</v>
      </c>
    </row>
    <row r="196" spans="1:17" ht="12" customHeight="1">
      <c r="A196" s="226"/>
      <c r="B196" s="226" t="s">
        <v>107</v>
      </c>
      <c r="C196" s="226"/>
      <c r="D196" s="57"/>
      <c r="E196" s="227">
        <v>448</v>
      </c>
      <c r="F196" s="228">
        <v>12</v>
      </c>
      <c r="G196" s="238">
        <v>55</v>
      </c>
      <c r="H196" s="238">
        <v>38</v>
      </c>
      <c r="I196" s="238">
        <v>45</v>
      </c>
      <c r="J196" s="238">
        <v>48</v>
      </c>
      <c r="K196" s="238">
        <v>9</v>
      </c>
      <c r="L196" s="238">
        <v>3</v>
      </c>
      <c r="M196" s="238">
        <v>73</v>
      </c>
      <c r="N196" s="238">
        <v>49</v>
      </c>
      <c r="O196" s="238">
        <v>50</v>
      </c>
      <c r="P196" s="238">
        <v>50</v>
      </c>
      <c r="Q196" s="238">
        <v>16</v>
      </c>
    </row>
    <row r="197" spans="1:17" ht="12" customHeight="1">
      <c r="A197" s="226"/>
      <c r="B197" s="226" t="s">
        <v>106</v>
      </c>
      <c r="C197" s="226"/>
      <c r="D197" s="57"/>
      <c r="E197" s="227">
        <v>142</v>
      </c>
      <c r="F197" s="228">
        <v>11</v>
      </c>
      <c r="G197" s="238">
        <v>30</v>
      </c>
      <c r="H197" s="238">
        <v>18</v>
      </c>
      <c r="I197" s="238">
        <v>14</v>
      </c>
      <c r="J197" s="238">
        <v>17</v>
      </c>
      <c r="K197" s="238">
        <v>5</v>
      </c>
      <c r="L197" s="238" t="s">
        <v>163</v>
      </c>
      <c r="M197" s="238">
        <v>17</v>
      </c>
      <c r="N197" s="238">
        <v>11</v>
      </c>
      <c r="O197" s="238">
        <v>7</v>
      </c>
      <c r="P197" s="238">
        <v>8</v>
      </c>
      <c r="Q197" s="238">
        <v>4</v>
      </c>
    </row>
    <row r="198" spans="1:17" ht="12" customHeight="1">
      <c r="A198" s="226"/>
      <c r="B198" s="226" t="s">
        <v>105</v>
      </c>
      <c r="C198" s="226"/>
      <c r="D198" s="57"/>
      <c r="E198" s="227">
        <v>389</v>
      </c>
      <c r="F198" s="228">
        <v>13</v>
      </c>
      <c r="G198" s="238">
        <v>58</v>
      </c>
      <c r="H198" s="238">
        <v>47</v>
      </c>
      <c r="I198" s="238">
        <v>57</v>
      </c>
      <c r="J198" s="238">
        <v>29</v>
      </c>
      <c r="K198" s="238">
        <v>4</v>
      </c>
      <c r="L198" s="238">
        <v>2</v>
      </c>
      <c r="M198" s="238">
        <v>52</v>
      </c>
      <c r="N198" s="238">
        <v>51</v>
      </c>
      <c r="O198" s="238">
        <v>33</v>
      </c>
      <c r="P198" s="238">
        <v>33</v>
      </c>
      <c r="Q198" s="238">
        <v>10</v>
      </c>
    </row>
    <row r="199" spans="1:17" ht="12" customHeight="1">
      <c r="A199" s="226"/>
      <c r="B199" s="226" t="s">
        <v>104</v>
      </c>
      <c r="C199" s="226"/>
      <c r="D199" s="57"/>
      <c r="E199" s="227">
        <v>1241</v>
      </c>
      <c r="F199" s="228">
        <v>39</v>
      </c>
      <c r="G199" s="228">
        <v>182</v>
      </c>
      <c r="H199" s="228">
        <v>124</v>
      </c>
      <c r="I199" s="228">
        <v>143</v>
      </c>
      <c r="J199" s="228">
        <v>108</v>
      </c>
      <c r="K199" s="228">
        <v>28</v>
      </c>
      <c r="L199" s="228">
        <v>13</v>
      </c>
      <c r="M199" s="228">
        <v>216</v>
      </c>
      <c r="N199" s="228">
        <v>128</v>
      </c>
      <c r="O199" s="228">
        <v>115</v>
      </c>
      <c r="P199" s="228">
        <v>123</v>
      </c>
      <c r="Q199" s="228">
        <v>22</v>
      </c>
    </row>
    <row r="200" spans="1:17" ht="12" customHeight="1">
      <c r="A200" s="226"/>
      <c r="B200" s="226"/>
      <c r="C200" s="226" t="s">
        <v>103</v>
      </c>
      <c r="D200" s="57"/>
      <c r="E200" s="227">
        <v>453</v>
      </c>
      <c r="F200" s="228">
        <v>12</v>
      </c>
      <c r="G200" s="238">
        <v>80</v>
      </c>
      <c r="H200" s="238">
        <v>44</v>
      </c>
      <c r="I200" s="238">
        <v>54</v>
      </c>
      <c r="J200" s="238">
        <v>36</v>
      </c>
      <c r="K200" s="238">
        <v>11</v>
      </c>
      <c r="L200" s="238">
        <v>3</v>
      </c>
      <c r="M200" s="238">
        <v>75</v>
      </c>
      <c r="N200" s="238">
        <v>45</v>
      </c>
      <c r="O200" s="238">
        <v>43</v>
      </c>
      <c r="P200" s="238">
        <v>40</v>
      </c>
      <c r="Q200" s="238">
        <v>10</v>
      </c>
    </row>
    <row r="201" spans="1:17" ht="12" customHeight="1">
      <c r="A201" s="226"/>
      <c r="B201" s="226"/>
      <c r="C201" s="226" t="s">
        <v>102</v>
      </c>
      <c r="D201" s="57"/>
      <c r="E201" s="227">
        <v>464</v>
      </c>
      <c r="F201" s="228">
        <v>15</v>
      </c>
      <c r="G201" s="238">
        <v>60</v>
      </c>
      <c r="H201" s="238">
        <v>44</v>
      </c>
      <c r="I201" s="238">
        <v>60</v>
      </c>
      <c r="J201" s="238">
        <v>39</v>
      </c>
      <c r="K201" s="238">
        <v>12</v>
      </c>
      <c r="L201" s="238">
        <v>8</v>
      </c>
      <c r="M201" s="238">
        <v>76</v>
      </c>
      <c r="N201" s="238">
        <v>51</v>
      </c>
      <c r="O201" s="238">
        <v>48</v>
      </c>
      <c r="P201" s="238">
        <v>43</v>
      </c>
      <c r="Q201" s="238">
        <v>8</v>
      </c>
    </row>
    <row r="202" spans="1:17" ht="12" customHeight="1">
      <c r="A202" s="226"/>
      <c r="B202" s="226"/>
      <c r="C202" s="226" t="s">
        <v>101</v>
      </c>
      <c r="D202" s="57"/>
      <c r="E202" s="227">
        <v>324</v>
      </c>
      <c r="F202" s="228">
        <v>12</v>
      </c>
      <c r="G202" s="238">
        <v>42</v>
      </c>
      <c r="H202" s="238">
        <v>36</v>
      </c>
      <c r="I202" s="238">
        <v>29</v>
      </c>
      <c r="J202" s="238">
        <v>33</v>
      </c>
      <c r="K202" s="238">
        <v>5</v>
      </c>
      <c r="L202" s="238">
        <v>2</v>
      </c>
      <c r="M202" s="238">
        <v>65</v>
      </c>
      <c r="N202" s="238">
        <v>32</v>
      </c>
      <c r="O202" s="238">
        <v>24</v>
      </c>
      <c r="P202" s="238">
        <v>40</v>
      </c>
      <c r="Q202" s="238">
        <v>4</v>
      </c>
    </row>
    <row r="203" spans="1:17" ht="12" customHeight="1">
      <c r="A203" s="226"/>
      <c r="B203" s="226"/>
      <c r="C203" s="226" t="s">
        <v>100</v>
      </c>
      <c r="D203" s="57"/>
      <c r="E203" s="239" t="s">
        <v>163</v>
      </c>
      <c r="F203" s="228" t="s">
        <v>163</v>
      </c>
      <c r="G203" s="238" t="s">
        <v>163</v>
      </c>
      <c r="H203" s="238" t="s">
        <v>163</v>
      </c>
      <c r="I203" s="238" t="s">
        <v>163</v>
      </c>
      <c r="J203" s="238" t="s">
        <v>163</v>
      </c>
      <c r="K203" s="238" t="s">
        <v>163</v>
      </c>
      <c r="L203" s="238" t="s">
        <v>163</v>
      </c>
      <c r="M203" s="238" t="s">
        <v>163</v>
      </c>
      <c r="N203" s="238" t="s">
        <v>163</v>
      </c>
      <c r="O203" s="238" t="s">
        <v>163</v>
      </c>
      <c r="P203" s="238" t="s">
        <v>163</v>
      </c>
      <c r="Q203" s="238" t="s">
        <v>163</v>
      </c>
    </row>
    <row r="204" spans="1:17" ht="12" customHeight="1">
      <c r="A204" s="226"/>
      <c r="B204" s="226"/>
      <c r="C204" s="226" t="s">
        <v>99</v>
      </c>
      <c r="D204" s="57"/>
      <c r="E204" s="239" t="s">
        <v>163</v>
      </c>
      <c r="F204" s="228" t="s">
        <v>163</v>
      </c>
      <c r="G204" s="238" t="s">
        <v>163</v>
      </c>
      <c r="H204" s="238" t="s">
        <v>163</v>
      </c>
      <c r="I204" s="238" t="s">
        <v>163</v>
      </c>
      <c r="J204" s="238" t="s">
        <v>163</v>
      </c>
      <c r="K204" s="238" t="s">
        <v>163</v>
      </c>
      <c r="L204" s="238" t="s">
        <v>163</v>
      </c>
      <c r="M204" s="238" t="s">
        <v>163</v>
      </c>
      <c r="N204" s="238" t="s">
        <v>163</v>
      </c>
      <c r="O204" s="238" t="s">
        <v>163</v>
      </c>
      <c r="P204" s="238" t="s">
        <v>163</v>
      </c>
      <c r="Q204" s="238" t="s">
        <v>163</v>
      </c>
    </row>
    <row r="205" spans="1:17" ht="12" customHeight="1">
      <c r="A205" s="226"/>
      <c r="B205" s="226" t="s">
        <v>98</v>
      </c>
      <c r="C205" s="226"/>
      <c r="D205" s="229"/>
      <c r="E205" s="227">
        <v>4</v>
      </c>
      <c r="F205" s="228" t="s">
        <v>163</v>
      </c>
      <c r="G205" s="238" t="s">
        <v>163</v>
      </c>
      <c r="H205" s="238" t="s">
        <v>163</v>
      </c>
      <c r="I205" s="238" t="s">
        <v>163</v>
      </c>
      <c r="J205" s="238" t="s">
        <v>163</v>
      </c>
      <c r="K205" s="238">
        <v>4</v>
      </c>
      <c r="L205" s="238" t="s">
        <v>163</v>
      </c>
      <c r="M205" s="238" t="s">
        <v>163</v>
      </c>
      <c r="N205" s="238" t="s">
        <v>163</v>
      </c>
      <c r="O205" s="238" t="s">
        <v>163</v>
      </c>
      <c r="P205" s="238" t="s">
        <v>163</v>
      </c>
      <c r="Q205" s="238" t="s">
        <v>163</v>
      </c>
    </row>
    <row r="206" spans="1:17" ht="12" customHeight="1">
      <c r="A206" s="226" t="s">
        <v>97</v>
      </c>
      <c r="B206" s="226"/>
      <c r="C206" s="226"/>
      <c r="D206" s="57"/>
      <c r="E206" s="242"/>
      <c r="F206" s="60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1:17" ht="12" customHeight="1">
      <c r="A207" s="226">
        <v>1</v>
      </c>
      <c r="B207" s="414" t="s">
        <v>96</v>
      </c>
      <c r="C207" s="414"/>
      <c r="D207" s="243"/>
      <c r="E207" s="246">
        <v>860</v>
      </c>
      <c r="F207" s="247">
        <v>44</v>
      </c>
      <c r="G207" s="248">
        <v>140</v>
      </c>
      <c r="H207" s="248">
        <v>151</v>
      </c>
      <c r="I207" s="248">
        <v>115</v>
      </c>
      <c r="J207" s="248">
        <v>96</v>
      </c>
      <c r="K207" s="248">
        <v>40</v>
      </c>
      <c r="L207" s="248">
        <v>6</v>
      </c>
      <c r="M207" s="248">
        <v>105</v>
      </c>
      <c r="N207" s="248">
        <v>51</v>
      </c>
      <c r="O207" s="248">
        <v>37</v>
      </c>
      <c r="P207" s="248">
        <v>54</v>
      </c>
      <c r="Q207" s="248">
        <v>21</v>
      </c>
    </row>
    <row r="208" spans="1:17" ht="12" customHeight="1">
      <c r="A208" s="226">
        <v>2</v>
      </c>
      <c r="B208" s="414" t="s">
        <v>367</v>
      </c>
      <c r="C208" s="414"/>
      <c r="D208" s="229" t="s">
        <v>443</v>
      </c>
      <c r="E208" s="246">
        <v>888</v>
      </c>
      <c r="F208" s="247">
        <v>41</v>
      </c>
      <c r="G208" s="248">
        <v>119</v>
      </c>
      <c r="H208" s="248">
        <v>124</v>
      </c>
      <c r="I208" s="248">
        <v>106</v>
      </c>
      <c r="J208" s="248">
        <v>130</v>
      </c>
      <c r="K208" s="248">
        <v>57</v>
      </c>
      <c r="L208" s="248">
        <v>9</v>
      </c>
      <c r="M208" s="248">
        <v>101</v>
      </c>
      <c r="N208" s="248">
        <v>52</v>
      </c>
      <c r="O208" s="248">
        <v>56</v>
      </c>
      <c r="P208" s="248">
        <v>82</v>
      </c>
      <c r="Q208" s="248">
        <v>11</v>
      </c>
    </row>
    <row r="209" spans="1:17" ht="12" customHeight="1">
      <c r="A209" s="226">
        <v>3</v>
      </c>
      <c r="B209" s="414" t="s">
        <v>95</v>
      </c>
      <c r="C209" s="414"/>
      <c r="D209" s="243"/>
      <c r="E209" s="246">
        <v>836</v>
      </c>
      <c r="F209" s="247">
        <v>45</v>
      </c>
      <c r="G209" s="248">
        <v>127</v>
      </c>
      <c r="H209" s="248">
        <v>138</v>
      </c>
      <c r="I209" s="248">
        <v>124</v>
      </c>
      <c r="J209" s="248">
        <v>129</v>
      </c>
      <c r="K209" s="248">
        <v>51</v>
      </c>
      <c r="L209" s="248">
        <v>5</v>
      </c>
      <c r="M209" s="248">
        <v>74</v>
      </c>
      <c r="N209" s="248">
        <v>37</v>
      </c>
      <c r="O209" s="248">
        <v>39</v>
      </c>
      <c r="P209" s="248">
        <v>59</v>
      </c>
      <c r="Q209" s="248">
        <v>8</v>
      </c>
    </row>
    <row r="210" spans="1:17" ht="12" customHeight="1">
      <c r="A210" s="226">
        <v>4</v>
      </c>
      <c r="B210" s="414" t="s">
        <v>94</v>
      </c>
      <c r="C210" s="414"/>
      <c r="D210" s="243"/>
      <c r="E210" s="246">
        <v>972</v>
      </c>
      <c r="F210" s="247">
        <v>45</v>
      </c>
      <c r="G210" s="248">
        <v>131</v>
      </c>
      <c r="H210" s="248">
        <v>136</v>
      </c>
      <c r="I210" s="248">
        <v>124</v>
      </c>
      <c r="J210" s="248">
        <v>119</v>
      </c>
      <c r="K210" s="248">
        <v>32</v>
      </c>
      <c r="L210" s="248">
        <v>9</v>
      </c>
      <c r="M210" s="248">
        <v>117</v>
      </c>
      <c r="N210" s="248">
        <v>94</v>
      </c>
      <c r="O210" s="248">
        <v>76</v>
      </c>
      <c r="P210" s="248">
        <v>80</v>
      </c>
      <c r="Q210" s="248">
        <v>9</v>
      </c>
    </row>
    <row r="211" spans="1:17" ht="12" customHeight="1">
      <c r="A211" s="226">
        <v>5</v>
      </c>
      <c r="B211" s="414" t="s">
        <v>93</v>
      </c>
      <c r="C211" s="414"/>
      <c r="D211" s="243"/>
      <c r="E211" s="246">
        <v>1069</v>
      </c>
      <c r="F211" s="247">
        <v>40</v>
      </c>
      <c r="G211" s="248">
        <v>140</v>
      </c>
      <c r="H211" s="248">
        <v>119</v>
      </c>
      <c r="I211" s="248">
        <v>162</v>
      </c>
      <c r="J211" s="248">
        <v>107</v>
      </c>
      <c r="K211" s="248">
        <v>55</v>
      </c>
      <c r="L211" s="248">
        <v>14</v>
      </c>
      <c r="M211" s="248">
        <v>116</v>
      </c>
      <c r="N211" s="248">
        <v>131</v>
      </c>
      <c r="O211" s="248">
        <v>81</v>
      </c>
      <c r="P211" s="248">
        <v>90</v>
      </c>
      <c r="Q211" s="248">
        <v>14</v>
      </c>
    </row>
    <row r="212" spans="1:17" ht="12" customHeight="1">
      <c r="A212" s="226">
        <v>6</v>
      </c>
      <c r="B212" s="414" t="s">
        <v>92</v>
      </c>
      <c r="C212" s="414"/>
      <c r="D212" s="243"/>
      <c r="E212" s="246">
        <v>1649</v>
      </c>
      <c r="F212" s="247">
        <v>66</v>
      </c>
      <c r="G212" s="248">
        <v>278</v>
      </c>
      <c r="H212" s="248">
        <v>271</v>
      </c>
      <c r="I212" s="248">
        <v>208</v>
      </c>
      <c r="J212" s="248">
        <v>204</v>
      </c>
      <c r="K212" s="248">
        <v>117</v>
      </c>
      <c r="L212" s="248">
        <v>8</v>
      </c>
      <c r="M212" s="248">
        <v>149</v>
      </c>
      <c r="N212" s="248">
        <v>98</v>
      </c>
      <c r="O212" s="248">
        <v>98</v>
      </c>
      <c r="P212" s="248">
        <v>111</v>
      </c>
      <c r="Q212" s="248">
        <v>41</v>
      </c>
    </row>
    <row r="213" spans="1:17" ht="12" customHeight="1">
      <c r="A213" s="226">
        <v>7</v>
      </c>
      <c r="B213" s="414" t="s">
        <v>91</v>
      </c>
      <c r="C213" s="414"/>
      <c r="D213" s="243"/>
      <c r="E213" s="246">
        <v>1011</v>
      </c>
      <c r="F213" s="247">
        <v>42</v>
      </c>
      <c r="G213" s="248">
        <v>113</v>
      </c>
      <c r="H213" s="248">
        <v>103</v>
      </c>
      <c r="I213" s="248">
        <v>110</v>
      </c>
      <c r="J213" s="248">
        <v>116</v>
      </c>
      <c r="K213" s="248">
        <v>51</v>
      </c>
      <c r="L213" s="248">
        <v>17</v>
      </c>
      <c r="M213" s="248">
        <v>140</v>
      </c>
      <c r="N213" s="248">
        <v>129</v>
      </c>
      <c r="O213" s="248">
        <v>73</v>
      </c>
      <c r="P213" s="248">
        <v>88</v>
      </c>
      <c r="Q213" s="248">
        <v>29</v>
      </c>
    </row>
    <row r="214" spans="1:17" ht="12" customHeight="1">
      <c r="A214" s="226">
        <v>8</v>
      </c>
      <c r="B214" s="414" t="s">
        <v>90</v>
      </c>
      <c r="C214" s="414"/>
      <c r="D214" s="243"/>
      <c r="E214" s="246">
        <v>426</v>
      </c>
      <c r="F214" s="247">
        <v>16</v>
      </c>
      <c r="G214" s="248">
        <v>33</v>
      </c>
      <c r="H214" s="248">
        <v>52</v>
      </c>
      <c r="I214" s="248">
        <v>54</v>
      </c>
      <c r="J214" s="248">
        <v>51</v>
      </c>
      <c r="K214" s="248">
        <v>24</v>
      </c>
      <c r="L214" s="248">
        <v>9</v>
      </c>
      <c r="M214" s="248">
        <v>54</v>
      </c>
      <c r="N214" s="248">
        <v>43</v>
      </c>
      <c r="O214" s="248">
        <v>33</v>
      </c>
      <c r="P214" s="248">
        <v>44</v>
      </c>
      <c r="Q214" s="248">
        <v>13</v>
      </c>
    </row>
    <row r="215" spans="1:17" ht="12" customHeight="1">
      <c r="A215" s="226">
        <v>9</v>
      </c>
      <c r="B215" s="414" t="s">
        <v>89</v>
      </c>
      <c r="C215" s="414"/>
      <c r="D215" s="243"/>
      <c r="E215" s="246">
        <v>660</v>
      </c>
      <c r="F215" s="247">
        <v>20</v>
      </c>
      <c r="G215" s="248">
        <v>66</v>
      </c>
      <c r="H215" s="248">
        <v>67</v>
      </c>
      <c r="I215" s="248">
        <v>77</v>
      </c>
      <c r="J215" s="248">
        <v>67</v>
      </c>
      <c r="K215" s="248">
        <v>30</v>
      </c>
      <c r="L215" s="248">
        <v>6</v>
      </c>
      <c r="M215" s="248">
        <v>116</v>
      </c>
      <c r="N215" s="248">
        <v>68</v>
      </c>
      <c r="O215" s="248">
        <v>71</v>
      </c>
      <c r="P215" s="248">
        <v>63</v>
      </c>
      <c r="Q215" s="248">
        <v>9</v>
      </c>
    </row>
    <row r="216" spans="1:17" ht="12" customHeight="1">
      <c r="A216" s="226">
        <v>10</v>
      </c>
      <c r="B216" s="414" t="s">
        <v>88</v>
      </c>
      <c r="C216" s="414"/>
      <c r="D216" s="243"/>
      <c r="E216" s="246">
        <v>869</v>
      </c>
      <c r="F216" s="247">
        <v>30</v>
      </c>
      <c r="G216" s="248">
        <v>186</v>
      </c>
      <c r="H216" s="248">
        <v>132</v>
      </c>
      <c r="I216" s="248">
        <v>128</v>
      </c>
      <c r="J216" s="248">
        <v>83</v>
      </c>
      <c r="K216" s="248">
        <v>30</v>
      </c>
      <c r="L216" s="248">
        <v>6</v>
      </c>
      <c r="M216" s="248">
        <v>90</v>
      </c>
      <c r="N216" s="248">
        <v>52</v>
      </c>
      <c r="O216" s="248">
        <v>49</v>
      </c>
      <c r="P216" s="248">
        <v>68</v>
      </c>
      <c r="Q216" s="248">
        <v>15</v>
      </c>
    </row>
    <row r="217" spans="1:17" ht="12" customHeight="1">
      <c r="A217" s="226">
        <v>11</v>
      </c>
      <c r="B217" s="414" t="s">
        <v>87</v>
      </c>
      <c r="C217" s="414"/>
      <c r="D217" s="243"/>
      <c r="E217" s="246">
        <v>1206</v>
      </c>
      <c r="F217" s="247">
        <v>39</v>
      </c>
      <c r="G217" s="248">
        <v>185</v>
      </c>
      <c r="H217" s="248">
        <v>164</v>
      </c>
      <c r="I217" s="248">
        <v>165</v>
      </c>
      <c r="J217" s="248">
        <v>115</v>
      </c>
      <c r="K217" s="248">
        <v>46</v>
      </c>
      <c r="L217" s="248">
        <v>19</v>
      </c>
      <c r="M217" s="248">
        <v>141</v>
      </c>
      <c r="N217" s="248">
        <v>124</v>
      </c>
      <c r="O217" s="248">
        <v>90</v>
      </c>
      <c r="P217" s="248">
        <v>99</v>
      </c>
      <c r="Q217" s="248">
        <v>19</v>
      </c>
    </row>
    <row r="218" spans="1:17" ht="12" customHeight="1">
      <c r="A218" s="226">
        <v>12</v>
      </c>
      <c r="B218" s="414" t="s">
        <v>86</v>
      </c>
      <c r="C218" s="414"/>
      <c r="D218" s="243"/>
      <c r="E218" s="246">
        <v>1512</v>
      </c>
      <c r="F218" s="247">
        <v>62</v>
      </c>
      <c r="G218" s="248">
        <v>165</v>
      </c>
      <c r="H218" s="248">
        <v>171</v>
      </c>
      <c r="I218" s="248">
        <v>153</v>
      </c>
      <c r="J218" s="248">
        <v>176</v>
      </c>
      <c r="K218" s="248">
        <v>61</v>
      </c>
      <c r="L218" s="248">
        <v>11</v>
      </c>
      <c r="M218" s="248">
        <v>217</v>
      </c>
      <c r="N218" s="248">
        <v>147</v>
      </c>
      <c r="O218" s="248">
        <v>154</v>
      </c>
      <c r="P218" s="248">
        <v>166</v>
      </c>
      <c r="Q218" s="248">
        <v>29</v>
      </c>
    </row>
    <row r="219" spans="1:17" ht="12" customHeight="1">
      <c r="A219" s="226">
        <v>13</v>
      </c>
      <c r="B219" s="414" t="s">
        <v>85</v>
      </c>
      <c r="C219" s="414"/>
      <c r="D219" s="243"/>
      <c r="E219" s="246">
        <v>1487</v>
      </c>
      <c r="F219" s="247">
        <v>50</v>
      </c>
      <c r="G219" s="248">
        <v>164</v>
      </c>
      <c r="H219" s="248">
        <v>170</v>
      </c>
      <c r="I219" s="248">
        <v>191</v>
      </c>
      <c r="J219" s="248">
        <v>105</v>
      </c>
      <c r="K219" s="248">
        <v>55</v>
      </c>
      <c r="L219" s="248">
        <v>32</v>
      </c>
      <c r="M219" s="248">
        <v>223</v>
      </c>
      <c r="N219" s="248">
        <v>216</v>
      </c>
      <c r="O219" s="248">
        <v>129</v>
      </c>
      <c r="P219" s="248">
        <v>128</v>
      </c>
      <c r="Q219" s="248">
        <v>24</v>
      </c>
    </row>
    <row r="220" spans="1:17" ht="12" customHeight="1">
      <c r="A220" s="226">
        <v>14</v>
      </c>
      <c r="B220" s="414" t="s">
        <v>84</v>
      </c>
      <c r="C220" s="414"/>
      <c r="D220" s="229"/>
      <c r="E220" s="246">
        <v>1481</v>
      </c>
      <c r="F220" s="247">
        <v>53</v>
      </c>
      <c r="G220" s="248">
        <v>99</v>
      </c>
      <c r="H220" s="248">
        <v>123</v>
      </c>
      <c r="I220" s="248">
        <v>135</v>
      </c>
      <c r="J220" s="248">
        <v>154</v>
      </c>
      <c r="K220" s="248">
        <v>52</v>
      </c>
      <c r="L220" s="248">
        <v>90</v>
      </c>
      <c r="M220" s="248">
        <v>243</v>
      </c>
      <c r="N220" s="248">
        <v>206</v>
      </c>
      <c r="O220" s="248">
        <v>131</v>
      </c>
      <c r="P220" s="248">
        <v>166</v>
      </c>
      <c r="Q220" s="248">
        <v>29</v>
      </c>
    </row>
    <row r="221" spans="1:17" ht="12" customHeight="1">
      <c r="A221" s="226">
        <v>15</v>
      </c>
      <c r="B221" s="414" t="s">
        <v>83</v>
      </c>
      <c r="C221" s="414"/>
      <c r="D221" s="243"/>
      <c r="E221" s="246">
        <v>2893</v>
      </c>
      <c r="F221" s="247">
        <v>100</v>
      </c>
      <c r="G221" s="248">
        <v>423</v>
      </c>
      <c r="H221" s="248">
        <v>382</v>
      </c>
      <c r="I221" s="248">
        <v>317</v>
      </c>
      <c r="J221" s="248">
        <v>258</v>
      </c>
      <c r="K221" s="248">
        <v>103</v>
      </c>
      <c r="L221" s="248">
        <v>32</v>
      </c>
      <c r="M221" s="248">
        <v>390</v>
      </c>
      <c r="N221" s="248">
        <v>349</v>
      </c>
      <c r="O221" s="248">
        <v>234</v>
      </c>
      <c r="P221" s="248">
        <v>255</v>
      </c>
      <c r="Q221" s="248">
        <v>50</v>
      </c>
    </row>
    <row r="222" spans="1:17" ht="12" customHeight="1">
      <c r="A222" s="226">
        <v>16</v>
      </c>
      <c r="B222" s="414" t="s">
        <v>82</v>
      </c>
      <c r="C222" s="414"/>
      <c r="D222" s="243"/>
      <c r="E222" s="246">
        <v>2310</v>
      </c>
      <c r="F222" s="247">
        <v>91</v>
      </c>
      <c r="G222" s="248">
        <v>301</v>
      </c>
      <c r="H222" s="248">
        <v>295</v>
      </c>
      <c r="I222" s="248">
        <v>248</v>
      </c>
      <c r="J222" s="248">
        <v>215</v>
      </c>
      <c r="K222" s="248">
        <v>113</v>
      </c>
      <c r="L222" s="248">
        <v>22</v>
      </c>
      <c r="M222" s="248">
        <v>320</v>
      </c>
      <c r="N222" s="248">
        <v>257</v>
      </c>
      <c r="O222" s="248">
        <v>189</v>
      </c>
      <c r="P222" s="248">
        <v>214</v>
      </c>
      <c r="Q222" s="248">
        <v>45</v>
      </c>
    </row>
    <row r="223" spans="1:17" ht="12" customHeight="1">
      <c r="A223" s="226">
        <v>17</v>
      </c>
      <c r="B223" s="414" t="s">
        <v>81</v>
      </c>
      <c r="C223" s="414"/>
      <c r="D223" s="243"/>
      <c r="E223" s="246">
        <v>2452</v>
      </c>
      <c r="F223" s="247">
        <v>83</v>
      </c>
      <c r="G223" s="248">
        <v>354</v>
      </c>
      <c r="H223" s="248">
        <v>252</v>
      </c>
      <c r="I223" s="248">
        <v>289</v>
      </c>
      <c r="J223" s="248">
        <v>214</v>
      </c>
      <c r="K223" s="248">
        <v>52</v>
      </c>
      <c r="L223" s="248">
        <v>24</v>
      </c>
      <c r="M223" s="248">
        <v>400</v>
      </c>
      <c r="N223" s="248">
        <v>262</v>
      </c>
      <c r="O223" s="248">
        <v>222</v>
      </c>
      <c r="P223" s="248">
        <v>244</v>
      </c>
      <c r="Q223" s="248">
        <v>56</v>
      </c>
    </row>
    <row r="224" spans="1:17" ht="12" customHeight="1">
      <c r="A224" s="226">
        <v>18</v>
      </c>
      <c r="B224" s="414" t="s">
        <v>80</v>
      </c>
      <c r="C224" s="414"/>
      <c r="D224" s="243"/>
      <c r="E224" s="246">
        <v>732</v>
      </c>
      <c r="F224" s="247">
        <v>22</v>
      </c>
      <c r="G224" s="248">
        <v>52</v>
      </c>
      <c r="H224" s="248">
        <v>57</v>
      </c>
      <c r="I224" s="248">
        <v>73</v>
      </c>
      <c r="J224" s="248">
        <v>56</v>
      </c>
      <c r="K224" s="248">
        <v>25</v>
      </c>
      <c r="L224" s="248">
        <v>72</v>
      </c>
      <c r="M224" s="248">
        <v>121</v>
      </c>
      <c r="N224" s="248">
        <v>89</v>
      </c>
      <c r="O224" s="248">
        <v>60</v>
      </c>
      <c r="P224" s="248">
        <v>82</v>
      </c>
      <c r="Q224" s="248">
        <v>23</v>
      </c>
    </row>
  </sheetData>
  <mergeCells count="66">
    <mergeCell ref="B224:C224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12:C212"/>
    <mergeCell ref="L155:L156"/>
    <mergeCell ref="M155:M156"/>
    <mergeCell ref="N155:N156"/>
    <mergeCell ref="O155:O156"/>
    <mergeCell ref="B207:C207"/>
    <mergeCell ref="B208:C208"/>
    <mergeCell ref="B209:C209"/>
    <mergeCell ref="B210:C210"/>
    <mergeCell ref="B211:C211"/>
    <mergeCell ref="P155:P156"/>
    <mergeCell ref="Q155:Q156"/>
    <mergeCell ref="A153:D156"/>
    <mergeCell ref="E153:J153"/>
    <mergeCell ref="K153:Q153"/>
    <mergeCell ref="E154:E156"/>
    <mergeCell ref="F155:F156"/>
    <mergeCell ref="G155:G156"/>
    <mergeCell ref="H155:H156"/>
    <mergeCell ref="I155:I156"/>
    <mergeCell ref="J155:J156"/>
    <mergeCell ref="K155:K156"/>
    <mergeCell ref="Q79:Q80"/>
    <mergeCell ref="A77:D80"/>
    <mergeCell ref="E77:J77"/>
    <mergeCell ref="K77:Q77"/>
    <mergeCell ref="E78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4:Q5"/>
    <mergeCell ref="A2:D5"/>
    <mergeCell ref="E2:J2"/>
    <mergeCell ref="K2:Q2"/>
    <mergeCell ref="E3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"/>
  <pageMargins left="0.70866141732283472" right="0.70866141732283472" top="0.74803149606299213" bottom="0.74803149606299213" header="0.31496062992125984" footer="0.31496062992125984"/>
  <pageSetup paperSize="9" scale="88" pageOrder="overThenDown" orientation="portrait" r:id="rId1"/>
  <rowBreaks count="1" manualBreakCount="1">
    <brk id="148" max="16" man="1"/>
  </rowBreaks>
  <colBreaks count="1" manualBreakCount="1">
    <brk id="10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24"/>
  <sheetViews>
    <sheetView view="pageBreakPreview" zoomScaleNormal="100" zoomScaleSheetLayoutView="100" workbookViewId="0"/>
  </sheetViews>
  <sheetFormatPr defaultRowHeight="13.5"/>
  <cols>
    <col min="1" max="2" width="3.625" customWidth="1"/>
    <col min="3" max="3" width="12.625" customWidth="1"/>
    <col min="4" max="4" width="2.625" customWidth="1"/>
    <col min="5" max="17" width="12.625" customWidth="1"/>
  </cols>
  <sheetData>
    <row r="1" spans="1:17" ht="24" customHeight="1" thickBot="1">
      <c r="A1" s="231"/>
      <c r="B1" s="233"/>
      <c r="C1" s="233"/>
      <c r="D1" s="55"/>
      <c r="E1" s="211"/>
      <c r="F1" s="211"/>
      <c r="G1" s="211"/>
      <c r="H1" s="211"/>
      <c r="I1" s="211"/>
      <c r="J1" s="244" t="s">
        <v>520</v>
      </c>
      <c r="K1" s="234" t="s">
        <v>519</v>
      </c>
      <c r="L1" s="211"/>
      <c r="M1" s="211"/>
      <c r="N1" s="211"/>
      <c r="O1" s="211"/>
      <c r="P1" s="220"/>
      <c r="Q1" s="220"/>
    </row>
    <row r="2" spans="1:17" ht="14.1" customHeight="1" thickTop="1">
      <c r="A2" s="400" t="s">
        <v>362</v>
      </c>
      <c r="B2" s="400"/>
      <c r="C2" s="400"/>
      <c r="D2" s="400"/>
      <c r="E2" s="415" t="s">
        <v>1</v>
      </c>
      <c r="F2" s="416"/>
      <c r="G2" s="416"/>
      <c r="H2" s="416"/>
      <c r="I2" s="416"/>
      <c r="J2" s="416"/>
      <c r="K2" s="416" t="s">
        <v>1</v>
      </c>
      <c r="L2" s="416"/>
      <c r="M2" s="416"/>
      <c r="N2" s="416"/>
      <c r="O2" s="416"/>
      <c r="P2" s="416"/>
      <c r="Q2" s="416"/>
    </row>
    <row r="3" spans="1:17" ht="12" customHeight="1">
      <c r="A3" s="402"/>
      <c r="B3" s="402"/>
      <c r="C3" s="402"/>
      <c r="D3" s="402"/>
      <c r="E3" s="406" t="s">
        <v>167</v>
      </c>
      <c r="F3" s="235" t="s">
        <v>24</v>
      </c>
      <c r="G3" s="235" t="s">
        <v>25</v>
      </c>
      <c r="H3" s="235" t="s">
        <v>26</v>
      </c>
      <c r="I3" s="235" t="s">
        <v>27</v>
      </c>
      <c r="J3" s="236" t="s">
        <v>28</v>
      </c>
      <c r="K3" s="237" t="s">
        <v>29</v>
      </c>
      <c r="L3" s="235" t="s">
        <v>30</v>
      </c>
      <c r="M3" s="235" t="s">
        <v>31</v>
      </c>
      <c r="N3" s="235" t="s">
        <v>32</v>
      </c>
      <c r="O3" s="235" t="s">
        <v>33</v>
      </c>
      <c r="P3" s="235" t="s">
        <v>34</v>
      </c>
      <c r="Q3" s="233" t="s">
        <v>35</v>
      </c>
    </row>
    <row r="4" spans="1:17" ht="12" customHeight="1">
      <c r="A4" s="402"/>
      <c r="B4" s="402"/>
      <c r="C4" s="402"/>
      <c r="D4" s="402"/>
      <c r="E4" s="406"/>
      <c r="F4" s="408" t="s">
        <v>495</v>
      </c>
      <c r="G4" s="361" t="s">
        <v>496</v>
      </c>
      <c r="H4" s="408" t="s">
        <v>490</v>
      </c>
      <c r="I4" s="408" t="s">
        <v>491</v>
      </c>
      <c r="J4" s="410" t="s">
        <v>497</v>
      </c>
      <c r="K4" s="412" t="s">
        <v>498</v>
      </c>
      <c r="L4" s="408" t="s">
        <v>499</v>
      </c>
      <c r="M4" s="408" t="s">
        <v>500</v>
      </c>
      <c r="N4" s="408" t="s">
        <v>501</v>
      </c>
      <c r="O4" s="408" t="s">
        <v>502</v>
      </c>
      <c r="P4" s="361" t="s">
        <v>503</v>
      </c>
      <c r="Q4" s="398" t="s">
        <v>504</v>
      </c>
    </row>
    <row r="5" spans="1:17" ht="12" customHeight="1">
      <c r="A5" s="402"/>
      <c r="B5" s="402"/>
      <c r="C5" s="402"/>
      <c r="D5" s="402"/>
      <c r="E5" s="407"/>
      <c r="F5" s="409"/>
      <c r="G5" s="362"/>
      <c r="H5" s="409"/>
      <c r="I5" s="409"/>
      <c r="J5" s="411"/>
      <c r="K5" s="413"/>
      <c r="L5" s="409"/>
      <c r="M5" s="409"/>
      <c r="N5" s="409"/>
      <c r="O5" s="409"/>
      <c r="P5" s="362"/>
      <c r="Q5" s="399"/>
    </row>
    <row r="6" spans="1:17" ht="12" customHeight="1">
      <c r="A6" s="222" t="s">
        <v>2</v>
      </c>
      <c r="B6" s="222"/>
      <c r="C6" s="222"/>
      <c r="D6" s="223"/>
      <c r="E6" s="224">
        <v>21472</v>
      </c>
      <c r="F6" s="249">
        <v>162</v>
      </c>
      <c r="G6" s="249">
        <v>3999</v>
      </c>
      <c r="H6" s="249">
        <v>4850</v>
      </c>
      <c r="I6" s="249">
        <v>2981</v>
      </c>
      <c r="J6" s="249">
        <v>5118</v>
      </c>
      <c r="K6" s="249">
        <v>51</v>
      </c>
      <c r="L6" s="249">
        <v>226</v>
      </c>
      <c r="M6" s="249">
        <v>1634</v>
      </c>
      <c r="N6" s="249">
        <v>41</v>
      </c>
      <c r="O6" s="249">
        <v>23</v>
      </c>
      <c r="P6" s="249">
        <v>1988</v>
      </c>
      <c r="Q6" s="249">
        <v>399</v>
      </c>
    </row>
    <row r="7" spans="1:17" ht="12" customHeight="1">
      <c r="A7" s="226"/>
      <c r="B7" s="226" t="s">
        <v>161</v>
      </c>
      <c r="C7" s="226"/>
      <c r="D7" s="57"/>
      <c r="E7" s="227">
        <v>110</v>
      </c>
      <c r="F7" s="228" t="s">
        <v>163</v>
      </c>
      <c r="G7" s="228">
        <v>12</v>
      </c>
      <c r="H7" s="228">
        <v>18</v>
      </c>
      <c r="I7" s="228">
        <v>7</v>
      </c>
      <c r="J7" s="228">
        <v>30</v>
      </c>
      <c r="K7" s="228" t="s">
        <v>163</v>
      </c>
      <c r="L7" s="228">
        <v>19</v>
      </c>
      <c r="M7" s="228">
        <v>11</v>
      </c>
      <c r="N7" s="228" t="s">
        <v>163</v>
      </c>
      <c r="O7" s="228">
        <v>1</v>
      </c>
      <c r="P7" s="228">
        <v>11</v>
      </c>
      <c r="Q7" s="228">
        <v>1</v>
      </c>
    </row>
    <row r="8" spans="1:17" ht="12" customHeight="1">
      <c r="A8" s="226"/>
      <c r="B8" s="226"/>
      <c r="C8" s="226" t="s">
        <v>103</v>
      </c>
      <c r="D8" s="57"/>
      <c r="E8" s="227">
        <v>98</v>
      </c>
      <c r="F8" s="228" t="s">
        <v>163</v>
      </c>
      <c r="G8" s="228">
        <v>12</v>
      </c>
      <c r="H8" s="228">
        <v>15</v>
      </c>
      <c r="I8" s="228">
        <v>6</v>
      </c>
      <c r="J8" s="228">
        <v>29</v>
      </c>
      <c r="K8" s="228" t="s">
        <v>163</v>
      </c>
      <c r="L8" s="228">
        <v>13</v>
      </c>
      <c r="M8" s="228">
        <v>11</v>
      </c>
      <c r="N8" s="228" t="s">
        <v>163</v>
      </c>
      <c r="O8" s="228">
        <v>1</v>
      </c>
      <c r="P8" s="228">
        <v>11</v>
      </c>
      <c r="Q8" s="228" t="s">
        <v>163</v>
      </c>
    </row>
    <row r="9" spans="1:17" ht="12" customHeight="1">
      <c r="A9" s="226"/>
      <c r="B9" s="226"/>
      <c r="C9" s="226" t="s">
        <v>102</v>
      </c>
      <c r="D9" s="57"/>
      <c r="E9" s="227">
        <v>12</v>
      </c>
      <c r="F9" s="228" t="s">
        <v>163</v>
      </c>
      <c r="G9" s="228" t="s">
        <v>163</v>
      </c>
      <c r="H9" s="228">
        <v>3</v>
      </c>
      <c r="I9" s="228">
        <v>1</v>
      </c>
      <c r="J9" s="228">
        <v>1</v>
      </c>
      <c r="K9" s="228" t="s">
        <v>163</v>
      </c>
      <c r="L9" s="228">
        <v>6</v>
      </c>
      <c r="M9" s="228" t="s">
        <v>163</v>
      </c>
      <c r="N9" s="228" t="s">
        <v>163</v>
      </c>
      <c r="O9" s="228" t="s">
        <v>163</v>
      </c>
      <c r="P9" s="228" t="s">
        <v>163</v>
      </c>
      <c r="Q9" s="228">
        <v>1</v>
      </c>
    </row>
    <row r="10" spans="1:17" ht="12" customHeight="1">
      <c r="A10" s="226"/>
      <c r="B10" s="226"/>
      <c r="C10" s="226" t="s">
        <v>101</v>
      </c>
      <c r="D10" s="57"/>
      <c r="E10" s="227" t="s">
        <v>163</v>
      </c>
      <c r="F10" s="228" t="s">
        <v>163</v>
      </c>
      <c r="G10" s="228" t="s">
        <v>163</v>
      </c>
      <c r="H10" s="228" t="s">
        <v>163</v>
      </c>
      <c r="I10" s="228" t="s">
        <v>163</v>
      </c>
      <c r="J10" s="228" t="s">
        <v>163</v>
      </c>
      <c r="K10" s="228" t="s">
        <v>163</v>
      </c>
      <c r="L10" s="228" t="s">
        <v>163</v>
      </c>
      <c r="M10" s="228" t="s">
        <v>163</v>
      </c>
      <c r="N10" s="228" t="s">
        <v>163</v>
      </c>
      <c r="O10" s="228" t="s">
        <v>163</v>
      </c>
      <c r="P10" s="228" t="s">
        <v>163</v>
      </c>
      <c r="Q10" s="228" t="s">
        <v>163</v>
      </c>
    </row>
    <row r="11" spans="1:17" ht="12" customHeight="1">
      <c r="A11" s="226"/>
      <c r="B11" s="226" t="s">
        <v>160</v>
      </c>
      <c r="C11" s="226"/>
      <c r="D11" s="57"/>
      <c r="E11" s="227">
        <v>46</v>
      </c>
      <c r="F11" s="228" t="s">
        <v>163</v>
      </c>
      <c r="G11" s="228">
        <v>10</v>
      </c>
      <c r="H11" s="228">
        <v>9</v>
      </c>
      <c r="I11" s="228">
        <v>1</v>
      </c>
      <c r="J11" s="228">
        <v>4</v>
      </c>
      <c r="K11" s="228" t="s">
        <v>163</v>
      </c>
      <c r="L11" s="228">
        <v>16</v>
      </c>
      <c r="M11" s="228">
        <v>4</v>
      </c>
      <c r="N11" s="228" t="s">
        <v>163</v>
      </c>
      <c r="O11" s="228" t="s">
        <v>163</v>
      </c>
      <c r="P11" s="228" t="s">
        <v>163</v>
      </c>
      <c r="Q11" s="228">
        <v>2</v>
      </c>
    </row>
    <row r="12" spans="1:17" ht="12" customHeight="1">
      <c r="A12" s="226"/>
      <c r="B12" s="226"/>
      <c r="C12" s="226" t="s">
        <v>103</v>
      </c>
      <c r="D12" s="57"/>
      <c r="E12" s="227">
        <v>30</v>
      </c>
      <c r="F12" s="228" t="s">
        <v>163</v>
      </c>
      <c r="G12" s="228">
        <v>9</v>
      </c>
      <c r="H12" s="228">
        <v>8</v>
      </c>
      <c r="I12" s="228">
        <v>1</v>
      </c>
      <c r="J12" s="228">
        <v>3</v>
      </c>
      <c r="K12" s="228" t="s">
        <v>163</v>
      </c>
      <c r="L12" s="228">
        <v>5</v>
      </c>
      <c r="M12" s="228">
        <v>4</v>
      </c>
      <c r="N12" s="228" t="s">
        <v>163</v>
      </c>
      <c r="O12" s="228" t="s">
        <v>163</v>
      </c>
      <c r="P12" s="228" t="s">
        <v>163</v>
      </c>
      <c r="Q12" s="228" t="s">
        <v>163</v>
      </c>
    </row>
    <row r="13" spans="1:17" ht="12" customHeight="1">
      <c r="A13" s="226"/>
      <c r="B13" s="226"/>
      <c r="C13" s="226" t="s">
        <v>102</v>
      </c>
      <c r="D13" s="57"/>
      <c r="E13" s="227">
        <v>16</v>
      </c>
      <c r="F13" s="228" t="s">
        <v>163</v>
      </c>
      <c r="G13" s="228">
        <v>1</v>
      </c>
      <c r="H13" s="228">
        <v>1</v>
      </c>
      <c r="I13" s="228" t="s">
        <v>163</v>
      </c>
      <c r="J13" s="228">
        <v>1</v>
      </c>
      <c r="K13" s="228" t="s">
        <v>163</v>
      </c>
      <c r="L13" s="228">
        <v>11</v>
      </c>
      <c r="M13" s="228" t="s">
        <v>163</v>
      </c>
      <c r="N13" s="228" t="s">
        <v>163</v>
      </c>
      <c r="O13" s="228" t="s">
        <v>163</v>
      </c>
      <c r="P13" s="228" t="s">
        <v>163</v>
      </c>
      <c r="Q13" s="228">
        <v>2</v>
      </c>
    </row>
    <row r="14" spans="1:17" ht="12" customHeight="1">
      <c r="A14" s="226"/>
      <c r="B14" s="226"/>
      <c r="C14" s="226" t="s">
        <v>101</v>
      </c>
      <c r="D14" s="57"/>
      <c r="E14" s="227" t="s">
        <v>163</v>
      </c>
      <c r="F14" s="228" t="s">
        <v>163</v>
      </c>
      <c r="G14" s="228" t="s">
        <v>163</v>
      </c>
      <c r="H14" s="228" t="s">
        <v>163</v>
      </c>
      <c r="I14" s="228" t="s">
        <v>163</v>
      </c>
      <c r="J14" s="228" t="s">
        <v>163</v>
      </c>
      <c r="K14" s="228" t="s">
        <v>163</v>
      </c>
      <c r="L14" s="228" t="s">
        <v>163</v>
      </c>
      <c r="M14" s="228" t="s">
        <v>163</v>
      </c>
      <c r="N14" s="228" t="s">
        <v>163</v>
      </c>
      <c r="O14" s="228" t="s">
        <v>163</v>
      </c>
      <c r="P14" s="228" t="s">
        <v>163</v>
      </c>
      <c r="Q14" s="228" t="s">
        <v>163</v>
      </c>
    </row>
    <row r="15" spans="1:17" ht="12" customHeight="1">
      <c r="A15" s="226"/>
      <c r="B15" s="226" t="s">
        <v>159</v>
      </c>
      <c r="C15" s="226"/>
      <c r="D15" s="229" t="s">
        <v>371</v>
      </c>
      <c r="E15" s="227">
        <v>23</v>
      </c>
      <c r="F15" s="228" t="s">
        <v>163</v>
      </c>
      <c r="G15" s="228">
        <v>3</v>
      </c>
      <c r="H15" s="228">
        <v>4</v>
      </c>
      <c r="I15" s="228">
        <v>3</v>
      </c>
      <c r="J15" s="228">
        <v>7</v>
      </c>
      <c r="K15" s="228" t="s">
        <v>163</v>
      </c>
      <c r="L15" s="228">
        <v>5</v>
      </c>
      <c r="M15" s="228" t="s">
        <v>163</v>
      </c>
      <c r="N15" s="228" t="s">
        <v>163</v>
      </c>
      <c r="O15" s="228" t="s">
        <v>163</v>
      </c>
      <c r="P15" s="228">
        <v>1</v>
      </c>
      <c r="Q15" s="228" t="s">
        <v>163</v>
      </c>
    </row>
    <row r="16" spans="1:17" ht="12" customHeight="1">
      <c r="A16" s="226"/>
      <c r="B16" s="226"/>
      <c r="C16" s="226" t="s">
        <v>103</v>
      </c>
      <c r="D16" s="229" t="s">
        <v>371</v>
      </c>
      <c r="E16" s="227" t="s">
        <v>370</v>
      </c>
      <c r="F16" s="228" t="s">
        <v>370</v>
      </c>
      <c r="G16" s="228" t="s">
        <v>370</v>
      </c>
      <c r="H16" s="228" t="s">
        <v>370</v>
      </c>
      <c r="I16" s="228" t="s">
        <v>370</v>
      </c>
      <c r="J16" s="228" t="s">
        <v>370</v>
      </c>
      <c r="K16" s="228" t="s">
        <v>370</v>
      </c>
      <c r="L16" s="228" t="s">
        <v>370</v>
      </c>
      <c r="M16" s="228" t="s">
        <v>370</v>
      </c>
      <c r="N16" s="228" t="s">
        <v>370</v>
      </c>
      <c r="O16" s="228" t="s">
        <v>370</v>
      </c>
      <c r="P16" s="228" t="s">
        <v>370</v>
      </c>
      <c r="Q16" s="228" t="s">
        <v>370</v>
      </c>
    </row>
    <row r="17" spans="1:17" ht="12" customHeight="1">
      <c r="A17" s="226"/>
      <c r="B17" s="226"/>
      <c r="C17" s="226" t="s">
        <v>102</v>
      </c>
      <c r="D17" s="229" t="s">
        <v>371</v>
      </c>
      <c r="E17" s="227" t="s">
        <v>370</v>
      </c>
      <c r="F17" s="228" t="s">
        <v>370</v>
      </c>
      <c r="G17" s="228" t="s">
        <v>370</v>
      </c>
      <c r="H17" s="228" t="s">
        <v>370</v>
      </c>
      <c r="I17" s="228" t="s">
        <v>370</v>
      </c>
      <c r="J17" s="228" t="s">
        <v>370</v>
      </c>
      <c r="K17" s="228" t="s">
        <v>370</v>
      </c>
      <c r="L17" s="228" t="s">
        <v>370</v>
      </c>
      <c r="M17" s="228" t="s">
        <v>370</v>
      </c>
      <c r="N17" s="228" t="s">
        <v>370</v>
      </c>
      <c r="O17" s="228" t="s">
        <v>370</v>
      </c>
      <c r="P17" s="228" t="s">
        <v>370</v>
      </c>
      <c r="Q17" s="228" t="s">
        <v>370</v>
      </c>
    </row>
    <row r="18" spans="1:17" ht="12" customHeight="1">
      <c r="A18" s="226"/>
      <c r="B18" s="226"/>
      <c r="C18" s="226" t="s">
        <v>101</v>
      </c>
      <c r="D18" s="57"/>
      <c r="E18" s="227" t="s">
        <v>163</v>
      </c>
      <c r="F18" s="245" t="s">
        <v>163</v>
      </c>
      <c r="G18" s="245" t="s">
        <v>163</v>
      </c>
      <c r="H18" s="245" t="s">
        <v>163</v>
      </c>
      <c r="I18" s="245" t="s">
        <v>163</v>
      </c>
      <c r="J18" s="245" t="s">
        <v>163</v>
      </c>
      <c r="K18" s="245" t="s">
        <v>163</v>
      </c>
      <c r="L18" s="245" t="s">
        <v>163</v>
      </c>
      <c r="M18" s="245" t="s">
        <v>163</v>
      </c>
      <c r="N18" s="245" t="s">
        <v>163</v>
      </c>
      <c r="O18" s="245" t="s">
        <v>163</v>
      </c>
      <c r="P18" s="245" t="s">
        <v>163</v>
      </c>
      <c r="Q18" s="245" t="s">
        <v>163</v>
      </c>
    </row>
    <row r="19" spans="1:17" ht="12" customHeight="1">
      <c r="A19" s="226"/>
      <c r="B19" s="226" t="s">
        <v>158</v>
      </c>
      <c r="C19" s="226"/>
      <c r="D19" s="57"/>
      <c r="E19" s="227">
        <v>478</v>
      </c>
      <c r="F19" s="228">
        <v>2</v>
      </c>
      <c r="G19" s="228">
        <v>68</v>
      </c>
      <c r="H19" s="228">
        <v>79</v>
      </c>
      <c r="I19" s="228">
        <v>67</v>
      </c>
      <c r="J19" s="228">
        <v>114</v>
      </c>
      <c r="K19" s="228" t="s">
        <v>163</v>
      </c>
      <c r="L19" s="228">
        <v>19</v>
      </c>
      <c r="M19" s="228">
        <v>41</v>
      </c>
      <c r="N19" s="228">
        <v>1</v>
      </c>
      <c r="O19" s="228">
        <v>1</v>
      </c>
      <c r="P19" s="228">
        <v>64</v>
      </c>
      <c r="Q19" s="228">
        <v>22</v>
      </c>
    </row>
    <row r="20" spans="1:17" ht="12" customHeight="1">
      <c r="A20" s="226"/>
      <c r="B20" s="226"/>
      <c r="C20" s="226" t="s">
        <v>103</v>
      </c>
      <c r="D20" s="57"/>
      <c r="E20" s="227">
        <v>236</v>
      </c>
      <c r="F20" s="228" t="s">
        <v>163</v>
      </c>
      <c r="G20" s="228">
        <v>29</v>
      </c>
      <c r="H20" s="228">
        <v>37</v>
      </c>
      <c r="I20" s="228">
        <v>24</v>
      </c>
      <c r="J20" s="228">
        <v>61</v>
      </c>
      <c r="K20" s="228" t="s">
        <v>163</v>
      </c>
      <c r="L20" s="228">
        <v>14</v>
      </c>
      <c r="M20" s="228">
        <v>19</v>
      </c>
      <c r="N20" s="228">
        <v>1</v>
      </c>
      <c r="O20" s="228" t="s">
        <v>163</v>
      </c>
      <c r="P20" s="228">
        <v>40</v>
      </c>
      <c r="Q20" s="228">
        <v>11</v>
      </c>
    </row>
    <row r="21" spans="1:17" ht="12" customHeight="1">
      <c r="A21" s="226"/>
      <c r="B21" s="226"/>
      <c r="C21" s="226" t="s">
        <v>102</v>
      </c>
      <c r="D21" s="57"/>
      <c r="E21" s="227">
        <v>195</v>
      </c>
      <c r="F21" s="228">
        <v>1</v>
      </c>
      <c r="G21" s="228">
        <v>31</v>
      </c>
      <c r="H21" s="228">
        <v>37</v>
      </c>
      <c r="I21" s="228">
        <v>36</v>
      </c>
      <c r="J21" s="228">
        <v>39</v>
      </c>
      <c r="K21" s="228" t="s">
        <v>163</v>
      </c>
      <c r="L21" s="228" t="s">
        <v>163</v>
      </c>
      <c r="M21" s="228">
        <v>19</v>
      </c>
      <c r="N21" s="228" t="s">
        <v>163</v>
      </c>
      <c r="O21" s="228">
        <v>1</v>
      </c>
      <c r="P21" s="228">
        <v>21</v>
      </c>
      <c r="Q21" s="228">
        <v>10</v>
      </c>
    </row>
    <row r="22" spans="1:17" ht="12" customHeight="1">
      <c r="A22" s="226"/>
      <c r="B22" s="226"/>
      <c r="C22" s="226" t="s">
        <v>101</v>
      </c>
      <c r="D22" s="57"/>
      <c r="E22" s="227">
        <v>17</v>
      </c>
      <c r="F22" s="228">
        <v>1</v>
      </c>
      <c r="G22" s="228">
        <v>2</v>
      </c>
      <c r="H22" s="228">
        <v>2</v>
      </c>
      <c r="I22" s="228">
        <v>3</v>
      </c>
      <c r="J22" s="228">
        <v>3</v>
      </c>
      <c r="K22" s="228" t="s">
        <v>163</v>
      </c>
      <c r="L22" s="228">
        <v>2</v>
      </c>
      <c r="M22" s="228">
        <v>1</v>
      </c>
      <c r="N22" s="228" t="s">
        <v>163</v>
      </c>
      <c r="O22" s="228" t="s">
        <v>163</v>
      </c>
      <c r="P22" s="228">
        <v>2</v>
      </c>
      <c r="Q22" s="228">
        <v>1</v>
      </c>
    </row>
    <row r="23" spans="1:17" ht="12" customHeight="1">
      <c r="A23" s="226"/>
      <c r="B23" s="226"/>
      <c r="C23" s="226" t="s">
        <v>100</v>
      </c>
      <c r="D23" s="57"/>
      <c r="E23" s="227">
        <v>30</v>
      </c>
      <c r="F23" s="228" t="s">
        <v>163</v>
      </c>
      <c r="G23" s="228">
        <v>6</v>
      </c>
      <c r="H23" s="228">
        <v>3</v>
      </c>
      <c r="I23" s="228">
        <v>4</v>
      </c>
      <c r="J23" s="228">
        <v>11</v>
      </c>
      <c r="K23" s="228" t="s">
        <v>163</v>
      </c>
      <c r="L23" s="228">
        <v>3</v>
      </c>
      <c r="M23" s="228">
        <v>2</v>
      </c>
      <c r="N23" s="228" t="s">
        <v>163</v>
      </c>
      <c r="O23" s="228" t="s">
        <v>163</v>
      </c>
      <c r="P23" s="228">
        <v>1</v>
      </c>
      <c r="Q23" s="228" t="s">
        <v>163</v>
      </c>
    </row>
    <row r="24" spans="1:17" ht="12" customHeight="1">
      <c r="A24" s="226"/>
      <c r="B24" s="226"/>
      <c r="C24" s="226" t="s">
        <v>99</v>
      </c>
      <c r="D24" s="57"/>
      <c r="E24" s="227" t="s">
        <v>163</v>
      </c>
      <c r="F24" s="245" t="s">
        <v>163</v>
      </c>
      <c r="G24" s="245" t="s">
        <v>163</v>
      </c>
      <c r="H24" s="245" t="s">
        <v>163</v>
      </c>
      <c r="I24" s="245" t="s">
        <v>163</v>
      </c>
      <c r="J24" s="245" t="s">
        <v>163</v>
      </c>
      <c r="K24" s="245" t="s">
        <v>163</v>
      </c>
      <c r="L24" s="245" t="s">
        <v>163</v>
      </c>
      <c r="M24" s="245" t="s">
        <v>163</v>
      </c>
      <c r="N24" s="245" t="s">
        <v>163</v>
      </c>
      <c r="O24" s="245" t="s">
        <v>163</v>
      </c>
      <c r="P24" s="245" t="s">
        <v>163</v>
      </c>
      <c r="Q24" s="245" t="s">
        <v>163</v>
      </c>
    </row>
    <row r="25" spans="1:17" ht="12" customHeight="1">
      <c r="A25" s="226"/>
      <c r="B25" s="226" t="s">
        <v>157</v>
      </c>
      <c r="C25" s="226"/>
      <c r="D25" s="57"/>
      <c r="E25" s="227">
        <v>627</v>
      </c>
      <c r="F25" s="228">
        <v>3</v>
      </c>
      <c r="G25" s="228">
        <v>108</v>
      </c>
      <c r="H25" s="228">
        <v>133</v>
      </c>
      <c r="I25" s="228">
        <v>67</v>
      </c>
      <c r="J25" s="228">
        <v>178</v>
      </c>
      <c r="K25" s="228">
        <v>1</v>
      </c>
      <c r="L25" s="228">
        <v>9</v>
      </c>
      <c r="M25" s="228">
        <v>46</v>
      </c>
      <c r="N25" s="228">
        <v>1</v>
      </c>
      <c r="O25" s="228" t="s">
        <v>163</v>
      </c>
      <c r="P25" s="228">
        <v>69</v>
      </c>
      <c r="Q25" s="228">
        <v>12</v>
      </c>
    </row>
    <row r="26" spans="1:17" ht="12" customHeight="1">
      <c r="A26" s="226"/>
      <c r="B26" s="226"/>
      <c r="C26" s="226" t="s">
        <v>103</v>
      </c>
      <c r="D26" s="57"/>
      <c r="E26" s="227">
        <v>342</v>
      </c>
      <c r="F26" s="228">
        <v>3</v>
      </c>
      <c r="G26" s="228">
        <v>50</v>
      </c>
      <c r="H26" s="228">
        <v>70</v>
      </c>
      <c r="I26" s="228">
        <v>41</v>
      </c>
      <c r="J26" s="228">
        <v>101</v>
      </c>
      <c r="K26" s="228">
        <v>1</v>
      </c>
      <c r="L26" s="228">
        <v>3</v>
      </c>
      <c r="M26" s="228">
        <v>24</v>
      </c>
      <c r="N26" s="228">
        <v>1</v>
      </c>
      <c r="O26" s="228" t="s">
        <v>163</v>
      </c>
      <c r="P26" s="228">
        <v>40</v>
      </c>
      <c r="Q26" s="228">
        <v>8</v>
      </c>
    </row>
    <row r="27" spans="1:17" ht="12" customHeight="1">
      <c r="A27" s="226"/>
      <c r="B27" s="226"/>
      <c r="C27" s="226" t="s">
        <v>102</v>
      </c>
      <c r="D27" s="57"/>
      <c r="E27" s="227">
        <v>41</v>
      </c>
      <c r="F27" s="228" t="s">
        <v>163</v>
      </c>
      <c r="G27" s="228">
        <v>4</v>
      </c>
      <c r="H27" s="228">
        <v>7</v>
      </c>
      <c r="I27" s="228">
        <v>7</v>
      </c>
      <c r="J27" s="228">
        <v>11</v>
      </c>
      <c r="K27" s="228" t="s">
        <v>163</v>
      </c>
      <c r="L27" s="228">
        <v>1</v>
      </c>
      <c r="M27" s="228">
        <v>2</v>
      </c>
      <c r="N27" s="228" t="s">
        <v>163</v>
      </c>
      <c r="O27" s="228" t="s">
        <v>163</v>
      </c>
      <c r="P27" s="228">
        <v>8</v>
      </c>
      <c r="Q27" s="228">
        <v>1</v>
      </c>
    </row>
    <row r="28" spans="1:17" ht="12" customHeight="1">
      <c r="A28" s="226"/>
      <c r="B28" s="226"/>
      <c r="C28" s="226" t="s">
        <v>101</v>
      </c>
      <c r="D28" s="230"/>
      <c r="E28" s="227">
        <v>244</v>
      </c>
      <c r="F28" s="228" t="s">
        <v>163</v>
      </c>
      <c r="G28" s="228">
        <v>54</v>
      </c>
      <c r="H28" s="228">
        <v>56</v>
      </c>
      <c r="I28" s="228">
        <v>19</v>
      </c>
      <c r="J28" s="228">
        <v>66</v>
      </c>
      <c r="K28" s="228" t="s">
        <v>163</v>
      </c>
      <c r="L28" s="228">
        <v>5</v>
      </c>
      <c r="M28" s="228">
        <v>20</v>
      </c>
      <c r="N28" s="228" t="s">
        <v>163</v>
      </c>
      <c r="O28" s="228" t="s">
        <v>163</v>
      </c>
      <c r="P28" s="228">
        <v>21</v>
      </c>
      <c r="Q28" s="228">
        <v>3</v>
      </c>
    </row>
    <row r="29" spans="1:17" ht="12" customHeight="1">
      <c r="A29" s="226"/>
      <c r="B29" s="226"/>
      <c r="C29" s="226" t="s">
        <v>100</v>
      </c>
      <c r="D29" s="230"/>
      <c r="E29" s="227" t="s">
        <v>163</v>
      </c>
      <c r="F29" s="228" t="s">
        <v>163</v>
      </c>
      <c r="G29" s="228" t="s">
        <v>163</v>
      </c>
      <c r="H29" s="228" t="s">
        <v>163</v>
      </c>
      <c r="I29" s="228" t="s">
        <v>163</v>
      </c>
      <c r="J29" s="228" t="s">
        <v>163</v>
      </c>
      <c r="K29" s="228" t="s">
        <v>163</v>
      </c>
      <c r="L29" s="228" t="s">
        <v>163</v>
      </c>
      <c r="M29" s="228" t="s">
        <v>163</v>
      </c>
      <c r="N29" s="228" t="s">
        <v>163</v>
      </c>
      <c r="O29" s="228" t="s">
        <v>163</v>
      </c>
      <c r="P29" s="228" t="s">
        <v>163</v>
      </c>
      <c r="Q29" s="228" t="s">
        <v>163</v>
      </c>
    </row>
    <row r="30" spans="1:17" ht="12" customHeight="1">
      <c r="A30" s="226"/>
      <c r="B30" s="226" t="s">
        <v>156</v>
      </c>
      <c r="C30" s="226"/>
      <c r="D30" s="57"/>
      <c r="E30" s="227">
        <v>917</v>
      </c>
      <c r="F30" s="228">
        <v>5</v>
      </c>
      <c r="G30" s="228">
        <v>153</v>
      </c>
      <c r="H30" s="228">
        <v>217</v>
      </c>
      <c r="I30" s="228">
        <v>149</v>
      </c>
      <c r="J30" s="228">
        <v>231</v>
      </c>
      <c r="K30" s="228" t="s">
        <v>163</v>
      </c>
      <c r="L30" s="228">
        <v>3</v>
      </c>
      <c r="M30" s="228">
        <v>55</v>
      </c>
      <c r="N30" s="228">
        <v>5</v>
      </c>
      <c r="O30" s="228">
        <v>1</v>
      </c>
      <c r="P30" s="228">
        <v>72</v>
      </c>
      <c r="Q30" s="228">
        <v>26</v>
      </c>
    </row>
    <row r="31" spans="1:17" ht="12" customHeight="1">
      <c r="A31" s="226"/>
      <c r="B31" s="226"/>
      <c r="C31" s="226" t="s">
        <v>103</v>
      </c>
      <c r="D31" s="57"/>
      <c r="E31" s="227">
        <v>143</v>
      </c>
      <c r="F31" s="228">
        <v>1</v>
      </c>
      <c r="G31" s="228">
        <v>20</v>
      </c>
      <c r="H31" s="228">
        <v>34</v>
      </c>
      <c r="I31" s="228">
        <v>23</v>
      </c>
      <c r="J31" s="228">
        <v>40</v>
      </c>
      <c r="K31" s="228" t="s">
        <v>163</v>
      </c>
      <c r="L31" s="228" t="s">
        <v>163</v>
      </c>
      <c r="M31" s="228">
        <v>11</v>
      </c>
      <c r="N31" s="228">
        <v>2</v>
      </c>
      <c r="O31" s="228" t="s">
        <v>163</v>
      </c>
      <c r="P31" s="228">
        <v>6</v>
      </c>
      <c r="Q31" s="228">
        <v>6</v>
      </c>
    </row>
    <row r="32" spans="1:17" ht="12" customHeight="1">
      <c r="A32" s="226"/>
      <c r="B32" s="226"/>
      <c r="C32" s="226" t="s">
        <v>102</v>
      </c>
      <c r="D32" s="57"/>
      <c r="E32" s="227">
        <v>175</v>
      </c>
      <c r="F32" s="228">
        <v>1</v>
      </c>
      <c r="G32" s="228">
        <v>28</v>
      </c>
      <c r="H32" s="228">
        <v>44</v>
      </c>
      <c r="I32" s="228">
        <v>17</v>
      </c>
      <c r="J32" s="228">
        <v>44</v>
      </c>
      <c r="K32" s="228" t="s">
        <v>163</v>
      </c>
      <c r="L32" s="228">
        <v>1</v>
      </c>
      <c r="M32" s="228">
        <v>10</v>
      </c>
      <c r="N32" s="228">
        <v>1</v>
      </c>
      <c r="O32" s="228" t="s">
        <v>163</v>
      </c>
      <c r="P32" s="228">
        <v>19</v>
      </c>
      <c r="Q32" s="228">
        <v>10</v>
      </c>
    </row>
    <row r="33" spans="1:17" ht="12" customHeight="1">
      <c r="A33" s="226"/>
      <c r="B33" s="226"/>
      <c r="C33" s="226" t="s">
        <v>101</v>
      </c>
      <c r="D33" s="57"/>
      <c r="E33" s="227">
        <v>199</v>
      </c>
      <c r="F33" s="228">
        <v>1</v>
      </c>
      <c r="G33" s="228">
        <v>33</v>
      </c>
      <c r="H33" s="228">
        <v>46</v>
      </c>
      <c r="I33" s="228">
        <v>35</v>
      </c>
      <c r="J33" s="228">
        <v>53</v>
      </c>
      <c r="K33" s="228" t="s">
        <v>163</v>
      </c>
      <c r="L33" s="228" t="s">
        <v>163</v>
      </c>
      <c r="M33" s="228">
        <v>10</v>
      </c>
      <c r="N33" s="228" t="s">
        <v>163</v>
      </c>
      <c r="O33" s="228" t="s">
        <v>163</v>
      </c>
      <c r="P33" s="228">
        <v>18</v>
      </c>
      <c r="Q33" s="228">
        <v>3</v>
      </c>
    </row>
    <row r="34" spans="1:17" ht="12" customHeight="1">
      <c r="A34" s="226"/>
      <c r="B34" s="226"/>
      <c r="C34" s="226" t="s">
        <v>100</v>
      </c>
      <c r="D34" s="57"/>
      <c r="E34" s="227">
        <v>207</v>
      </c>
      <c r="F34" s="228">
        <v>2</v>
      </c>
      <c r="G34" s="228">
        <v>38</v>
      </c>
      <c r="H34" s="228">
        <v>54</v>
      </c>
      <c r="I34" s="228">
        <v>40</v>
      </c>
      <c r="J34" s="228">
        <v>43</v>
      </c>
      <c r="K34" s="228" t="s">
        <v>163</v>
      </c>
      <c r="L34" s="228">
        <v>1</v>
      </c>
      <c r="M34" s="228">
        <v>9</v>
      </c>
      <c r="N34" s="228">
        <v>1</v>
      </c>
      <c r="O34" s="228">
        <v>1</v>
      </c>
      <c r="P34" s="228">
        <v>14</v>
      </c>
      <c r="Q34" s="228">
        <v>4</v>
      </c>
    </row>
    <row r="35" spans="1:17" ht="12" customHeight="1">
      <c r="A35" s="226"/>
      <c r="B35" s="226"/>
      <c r="C35" s="226" t="s">
        <v>99</v>
      </c>
      <c r="D35" s="57"/>
      <c r="E35" s="227">
        <v>193</v>
      </c>
      <c r="F35" s="228" t="s">
        <v>163</v>
      </c>
      <c r="G35" s="228">
        <v>34</v>
      </c>
      <c r="H35" s="228">
        <v>39</v>
      </c>
      <c r="I35" s="228">
        <v>34</v>
      </c>
      <c r="J35" s="228">
        <v>51</v>
      </c>
      <c r="K35" s="228" t="s">
        <v>163</v>
      </c>
      <c r="L35" s="228">
        <v>1</v>
      </c>
      <c r="M35" s="228">
        <v>15</v>
      </c>
      <c r="N35" s="228">
        <v>1</v>
      </c>
      <c r="O35" s="228" t="s">
        <v>163</v>
      </c>
      <c r="P35" s="228">
        <v>15</v>
      </c>
      <c r="Q35" s="228">
        <v>3</v>
      </c>
    </row>
    <row r="36" spans="1:17" ht="12" customHeight="1">
      <c r="A36" s="226"/>
      <c r="B36" s="226" t="s">
        <v>155</v>
      </c>
      <c r="C36" s="226"/>
      <c r="D36" s="57"/>
      <c r="E36" s="227">
        <v>743</v>
      </c>
      <c r="F36" s="228">
        <v>4</v>
      </c>
      <c r="G36" s="228">
        <v>147</v>
      </c>
      <c r="H36" s="228">
        <v>166</v>
      </c>
      <c r="I36" s="228">
        <v>101</v>
      </c>
      <c r="J36" s="228">
        <v>189</v>
      </c>
      <c r="K36" s="228">
        <v>3</v>
      </c>
      <c r="L36" s="228">
        <v>7</v>
      </c>
      <c r="M36" s="228">
        <v>49</v>
      </c>
      <c r="N36" s="228">
        <v>1</v>
      </c>
      <c r="O36" s="228" t="s">
        <v>163</v>
      </c>
      <c r="P36" s="228">
        <v>67</v>
      </c>
      <c r="Q36" s="228">
        <v>9</v>
      </c>
    </row>
    <row r="37" spans="1:17" ht="12" customHeight="1">
      <c r="A37" s="226"/>
      <c r="B37" s="226"/>
      <c r="C37" s="226" t="s">
        <v>103</v>
      </c>
      <c r="D37" s="57" t="s">
        <v>442</v>
      </c>
      <c r="E37" s="227" t="s">
        <v>370</v>
      </c>
      <c r="F37" s="228" t="s">
        <v>370</v>
      </c>
      <c r="G37" s="228" t="s">
        <v>370</v>
      </c>
      <c r="H37" s="228" t="s">
        <v>370</v>
      </c>
      <c r="I37" s="228" t="s">
        <v>370</v>
      </c>
      <c r="J37" s="228" t="s">
        <v>370</v>
      </c>
      <c r="K37" s="228" t="s">
        <v>370</v>
      </c>
      <c r="L37" s="228" t="s">
        <v>370</v>
      </c>
      <c r="M37" s="228" t="s">
        <v>370</v>
      </c>
      <c r="N37" s="228" t="s">
        <v>370</v>
      </c>
      <c r="O37" s="228" t="s">
        <v>370</v>
      </c>
      <c r="P37" s="228" t="s">
        <v>370</v>
      </c>
      <c r="Q37" s="228" t="s">
        <v>370</v>
      </c>
    </row>
    <row r="38" spans="1:17" ht="12" customHeight="1">
      <c r="A38" s="226"/>
      <c r="B38" s="226"/>
      <c r="C38" s="226" t="s">
        <v>102</v>
      </c>
      <c r="D38" s="57" t="s">
        <v>442</v>
      </c>
      <c r="E38" s="227">
        <v>363</v>
      </c>
      <c r="F38" s="228">
        <v>3</v>
      </c>
      <c r="G38" s="228">
        <v>70</v>
      </c>
      <c r="H38" s="228">
        <v>82</v>
      </c>
      <c r="I38" s="228">
        <v>44</v>
      </c>
      <c r="J38" s="228">
        <v>91</v>
      </c>
      <c r="K38" s="228">
        <v>2</v>
      </c>
      <c r="L38" s="228">
        <v>2</v>
      </c>
      <c r="M38" s="228">
        <v>27</v>
      </c>
      <c r="N38" s="228">
        <v>1</v>
      </c>
      <c r="O38" s="228" t="s">
        <v>163</v>
      </c>
      <c r="P38" s="228">
        <v>36</v>
      </c>
      <c r="Q38" s="228">
        <v>5</v>
      </c>
    </row>
    <row r="39" spans="1:17" ht="12" customHeight="1">
      <c r="A39" s="226"/>
      <c r="B39" s="226"/>
      <c r="C39" s="226" t="s">
        <v>101</v>
      </c>
      <c r="D39" s="57"/>
      <c r="E39" s="227">
        <v>168</v>
      </c>
      <c r="F39" s="228" t="s">
        <v>163</v>
      </c>
      <c r="G39" s="228">
        <v>36</v>
      </c>
      <c r="H39" s="228">
        <v>41</v>
      </c>
      <c r="I39" s="228">
        <v>24</v>
      </c>
      <c r="J39" s="228">
        <v>47</v>
      </c>
      <c r="K39" s="228" t="s">
        <v>163</v>
      </c>
      <c r="L39" s="228">
        <v>2</v>
      </c>
      <c r="M39" s="228">
        <v>9</v>
      </c>
      <c r="N39" s="228" t="s">
        <v>163</v>
      </c>
      <c r="O39" s="228" t="s">
        <v>163</v>
      </c>
      <c r="P39" s="228">
        <v>9</v>
      </c>
      <c r="Q39" s="228" t="s">
        <v>163</v>
      </c>
    </row>
    <row r="40" spans="1:17" ht="12" customHeight="1">
      <c r="A40" s="226"/>
      <c r="B40" s="226"/>
      <c r="C40" s="226" t="s">
        <v>100</v>
      </c>
      <c r="D40" s="57"/>
      <c r="E40" s="227">
        <v>212</v>
      </c>
      <c r="F40" s="228">
        <v>1</v>
      </c>
      <c r="G40" s="228">
        <v>41</v>
      </c>
      <c r="H40" s="228">
        <v>43</v>
      </c>
      <c r="I40" s="228">
        <v>33</v>
      </c>
      <c r="J40" s="228">
        <v>51</v>
      </c>
      <c r="K40" s="228">
        <v>1</v>
      </c>
      <c r="L40" s="228">
        <v>3</v>
      </c>
      <c r="M40" s="228">
        <v>13</v>
      </c>
      <c r="N40" s="228" t="s">
        <v>163</v>
      </c>
      <c r="O40" s="228" t="s">
        <v>163</v>
      </c>
      <c r="P40" s="228">
        <v>22</v>
      </c>
      <c r="Q40" s="228">
        <v>4</v>
      </c>
    </row>
    <row r="41" spans="1:17" ht="12" customHeight="1">
      <c r="A41" s="226"/>
      <c r="B41" s="226" t="s">
        <v>154</v>
      </c>
      <c r="C41" s="226"/>
      <c r="D41" s="57"/>
      <c r="E41" s="227">
        <v>140</v>
      </c>
      <c r="F41" s="228">
        <v>1</v>
      </c>
      <c r="G41" s="228">
        <v>16</v>
      </c>
      <c r="H41" s="228">
        <v>28</v>
      </c>
      <c r="I41" s="228">
        <v>14</v>
      </c>
      <c r="J41" s="228">
        <v>40</v>
      </c>
      <c r="K41" s="228">
        <v>2</v>
      </c>
      <c r="L41" s="228">
        <v>4</v>
      </c>
      <c r="M41" s="228">
        <v>11</v>
      </c>
      <c r="N41" s="228">
        <v>1</v>
      </c>
      <c r="O41" s="228" t="s">
        <v>163</v>
      </c>
      <c r="P41" s="228">
        <v>23</v>
      </c>
      <c r="Q41" s="228" t="s">
        <v>163</v>
      </c>
    </row>
    <row r="42" spans="1:17" ht="12" customHeight="1">
      <c r="A42" s="226"/>
      <c r="B42" s="226"/>
      <c r="C42" s="226" t="s">
        <v>103</v>
      </c>
      <c r="D42" s="57"/>
      <c r="E42" s="227">
        <v>45</v>
      </c>
      <c r="F42" s="228" t="s">
        <v>163</v>
      </c>
      <c r="G42" s="228">
        <v>6</v>
      </c>
      <c r="H42" s="228">
        <v>7</v>
      </c>
      <c r="I42" s="228">
        <v>4</v>
      </c>
      <c r="J42" s="228">
        <v>13</v>
      </c>
      <c r="K42" s="228">
        <v>1</v>
      </c>
      <c r="L42" s="228" t="s">
        <v>163</v>
      </c>
      <c r="M42" s="228">
        <v>3</v>
      </c>
      <c r="N42" s="228">
        <v>1</v>
      </c>
      <c r="O42" s="228" t="s">
        <v>163</v>
      </c>
      <c r="P42" s="228">
        <v>10</v>
      </c>
      <c r="Q42" s="228" t="s">
        <v>163</v>
      </c>
    </row>
    <row r="43" spans="1:17" ht="12" customHeight="1">
      <c r="A43" s="226"/>
      <c r="B43" s="226"/>
      <c r="C43" s="226" t="s">
        <v>102</v>
      </c>
      <c r="D43" s="57"/>
      <c r="E43" s="227">
        <v>55</v>
      </c>
      <c r="F43" s="228">
        <v>1</v>
      </c>
      <c r="G43" s="228">
        <v>4</v>
      </c>
      <c r="H43" s="228">
        <v>12</v>
      </c>
      <c r="I43" s="228">
        <v>7</v>
      </c>
      <c r="J43" s="228">
        <v>17</v>
      </c>
      <c r="K43" s="228" t="s">
        <v>163</v>
      </c>
      <c r="L43" s="228" t="s">
        <v>163</v>
      </c>
      <c r="M43" s="228">
        <v>3</v>
      </c>
      <c r="N43" s="228" t="s">
        <v>163</v>
      </c>
      <c r="O43" s="228" t="s">
        <v>163</v>
      </c>
      <c r="P43" s="228">
        <v>11</v>
      </c>
      <c r="Q43" s="228" t="s">
        <v>163</v>
      </c>
    </row>
    <row r="44" spans="1:17" ht="12" customHeight="1">
      <c r="A44" s="226"/>
      <c r="B44" s="226"/>
      <c r="C44" s="226" t="s">
        <v>101</v>
      </c>
      <c r="D44" s="57"/>
      <c r="E44" s="227">
        <v>40</v>
      </c>
      <c r="F44" s="228" t="s">
        <v>163</v>
      </c>
      <c r="G44" s="228">
        <v>6</v>
      </c>
      <c r="H44" s="228">
        <v>9</v>
      </c>
      <c r="I44" s="228">
        <v>3</v>
      </c>
      <c r="J44" s="228">
        <v>10</v>
      </c>
      <c r="K44" s="228">
        <v>1</v>
      </c>
      <c r="L44" s="228">
        <v>4</v>
      </c>
      <c r="M44" s="228">
        <v>5</v>
      </c>
      <c r="N44" s="228" t="s">
        <v>163</v>
      </c>
      <c r="O44" s="228" t="s">
        <v>163</v>
      </c>
      <c r="P44" s="228">
        <v>2</v>
      </c>
      <c r="Q44" s="228" t="s">
        <v>163</v>
      </c>
    </row>
    <row r="45" spans="1:17" ht="12" customHeight="1">
      <c r="A45" s="226"/>
      <c r="B45" s="226" t="s">
        <v>153</v>
      </c>
      <c r="C45" s="226"/>
      <c r="D45" s="226"/>
      <c r="E45" s="227">
        <v>159</v>
      </c>
      <c r="F45" s="228" t="s">
        <v>163</v>
      </c>
      <c r="G45" s="228">
        <v>21</v>
      </c>
      <c r="H45" s="228">
        <v>38</v>
      </c>
      <c r="I45" s="228">
        <v>27</v>
      </c>
      <c r="J45" s="228">
        <v>46</v>
      </c>
      <c r="K45" s="228" t="s">
        <v>163</v>
      </c>
      <c r="L45" s="228" t="s">
        <v>163</v>
      </c>
      <c r="M45" s="228">
        <v>7</v>
      </c>
      <c r="N45" s="228" t="s">
        <v>163</v>
      </c>
      <c r="O45" s="228" t="s">
        <v>163</v>
      </c>
      <c r="P45" s="228">
        <v>19</v>
      </c>
      <c r="Q45" s="228">
        <v>1</v>
      </c>
    </row>
    <row r="46" spans="1:17" ht="12" customHeight="1">
      <c r="A46" s="226"/>
      <c r="B46" s="226" t="s">
        <v>152</v>
      </c>
      <c r="C46" s="226"/>
      <c r="D46" s="226"/>
      <c r="E46" s="227">
        <v>253</v>
      </c>
      <c r="F46" s="228">
        <v>1</v>
      </c>
      <c r="G46" s="228">
        <v>45</v>
      </c>
      <c r="H46" s="228">
        <v>61</v>
      </c>
      <c r="I46" s="228">
        <v>35</v>
      </c>
      <c r="J46" s="228">
        <v>52</v>
      </c>
      <c r="K46" s="228">
        <v>2</v>
      </c>
      <c r="L46" s="228">
        <v>2</v>
      </c>
      <c r="M46" s="228">
        <v>20</v>
      </c>
      <c r="N46" s="228">
        <v>1</v>
      </c>
      <c r="O46" s="228">
        <v>1</v>
      </c>
      <c r="P46" s="228">
        <v>27</v>
      </c>
      <c r="Q46" s="228">
        <v>6</v>
      </c>
    </row>
    <row r="47" spans="1:17" ht="12" customHeight="1">
      <c r="A47" s="226"/>
      <c r="B47" s="226" t="s">
        <v>151</v>
      </c>
      <c r="C47" s="226"/>
      <c r="D47" s="226"/>
      <c r="E47" s="227">
        <v>188</v>
      </c>
      <c r="F47" s="228" t="s">
        <v>163</v>
      </c>
      <c r="G47" s="228">
        <v>25</v>
      </c>
      <c r="H47" s="228">
        <v>42</v>
      </c>
      <c r="I47" s="228">
        <v>31</v>
      </c>
      <c r="J47" s="228">
        <v>48</v>
      </c>
      <c r="K47" s="228" t="s">
        <v>163</v>
      </c>
      <c r="L47" s="228" t="s">
        <v>163</v>
      </c>
      <c r="M47" s="228">
        <v>16</v>
      </c>
      <c r="N47" s="228">
        <v>1</v>
      </c>
      <c r="O47" s="228" t="s">
        <v>163</v>
      </c>
      <c r="P47" s="228">
        <v>18</v>
      </c>
      <c r="Q47" s="228">
        <v>7</v>
      </c>
    </row>
    <row r="48" spans="1:17" ht="12" customHeight="1">
      <c r="A48" s="226"/>
      <c r="B48" s="226" t="s">
        <v>150</v>
      </c>
      <c r="C48" s="226"/>
      <c r="D48" s="226"/>
      <c r="E48" s="227">
        <v>116</v>
      </c>
      <c r="F48" s="228">
        <v>5</v>
      </c>
      <c r="G48" s="228">
        <v>19</v>
      </c>
      <c r="H48" s="228">
        <v>21</v>
      </c>
      <c r="I48" s="228">
        <v>18</v>
      </c>
      <c r="J48" s="228">
        <v>37</v>
      </c>
      <c r="K48" s="228" t="s">
        <v>163</v>
      </c>
      <c r="L48" s="228" t="s">
        <v>163</v>
      </c>
      <c r="M48" s="228">
        <v>5</v>
      </c>
      <c r="N48" s="228" t="s">
        <v>163</v>
      </c>
      <c r="O48" s="228" t="s">
        <v>163</v>
      </c>
      <c r="P48" s="228">
        <v>5</v>
      </c>
      <c r="Q48" s="228">
        <v>6</v>
      </c>
    </row>
    <row r="49" spans="1:17" ht="12" customHeight="1">
      <c r="A49" s="226"/>
      <c r="B49" s="226" t="s">
        <v>149</v>
      </c>
      <c r="C49" s="226"/>
      <c r="D49" s="226"/>
      <c r="E49" s="227">
        <v>138</v>
      </c>
      <c r="F49" s="228">
        <v>1</v>
      </c>
      <c r="G49" s="228">
        <v>20</v>
      </c>
      <c r="H49" s="228">
        <v>30</v>
      </c>
      <c r="I49" s="228">
        <v>17</v>
      </c>
      <c r="J49" s="228">
        <v>36</v>
      </c>
      <c r="K49" s="228">
        <v>1</v>
      </c>
      <c r="L49" s="228">
        <v>1</v>
      </c>
      <c r="M49" s="228">
        <v>16</v>
      </c>
      <c r="N49" s="228" t="s">
        <v>163</v>
      </c>
      <c r="O49" s="228" t="s">
        <v>163</v>
      </c>
      <c r="P49" s="228">
        <v>13</v>
      </c>
      <c r="Q49" s="228">
        <v>3</v>
      </c>
    </row>
    <row r="50" spans="1:17" ht="12" customHeight="1">
      <c r="A50" s="226"/>
      <c r="B50" s="226" t="s">
        <v>148</v>
      </c>
      <c r="C50" s="226"/>
      <c r="D50" s="226"/>
      <c r="E50" s="227">
        <v>160</v>
      </c>
      <c r="F50" s="228" t="s">
        <v>163</v>
      </c>
      <c r="G50" s="228">
        <v>25</v>
      </c>
      <c r="H50" s="228">
        <v>28</v>
      </c>
      <c r="I50" s="228">
        <v>24</v>
      </c>
      <c r="J50" s="228">
        <v>49</v>
      </c>
      <c r="K50" s="228" t="s">
        <v>163</v>
      </c>
      <c r="L50" s="228">
        <v>1</v>
      </c>
      <c r="M50" s="228">
        <v>13</v>
      </c>
      <c r="N50" s="228" t="s">
        <v>163</v>
      </c>
      <c r="O50" s="228" t="s">
        <v>163</v>
      </c>
      <c r="P50" s="228">
        <v>17</v>
      </c>
      <c r="Q50" s="228">
        <v>3</v>
      </c>
    </row>
    <row r="51" spans="1:17" ht="12" customHeight="1">
      <c r="A51" s="226"/>
      <c r="B51" s="226" t="s">
        <v>147</v>
      </c>
      <c r="C51" s="226"/>
      <c r="D51" s="57"/>
      <c r="E51" s="227">
        <v>343</v>
      </c>
      <c r="F51" s="228">
        <v>2</v>
      </c>
      <c r="G51" s="228">
        <v>21</v>
      </c>
      <c r="H51" s="228">
        <v>69</v>
      </c>
      <c r="I51" s="228">
        <v>48</v>
      </c>
      <c r="J51" s="228">
        <v>83</v>
      </c>
      <c r="K51" s="228" t="s">
        <v>163</v>
      </c>
      <c r="L51" s="228">
        <v>37</v>
      </c>
      <c r="M51" s="228">
        <v>40</v>
      </c>
      <c r="N51" s="228">
        <v>5</v>
      </c>
      <c r="O51" s="228">
        <v>1</v>
      </c>
      <c r="P51" s="228">
        <v>30</v>
      </c>
      <c r="Q51" s="228">
        <v>7</v>
      </c>
    </row>
    <row r="52" spans="1:17" ht="12" customHeight="1">
      <c r="A52" s="226"/>
      <c r="B52" s="226"/>
      <c r="C52" s="226" t="s">
        <v>103</v>
      </c>
      <c r="D52" s="57"/>
      <c r="E52" s="227">
        <v>130</v>
      </c>
      <c r="F52" s="228" t="s">
        <v>163</v>
      </c>
      <c r="G52" s="228">
        <v>6</v>
      </c>
      <c r="H52" s="228">
        <v>20</v>
      </c>
      <c r="I52" s="228">
        <v>23</v>
      </c>
      <c r="J52" s="228">
        <v>43</v>
      </c>
      <c r="K52" s="228" t="s">
        <v>163</v>
      </c>
      <c r="L52" s="228">
        <v>1</v>
      </c>
      <c r="M52" s="228">
        <v>16</v>
      </c>
      <c r="N52" s="228">
        <v>3</v>
      </c>
      <c r="O52" s="228">
        <v>1</v>
      </c>
      <c r="P52" s="228">
        <v>17</v>
      </c>
      <c r="Q52" s="228" t="s">
        <v>163</v>
      </c>
    </row>
    <row r="53" spans="1:17" ht="12" customHeight="1">
      <c r="A53" s="226"/>
      <c r="B53" s="226"/>
      <c r="C53" s="226" t="s">
        <v>102</v>
      </c>
      <c r="D53" s="57"/>
      <c r="E53" s="227">
        <v>108</v>
      </c>
      <c r="F53" s="228">
        <v>1</v>
      </c>
      <c r="G53" s="228">
        <v>10</v>
      </c>
      <c r="H53" s="228">
        <v>30</v>
      </c>
      <c r="I53" s="228">
        <v>16</v>
      </c>
      <c r="J53" s="228">
        <v>20</v>
      </c>
      <c r="K53" s="228" t="s">
        <v>163</v>
      </c>
      <c r="L53" s="228">
        <v>5</v>
      </c>
      <c r="M53" s="228">
        <v>16</v>
      </c>
      <c r="N53" s="228">
        <v>1</v>
      </c>
      <c r="O53" s="228" t="s">
        <v>163</v>
      </c>
      <c r="P53" s="228">
        <v>4</v>
      </c>
      <c r="Q53" s="228">
        <v>5</v>
      </c>
    </row>
    <row r="54" spans="1:17" ht="12" customHeight="1">
      <c r="A54" s="226"/>
      <c r="B54" s="226"/>
      <c r="C54" s="226" t="s">
        <v>101</v>
      </c>
      <c r="D54" s="57"/>
      <c r="E54" s="227">
        <v>105</v>
      </c>
      <c r="F54" s="228">
        <v>1</v>
      </c>
      <c r="G54" s="228">
        <v>5</v>
      </c>
      <c r="H54" s="228">
        <v>19</v>
      </c>
      <c r="I54" s="228">
        <v>9</v>
      </c>
      <c r="J54" s="228">
        <v>20</v>
      </c>
      <c r="K54" s="228" t="s">
        <v>163</v>
      </c>
      <c r="L54" s="228">
        <v>31</v>
      </c>
      <c r="M54" s="228">
        <v>8</v>
      </c>
      <c r="N54" s="228">
        <v>1</v>
      </c>
      <c r="O54" s="228" t="s">
        <v>163</v>
      </c>
      <c r="P54" s="228">
        <v>9</v>
      </c>
      <c r="Q54" s="228">
        <v>2</v>
      </c>
    </row>
    <row r="55" spans="1:17" ht="12" customHeight="1">
      <c r="A55" s="226"/>
      <c r="B55" s="226"/>
      <c r="C55" s="226" t="s">
        <v>100</v>
      </c>
      <c r="D55" s="57"/>
      <c r="E55" s="227" t="s">
        <v>163</v>
      </c>
      <c r="F55" s="245" t="s">
        <v>163</v>
      </c>
      <c r="G55" s="245" t="s">
        <v>163</v>
      </c>
      <c r="H55" s="245" t="s">
        <v>163</v>
      </c>
      <c r="I55" s="245" t="s">
        <v>163</v>
      </c>
      <c r="J55" s="245" t="s">
        <v>163</v>
      </c>
      <c r="K55" s="245" t="s">
        <v>163</v>
      </c>
      <c r="L55" s="245" t="s">
        <v>163</v>
      </c>
      <c r="M55" s="245" t="s">
        <v>163</v>
      </c>
      <c r="N55" s="245" t="s">
        <v>163</v>
      </c>
      <c r="O55" s="245" t="s">
        <v>163</v>
      </c>
      <c r="P55" s="245" t="s">
        <v>163</v>
      </c>
      <c r="Q55" s="245" t="s">
        <v>163</v>
      </c>
    </row>
    <row r="56" spans="1:17" ht="12" customHeight="1">
      <c r="A56" s="226"/>
      <c r="B56" s="226" t="s">
        <v>146</v>
      </c>
      <c r="C56" s="226"/>
      <c r="D56" s="57"/>
      <c r="E56" s="227">
        <v>550</v>
      </c>
      <c r="F56" s="228">
        <v>5</v>
      </c>
      <c r="G56" s="228">
        <v>67</v>
      </c>
      <c r="H56" s="228">
        <v>115</v>
      </c>
      <c r="I56" s="228">
        <v>70</v>
      </c>
      <c r="J56" s="228">
        <v>149</v>
      </c>
      <c r="K56" s="228" t="s">
        <v>163</v>
      </c>
      <c r="L56" s="228" t="s">
        <v>163</v>
      </c>
      <c r="M56" s="228">
        <v>59</v>
      </c>
      <c r="N56" s="228">
        <v>4</v>
      </c>
      <c r="O56" s="228" t="s">
        <v>163</v>
      </c>
      <c r="P56" s="228">
        <v>64</v>
      </c>
      <c r="Q56" s="228">
        <v>17</v>
      </c>
    </row>
    <row r="57" spans="1:17" ht="12" customHeight="1">
      <c r="A57" s="226"/>
      <c r="B57" s="226"/>
      <c r="C57" s="226" t="s">
        <v>103</v>
      </c>
      <c r="D57" s="57"/>
      <c r="E57" s="227">
        <v>288</v>
      </c>
      <c r="F57" s="228">
        <v>3</v>
      </c>
      <c r="G57" s="228">
        <v>37</v>
      </c>
      <c r="H57" s="228">
        <v>66</v>
      </c>
      <c r="I57" s="228">
        <v>46</v>
      </c>
      <c r="J57" s="228">
        <v>70</v>
      </c>
      <c r="K57" s="228" t="s">
        <v>163</v>
      </c>
      <c r="L57" s="228" t="s">
        <v>163</v>
      </c>
      <c r="M57" s="228">
        <v>23</v>
      </c>
      <c r="N57" s="228">
        <v>1</v>
      </c>
      <c r="O57" s="228" t="s">
        <v>163</v>
      </c>
      <c r="P57" s="228">
        <v>34</v>
      </c>
      <c r="Q57" s="228">
        <v>8</v>
      </c>
    </row>
    <row r="58" spans="1:17" ht="12" customHeight="1">
      <c r="A58" s="226"/>
      <c r="B58" s="226"/>
      <c r="C58" s="226" t="s">
        <v>102</v>
      </c>
      <c r="D58" s="57"/>
      <c r="E58" s="227">
        <v>262</v>
      </c>
      <c r="F58" s="228">
        <v>2</v>
      </c>
      <c r="G58" s="228">
        <v>30</v>
      </c>
      <c r="H58" s="228">
        <v>49</v>
      </c>
      <c r="I58" s="228">
        <v>24</v>
      </c>
      <c r="J58" s="228">
        <v>79</v>
      </c>
      <c r="K58" s="228" t="s">
        <v>163</v>
      </c>
      <c r="L58" s="228" t="s">
        <v>163</v>
      </c>
      <c r="M58" s="228">
        <v>36</v>
      </c>
      <c r="N58" s="228">
        <v>3</v>
      </c>
      <c r="O58" s="228" t="s">
        <v>163</v>
      </c>
      <c r="P58" s="228">
        <v>30</v>
      </c>
      <c r="Q58" s="228">
        <v>9</v>
      </c>
    </row>
    <row r="59" spans="1:17" ht="12" customHeight="1">
      <c r="A59" s="226"/>
      <c r="B59" s="226"/>
      <c r="C59" s="226" t="s">
        <v>101</v>
      </c>
      <c r="D59" s="57"/>
      <c r="E59" s="227" t="s">
        <v>163</v>
      </c>
      <c r="F59" s="245" t="s">
        <v>163</v>
      </c>
      <c r="G59" s="245" t="s">
        <v>163</v>
      </c>
      <c r="H59" s="245" t="s">
        <v>163</v>
      </c>
      <c r="I59" s="245" t="s">
        <v>163</v>
      </c>
      <c r="J59" s="245" t="s">
        <v>163</v>
      </c>
      <c r="K59" s="245" t="s">
        <v>163</v>
      </c>
      <c r="L59" s="245" t="s">
        <v>163</v>
      </c>
      <c r="M59" s="245" t="s">
        <v>163</v>
      </c>
      <c r="N59" s="245" t="s">
        <v>163</v>
      </c>
      <c r="O59" s="245" t="s">
        <v>163</v>
      </c>
      <c r="P59" s="245" t="s">
        <v>163</v>
      </c>
      <c r="Q59" s="245" t="s">
        <v>163</v>
      </c>
    </row>
    <row r="60" spans="1:17" ht="12" customHeight="1">
      <c r="A60" s="226"/>
      <c r="B60" s="226" t="s">
        <v>145</v>
      </c>
      <c r="C60" s="226"/>
      <c r="D60" s="57"/>
      <c r="E60" s="227">
        <v>501</v>
      </c>
      <c r="F60" s="228">
        <v>3</v>
      </c>
      <c r="G60" s="228">
        <v>53</v>
      </c>
      <c r="H60" s="228">
        <v>91</v>
      </c>
      <c r="I60" s="228">
        <v>66</v>
      </c>
      <c r="J60" s="228">
        <v>132</v>
      </c>
      <c r="K60" s="228">
        <v>1</v>
      </c>
      <c r="L60" s="228">
        <v>28</v>
      </c>
      <c r="M60" s="228">
        <v>53</v>
      </c>
      <c r="N60" s="228">
        <v>2</v>
      </c>
      <c r="O60" s="228">
        <v>2</v>
      </c>
      <c r="P60" s="228">
        <v>56</v>
      </c>
      <c r="Q60" s="228">
        <v>14</v>
      </c>
    </row>
    <row r="61" spans="1:17" ht="12" customHeight="1">
      <c r="A61" s="226"/>
      <c r="B61" s="226"/>
      <c r="C61" s="226" t="s">
        <v>103</v>
      </c>
      <c r="D61" s="229"/>
      <c r="E61" s="227">
        <v>55</v>
      </c>
      <c r="F61" s="228" t="s">
        <v>163</v>
      </c>
      <c r="G61" s="228">
        <v>4</v>
      </c>
      <c r="H61" s="228">
        <v>10</v>
      </c>
      <c r="I61" s="228">
        <v>4</v>
      </c>
      <c r="J61" s="228">
        <v>13</v>
      </c>
      <c r="K61" s="228" t="s">
        <v>163</v>
      </c>
      <c r="L61" s="228">
        <v>11</v>
      </c>
      <c r="M61" s="228">
        <v>3</v>
      </c>
      <c r="N61" s="228" t="s">
        <v>163</v>
      </c>
      <c r="O61" s="228">
        <v>1</v>
      </c>
      <c r="P61" s="228">
        <v>8</v>
      </c>
      <c r="Q61" s="228">
        <v>1</v>
      </c>
    </row>
    <row r="62" spans="1:17" ht="12" customHeight="1">
      <c r="A62" s="226"/>
      <c r="B62" s="226"/>
      <c r="C62" s="226" t="s">
        <v>102</v>
      </c>
      <c r="D62" s="57"/>
      <c r="E62" s="227">
        <v>83</v>
      </c>
      <c r="F62" s="238" t="s">
        <v>163</v>
      </c>
      <c r="G62" s="238">
        <v>7</v>
      </c>
      <c r="H62" s="238">
        <v>21</v>
      </c>
      <c r="I62" s="238">
        <v>15</v>
      </c>
      <c r="J62" s="238">
        <v>14</v>
      </c>
      <c r="K62" s="238" t="s">
        <v>163</v>
      </c>
      <c r="L62" s="238">
        <v>2</v>
      </c>
      <c r="M62" s="238">
        <v>11</v>
      </c>
      <c r="N62" s="238" t="s">
        <v>163</v>
      </c>
      <c r="O62" s="238" t="s">
        <v>163</v>
      </c>
      <c r="P62" s="238">
        <v>8</v>
      </c>
      <c r="Q62" s="238">
        <v>5</v>
      </c>
    </row>
    <row r="63" spans="1:17" ht="12" customHeight="1">
      <c r="A63" s="226"/>
      <c r="B63" s="226"/>
      <c r="C63" s="226" t="s">
        <v>101</v>
      </c>
      <c r="D63" s="57"/>
      <c r="E63" s="227">
        <v>118</v>
      </c>
      <c r="F63" s="238">
        <v>1</v>
      </c>
      <c r="G63" s="238">
        <v>13</v>
      </c>
      <c r="H63" s="238">
        <v>27</v>
      </c>
      <c r="I63" s="238">
        <v>11</v>
      </c>
      <c r="J63" s="238">
        <v>32</v>
      </c>
      <c r="K63" s="238">
        <v>1</v>
      </c>
      <c r="L63" s="238">
        <v>11</v>
      </c>
      <c r="M63" s="238">
        <v>14</v>
      </c>
      <c r="N63" s="238" t="s">
        <v>163</v>
      </c>
      <c r="O63" s="238" t="s">
        <v>163</v>
      </c>
      <c r="P63" s="238">
        <v>8</v>
      </c>
      <c r="Q63" s="238" t="s">
        <v>163</v>
      </c>
    </row>
    <row r="64" spans="1:17" ht="12" customHeight="1">
      <c r="A64" s="226"/>
      <c r="B64" s="226"/>
      <c r="C64" s="226" t="s">
        <v>100</v>
      </c>
      <c r="D64" s="57"/>
      <c r="E64" s="227">
        <v>75</v>
      </c>
      <c r="F64" s="238">
        <v>2</v>
      </c>
      <c r="G64" s="238">
        <v>14</v>
      </c>
      <c r="H64" s="238">
        <v>12</v>
      </c>
      <c r="I64" s="238">
        <v>8</v>
      </c>
      <c r="J64" s="238">
        <v>17</v>
      </c>
      <c r="K64" s="238" t="s">
        <v>163</v>
      </c>
      <c r="L64" s="238">
        <v>1</v>
      </c>
      <c r="M64" s="238">
        <v>7</v>
      </c>
      <c r="N64" s="238">
        <v>1</v>
      </c>
      <c r="O64" s="238" t="s">
        <v>163</v>
      </c>
      <c r="P64" s="238">
        <v>9</v>
      </c>
      <c r="Q64" s="238">
        <v>4</v>
      </c>
    </row>
    <row r="65" spans="1:17" ht="12" customHeight="1">
      <c r="A65" s="226"/>
      <c r="B65" s="226"/>
      <c r="C65" s="226" t="s">
        <v>99</v>
      </c>
      <c r="D65" s="57"/>
      <c r="E65" s="227">
        <v>170</v>
      </c>
      <c r="F65" s="238" t="s">
        <v>163</v>
      </c>
      <c r="G65" s="238">
        <v>15</v>
      </c>
      <c r="H65" s="238">
        <v>21</v>
      </c>
      <c r="I65" s="238">
        <v>28</v>
      </c>
      <c r="J65" s="238">
        <v>56</v>
      </c>
      <c r="K65" s="238" t="s">
        <v>163</v>
      </c>
      <c r="L65" s="238">
        <v>3</v>
      </c>
      <c r="M65" s="238">
        <v>18</v>
      </c>
      <c r="N65" s="238">
        <v>1</v>
      </c>
      <c r="O65" s="238">
        <v>1</v>
      </c>
      <c r="P65" s="238">
        <v>23</v>
      </c>
      <c r="Q65" s="238">
        <v>4</v>
      </c>
    </row>
    <row r="66" spans="1:17" ht="12" customHeight="1">
      <c r="A66" s="226"/>
      <c r="B66" s="226" t="s">
        <v>144</v>
      </c>
      <c r="C66" s="226"/>
      <c r="D66" s="57"/>
      <c r="E66" s="227">
        <v>351</v>
      </c>
      <c r="F66" s="238">
        <v>6</v>
      </c>
      <c r="G66" s="238">
        <v>82</v>
      </c>
      <c r="H66" s="238">
        <v>115</v>
      </c>
      <c r="I66" s="238">
        <v>46</v>
      </c>
      <c r="J66" s="238">
        <v>63</v>
      </c>
      <c r="K66" s="238">
        <v>4</v>
      </c>
      <c r="L66" s="238">
        <v>1</v>
      </c>
      <c r="M66" s="238">
        <v>15</v>
      </c>
      <c r="N66" s="238" t="s">
        <v>163</v>
      </c>
      <c r="O66" s="238" t="s">
        <v>163</v>
      </c>
      <c r="P66" s="238">
        <v>18</v>
      </c>
      <c r="Q66" s="238">
        <v>1</v>
      </c>
    </row>
    <row r="67" spans="1:17" ht="12" customHeight="1">
      <c r="A67" s="226"/>
      <c r="B67" s="226"/>
      <c r="C67" s="226" t="s">
        <v>103</v>
      </c>
      <c r="D67" s="57"/>
      <c r="E67" s="227">
        <v>188</v>
      </c>
      <c r="F67" s="238">
        <v>3</v>
      </c>
      <c r="G67" s="238">
        <v>44</v>
      </c>
      <c r="H67" s="238">
        <v>59</v>
      </c>
      <c r="I67" s="238">
        <v>29</v>
      </c>
      <c r="J67" s="238">
        <v>35</v>
      </c>
      <c r="K67" s="238">
        <v>2</v>
      </c>
      <c r="L67" s="238" t="s">
        <v>163</v>
      </c>
      <c r="M67" s="238">
        <v>7</v>
      </c>
      <c r="N67" s="238" t="s">
        <v>163</v>
      </c>
      <c r="O67" s="238" t="s">
        <v>163</v>
      </c>
      <c r="P67" s="238">
        <v>8</v>
      </c>
      <c r="Q67" s="238">
        <v>1</v>
      </c>
    </row>
    <row r="68" spans="1:17" ht="12" customHeight="1">
      <c r="A68" s="226"/>
      <c r="B68" s="226"/>
      <c r="C68" s="226" t="s">
        <v>102</v>
      </c>
      <c r="D68" s="57"/>
      <c r="E68" s="227">
        <v>130</v>
      </c>
      <c r="F68" s="238">
        <v>2</v>
      </c>
      <c r="G68" s="238">
        <v>31</v>
      </c>
      <c r="H68" s="238">
        <v>46</v>
      </c>
      <c r="I68" s="238">
        <v>11</v>
      </c>
      <c r="J68" s="238">
        <v>23</v>
      </c>
      <c r="K68" s="238">
        <v>2</v>
      </c>
      <c r="L68" s="238">
        <v>1</v>
      </c>
      <c r="M68" s="238">
        <v>8</v>
      </c>
      <c r="N68" s="238" t="s">
        <v>163</v>
      </c>
      <c r="O68" s="238" t="s">
        <v>163</v>
      </c>
      <c r="P68" s="238">
        <v>6</v>
      </c>
      <c r="Q68" s="238" t="s">
        <v>163</v>
      </c>
    </row>
    <row r="69" spans="1:17" ht="12" customHeight="1">
      <c r="A69" s="226"/>
      <c r="B69" s="226"/>
      <c r="C69" s="226" t="s">
        <v>101</v>
      </c>
      <c r="D69" s="57"/>
      <c r="E69" s="227">
        <v>33</v>
      </c>
      <c r="F69" s="238">
        <v>1</v>
      </c>
      <c r="G69" s="238">
        <v>7</v>
      </c>
      <c r="H69" s="238">
        <v>10</v>
      </c>
      <c r="I69" s="238">
        <v>6</v>
      </c>
      <c r="J69" s="238">
        <v>5</v>
      </c>
      <c r="K69" s="238" t="s">
        <v>163</v>
      </c>
      <c r="L69" s="238" t="s">
        <v>163</v>
      </c>
      <c r="M69" s="238" t="s">
        <v>163</v>
      </c>
      <c r="N69" s="238" t="s">
        <v>163</v>
      </c>
      <c r="O69" s="238" t="s">
        <v>163</v>
      </c>
      <c r="P69" s="238">
        <v>4</v>
      </c>
      <c r="Q69" s="238" t="s">
        <v>163</v>
      </c>
    </row>
    <row r="70" spans="1:17">
      <c r="A70" s="226"/>
      <c r="B70" s="226"/>
      <c r="C70" s="226"/>
      <c r="D70" s="57"/>
      <c r="E70" s="226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</row>
    <row r="71" spans="1:17">
      <c r="A71" s="231"/>
      <c r="B71" s="231"/>
      <c r="C71" s="231"/>
      <c r="D71" s="57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1:17">
      <c r="A72" s="231"/>
      <c r="B72" s="231"/>
      <c r="C72" s="231"/>
      <c r="D72" s="57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1:17">
      <c r="A73" s="231"/>
      <c r="B73" s="231"/>
      <c r="C73" s="231"/>
      <c r="D73" s="57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1:17">
      <c r="A74" s="231"/>
      <c r="B74" s="231"/>
      <c r="C74" s="231"/>
      <c r="D74" s="57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>
      <c r="A75" s="231"/>
      <c r="B75" s="231"/>
      <c r="C75" s="231"/>
      <c r="D75" s="57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 ht="24" customHeight="1" thickBot="1">
      <c r="A76" s="231"/>
      <c r="B76" s="233"/>
      <c r="C76" s="233"/>
      <c r="D76" s="55"/>
      <c r="E76" s="211"/>
      <c r="F76" s="211"/>
      <c r="G76" s="211"/>
      <c r="H76" s="211"/>
      <c r="I76" s="211"/>
      <c r="J76" s="244" t="s">
        <v>520</v>
      </c>
      <c r="K76" s="234" t="s">
        <v>519</v>
      </c>
      <c r="L76" s="211"/>
      <c r="M76" s="211"/>
      <c r="N76" s="211"/>
      <c r="O76" s="211"/>
      <c r="P76" s="220"/>
      <c r="Q76" s="220"/>
    </row>
    <row r="77" spans="1:17" ht="14.1" customHeight="1" thickTop="1">
      <c r="A77" s="400" t="s">
        <v>362</v>
      </c>
      <c r="B77" s="400"/>
      <c r="C77" s="400"/>
      <c r="D77" s="401"/>
      <c r="E77" s="415" t="s">
        <v>1</v>
      </c>
      <c r="F77" s="416"/>
      <c r="G77" s="416"/>
      <c r="H77" s="416"/>
      <c r="I77" s="416"/>
      <c r="J77" s="416"/>
      <c r="K77" s="416" t="s">
        <v>1</v>
      </c>
      <c r="L77" s="416"/>
      <c r="M77" s="416"/>
      <c r="N77" s="416"/>
      <c r="O77" s="416"/>
      <c r="P77" s="416"/>
      <c r="Q77" s="416"/>
    </row>
    <row r="78" spans="1:17">
      <c r="A78" s="402"/>
      <c r="B78" s="402"/>
      <c r="C78" s="402"/>
      <c r="D78" s="403"/>
      <c r="E78" s="406" t="s">
        <v>167</v>
      </c>
      <c r="F78" s="235" t="s">
        <v>24</v>
      </c>
      <c r="G78" s="235" t="s">
        <v>25</v>
      </c>
      <c r="H78" s="235" t="s">
        <v>26</v>
      </c>
      <c r="I78" s="235" t="s">
        <v>27</v>
      </c>
      <c r="J78" s="236" t="s">
        <v>28</v>
      </c>
      <c r="K78" s="237" t="s">
        <v>29</v>
      </c>
      <c r="L78" s="235" t="s">
        <v>30</v>
      </c>
      <c r="M78" s="235" t="s">
        <v>31</v>
      </c>
      <c r="N78" s="235" t="s">
        <v>32</v>
      </c>
      <c r="O78" s="235" t="s">
        <v>33</v>
      </c>
      <c r="P78" s="235" t="s">
        <v>34</v>
      </c>
      <c r="Q78" s="233" t="s">
        <v>35</v>
      </c>
    </row>
    <row r="79" spans="1:17">
      <c r="A79" s="402"/>
      <c r="B79" s="402"/>
      <c r="C79" s="402"/>
      <c r="D79" s="403"/>
      <c r="E79" s="406"/>
      <c r="F79" s="408" t="s">
        <v>495</v>
      </c>
      <c r="G79" s="361" t="s">
        <v>496</v>
      </c>
      <c r="H79" s="408" t="s">
        <v>490</v>
      </c>
      <c r="I79" s="408" t="s">
        <v>491</v>
      </c>
      <c r="J79" s="410" t="s">
        <v>497</v>
      </c>
      <c r="K79" s="412" t="s">
        <v>498</v>
      </c>
      <c r="L79" s="408" t="s">
        <v>499</v>
      </c>
      <c r="M79" s="408" t="s">
        <v>500</v>
      </c>
      <c r="N79" s="408" t="s">
        <v>501</v>
      </c>
      <c r="O79" s="408" t="s">
        <v>502</v>
      </c>
      <c r="P79" s="361" t="s">
        <v>503</v>
      </c>
      <c r="Q79" s="398" t="s">
        <v>504</v>
      </c>
    </row>
    <row r="80" spans="1:17">
      <c r="A80" s="404"/>
      <c r="B80" s="404"/>
      <c r="C80" s="404"/>
      <c r="D80" s="405"/>
      <c r="E80" s="407"/>
      <c r="F80" s="409"/>
      <c r="G80" s="362"/>
      <c r="H80" s="409"/>
      <c r="I80" s="409"/>
      <c r="J80" s="411"/>
      <c r="K80" s="413"/>
      <c r="L80" s="409"/>
      <c r="M80" s="409"/>
      <c r="N80" s="409"/>
      <c r="O80" s="409"/>
      <c r="P80" s="362"/>
      <c r="Q80" s="399"/>
    </row>
    <row r="81" spans="1:17" ht="12" customHeight="1">
      <c r="A81" s="226"/>
      <c r="B81" s="226" t="s">
        <v>143</v>
      </c>
      <c r="C81" s="226"/>
      <c r="D81" s="57"/>
      <c r="E81" s="246">
        <v>853</v>
      </c>
      <c r="F81" s="238">
        <v>9</v>
      </c>
      <c r="G81" s="238">
        <v>185</v>
      </c>
      <c r="H81" s="238">
        <v>193</v>
      </c>
      <c r="I81" s="238">
        <v>140</v>
      </c>
      <c r="J81" s="238">
        <v>191</v>
      </c>
      <c r="K81" s="238">
        <v>2</v>
      </c>
      <c r="L81" s="238">
        <v>4</v>
      </c>
      <c r="M81" s="238">
        <v>48</v>
      </c>
      <c r="N81" s="238" t="s">
        <v>163</v>
      </c>
      <c r="O81" s="238" t="s">
        <v>163</v>
      </c>
      <c r="P81" s="238">
        <v>69</v>
      </c>
      <c r="Q81" s="238">
        <v>12</v>
      </c>
    </row>
    <row r="82" spans="1:17" ht="12" customHeight="1">
      <c r="A82" s="226"/>
      <c r="B82" s="226"/>
      <c r="C82" s="226" t="s">
        <v>103</v>
      </c>
      <c r="D82" s="57"/>
      <c r="E82" s="246">
        <v>86</v>
      </c>
      <c r="F82" s="228">
        <v>2</v>
      </c>
      <c r="G82" s="238">
        <v>25</v>
      </c>
      <c r="H82" s="238">
        <v>18</v>
      </c>
      <c r="I82" s="238">
        <v>14</v>
      </c>
      <c r="J82" s="238">
        <v>16</v>
      </c>
      <c r="K82" s="238" t="s">
        <v>163</v>
      </c>
      <c r="L82" s="238" t="s">
        <v>163</v>
      </c>
      <c r="M82" s="238">
        <v>1</v>
      </c>
      <c r="N82" s="238" t="s">
        <v>163</v>
      </c>
      <c r="O82" s="238" t="s">
        <v>163</v>
      </c>
      <c r="P82" s="238">
        <v>9</v>
      </c>
      <c r="Q82" s="238">
        <v>1</v>
      </c>
    </row>
    <row r="83" spans="1:17" ht="12" customHeight="1">
      <c r="A83" s="226"/>
      <c r="B83" s="226"/>
      <c r="C83" s="226" t="s">
        <v>102</v>
      </c>
      <c r="D83" s="57"/>
      <c r="E83" s="246">
        <v>123</v>
      </c>
      <c r="F83" s="228" t="s">
        <v>163</v>
      </c>
      <c r="G83" s="238">
        <v>29</v>
      </c>
      <c r="H83" s="238">
        <v>34</v>
      </c>
      <c r="I83" s="238">
        <v>25</v>
      </c>
      <c r="J83" s="238">
        <v>23</v>
      </c>
      <c r="K83" s="238" t="s">
        <v>163</v>
      </c>
      <c r="L83" s="238" t="s">
        <v>163</v>
      </c>
      <c r="M83" s="238">
        <v>7</v>
      </c>
      <c r="N83" s="238" t="s">
        <v>163</v>
      </c>
      <c r="O83" s="238" t="s">
        <v>163</v>
      </c>
      <c r="P83" s="238">
        <v>5</v>
      </c>
      <c r="Q83" s="238" t="s">
        <v>163</v>
      </c>
    </row>
    <row r="84" spans="1:17" ht="12" customHeight="1">
      <c r="A84" s="226"/>
      <c r="B84" s="226"/>
      <c r="C84" s="226" t="s">
        <v>101</v>
      </c>
      <c r="D84" s="57"/>
      <c r="E84" s="246">
        <v>217</v>
      </c>
      <c r="F84" s="228">
        <v>5</v>
      </c>
      <c r="G84" s="238">
        <v>56</v>
      </c>
      <c r="H84" s="238">
        <v>47</v>
      </c>
      <c r="I84" s="238">
        <v>35</v>
      </c>
      <c r="J84" s="238">
        <v>45</v>
      </c>
      <c r="K84" s="238">
        <v>1</v>
      </c>
      <c r="L84" s="238">
        <v>2</v>
      </c>
      <c r="M84" s="238">
        <v>11</v>
      </c>
      <c r="N84" s="238" t="s">
        <v>163</v>
      </c>
      <c r="O84" s="238" t="s">
        <v>163</v>
      </c>
      <c r="P84" s="238">
        <v>8</v>
      </c>
      <c r="Q84" s="238">
        <v>7</v>
      </c>
    </row>
    <row r="85" spans="1:17" ht="12" customHeight="1">
      <c r="A85" s="226"/>
      <c r="B85" s="226"/>
      <c r="C85" s="226" t="s">
        <v>100</v>
      </c>
      <c r="D85" s="57"/>
      <c r="E85" s="246">
        <v>198</v>
      </c>
      <c r="F85" s="228">
        <v>2</v>
      </c>
      <c r="G85" s="238">
        <v>39</v>
      </c>
      <c r="H85" s="238">
        <v>38</v>
      </c>
      <c r="I85" s="238">
        <v>31</v>
      </c>
      <c r="J85" s="238">
        <v>53</v>
      </c>
      <c r="K85" s="238" t="s">
        <v>163</v>
      </c>
      <c r="L85" s="238">
        <v>1</v>
      </c>
      <c r="M85" s="238">
        <v>13</v>
      </c>
      <c r="N85" s="238" t="s">
        <v>163</v>
      </c>
      <c r="O85" s="238" t="s">
        <v>163</v>
      </c>
      <c r="P85" s="238">
        <v>20</v>
      </c>
      <c r="Q85" s="238">
        <v>1</v>
      </c>
    </row>
    <row r="86" spans="1:17" ht="12" customHeight="1">
      <c r="A86" s="226"/>
      <c r="B86" s="226"/>
      <c r="C86" s="226" t="s">
        <v>99</v>
      </c>
      <c r="D86" s="57"/>
      <c r="E86" s="246">
        <v>229</v>
      </c>
      <c r="F86" s="228" t="s">
        <v>163</v>
      </c>
      <c r="G86" s="238">
        <v>36</v>
      </c>
      <c r="H86" s="238">
        <v>56</v>
      </c>
      <c r="I86" s="238">
        <v>35</v>
      </c>
      <c r="J86" s="238">
        <v>54</v>
      </c>
      <c r="K86" s="238">
        <v>1</v>
      </c>
      <c r="L86" s="238">
        <v>1</v>
      </c>
      <c r="M86" s="238">
        <v>16</v>
      </c>
      <c r="N86" s="238" t="s">
        <v>163</v>
      </c>
      <c r="O86" s="238" t="s">
        <v>163</v>
      </c>
      <c r="P86" s="238">
        <v>27</v>
      </c>
      <c r="Q86" s="238">
        <v>3</v>
      </c>
    </row>
    <row r="87" spans="1:17" ht="12" customHeight="1">
      <c r="A87" s="226"/>
      <c r="B87" s="226" t="s">
        <v>142</v>
      </c>
      <c r="C87" s="226"/>
      <c r="D87" s="57"/>
      <c r="E87" s="246">
        <v>562</v>
      </c>
      <c r="F87" s="228">
        <v>9</v>
      </c>
      <c r="G87" s="228">
        <v>136</v>
      </c>
      <c r="H87" s="228">
        <v>154</v>
      </c>
      <c r="I87" s="228">
        <v>75</v>
      </c>
      <c r="J87" s="228">
        <v>125</v>
      </c>
      <c r="K87" s="228">
        <v>9</v>
      </c>
      <c r="L87" s="238">
        <v>4</v>
      </c>
      <c r="M87" s="228">
        <v>20</v>
      </c>
      <c r="N87" s="238" t="s">
        <v>163</v>
      </c>
      <c r="O87" s="238" t="s">
        <v>163</v>
      </c>
      <c r="P87" s="228">
        <v>24</v>
      </c>
      <c r="Q87" s="228">
        <v>6</v>
      </c>
    </row>
    <row r="88" spans="1:17" ht="12" customHeight="1">
      <c r="A88" s="226"/>
      <c r="B88" s="226"/>
      <c r="C88" s="226" t="s">
        <v>103</v>
      </c>
      <c r="D88" s="57"/>
      <c r="E88" s="246">
        <v>234</v>
      </c>
      <c r="F88" s="228">
        <v>6</v>
      </c>
      <c r="G88" s="238">
        <v>58</v>
      </c>
      <c r="H88" s="238">
        <v>70</v>
      </c>
      <c r="I88" s="238">
        <v>30</v>
      </c>
      <c r="J88" s="238">
        <v>41</v>
      </c>
      <c r="K88" s="238">
        <v>6</v>
      </c>
      <c r="L88" s="238">
        <v>2</v>
      </c>
      <c r="M88" s="238">
        <v>9</v>
      </c>
      <c r="N88" s="238" t="s">
        <v>163</v>
      </c>
      <c r="O88" s="238" t="s">
        <v>163</v>
      </c>
      <c r="P88" s="238">
        <v>10</v>
      </c>
      <c r="Q88" s="238">
        <v>2</v>
      </c>
    </row>
    <row r="89" spans="1:17" ht="12" customHeight="1">
      <c r="A89" s="226"/>
      <c r="B89" s="226"/>
      <c r="C89" s="226" t="s">
        <v>102</v>
      </c>
      <c r="D89" s="57"/>
      <c r="E89" s="246">
        <v>328</v>
      </c>
      <c r="F89" s="228">
        <v>3</v>
      </c>
      <c r="G89" s="238">
        <v>78</v>
      </c>
      <c r="H89" s="238">
        <v>84</v>
      </c>
      <c r="I89" s="238">
        <v>45</v>
      </c>
      <c r="J89" s="238">
        <v>84</v>
      </c>
      <c r="K89" s="238">
        <v>3</v>
      </c>
      <c r="L89" s="238">
        <v>2</v>
      </c>
      <c r="M89" s="238">
        <v>11</v>
      </c>
      <c r="N89" s="238" t="s">
        <v>163</v>
      </c>
      <c r="O89" s="238" t="s">
        <v>163</v>
      </c>
      <c r="P89" s="238">
        <v>14</v>
      </c>
      <c r="Q89" s="238">
        <v>4</v>
      </c>
    </row>
    <row r="90" spans="1:17" ht="12" customHeight="1">
      <c r="A90" s="226"/>
      <c r="B90" s="226" t="s">
        <v>141</v>
      </c>
      <c r="C90" s="226"/>
      <c r="D90" s="57"/>
      <c r="E90" s="246">
        <v>905</v>
      </c>
      <c r="F90" s="228">
        <v>9</v>
      </c>
      <c r="G90" s="228">
        <v>175</v>
      </c>
      <c r="H90" s="228">
        <v>216</v>
      </c>
      <c r="I90" s="228">
        <v>152</v>
      </c>
      <c r="J90" s="228">
        <v>212</v>
      </c>
      <c r="K90" s="228">
        <v>6</v>
      </c>
      <c r="L90" s="238">
        <v>7</v>
      </c>
      <c r="M90" s="228">
        <v>52</v>
      </c>
      <c r="N90" s="228" t="s">
        <v>163</v>
      </c>
      <c r="O90" s="228" t="s">
        <v>163</v>
      </c>
      <c r="P90" s="228">
        <v>65</v>
      </c>
      <c r="Q90" s="228">
        <v>11</v>
      </c>
    </row>
    <row r="91" spans="1:17" ht="12" customHeight="1">
      <c r="A91" s="226"/>
      <c r="B91" s="226"/>
      <c r="C91" s="226" t="s">
        <v>103</v>
      </c>
      <c r="D91" s="57"/>
      <c r="E91" s="246">
        <v>367</v>
      </c>
      <c r="F91" s="228">
        <v>3</v>
      </c>
      <c r="G91" s="238">
        <v>74</v>
      </c>
      <c r="H91" s="238">
        <v>86</v>
      </c>
      <c r="I91" s="238">
        <v>66</v>
      </c>
      <c r="J91" s="238">
        <v>83</v>
      </c>
      <c r="K91" s="238">
        <v>1</v>
      </c>
      <c r="L91" s="238">
        <v>2</v>
      </c>
      <c r="M91" s="238">
        <v>21</v>
      </c>
      <c r="N91" s="238" t="s">
        <v>163</v>
      </c>
      <c r="O91" s="238" t="s">
        <v>163</v>
      </c>
      <c r="P91" s="238">
        <v>25</v>
      </c>
      <c r="Q91" s="238">
        <v>6</v>
      </c>
    </row>
    <row r="92" spans="1:17" ht="12" customHeight="1">
      <c r="A92" s="226"/>
      <c r="B92" s="226"/>
      <c r="C92" s="226" t="s">
        <v>102</v>
      </c>
      <c r="D92" s="57"/>
      <c r="E92" s="246">
        <v>326</v>
      </c>
      <c r="F92" s="228">
        <v>4</v>
      </c>
      <c r="G92" s="238">
        <v>69</v>
      </c>
      <c r="H92" s="238">
        <v>85</v>
      </c>
      <c r="I92" s="238">
        <v>50</v>
      </c>
      <c r="J92" s="238">
        <v>64</v>
      </c>
      <c r="K92" s="238">
        <v>4</v>
      </c>
      <c r="L92" s="238">
        <v>3</v>
      </c>
      <c r="M92" s="238">
        <v>18</v>
      </c>
      <c r="N92" s="238" t="s">
        <v>163</v>
      </c>
      <c r="O92" s="238" t="s">
        <v>163</v>
      </c>
      <c r="P92" s="238">
        <v>27</v>
      </c>
      <c r="Q92" s="238">
        <v>2</v>
      </c>
    </row>
    <row r="93" spans="1:17" ht="12" customHeight="1">
      <c r="A93" s="226"/>
      <c r="B93" s="226"/>
      <c r="C93" s="226" t="s">
        <v>101</v>
      </c>
      <c r="D93" s="57"/>
      <c r="E93" s="246">
        <v>185</v>
      </c>
      <c r="F93" s="228">
        <v>1</v>
      </c>
      <c r="G93" s="238">
        <v>31</v>
      </c>
      <c r="H93" s="238">
        <v>44</v>
      </c>
      <c r="I93" s="238">
        <v>23</v>
      </c>
      <c r="J93" s="238">
        <v>55</v>
      </c>
      <c r="K93" s="238">
        <v>1</v>
      </c>
      <c r="L93" s="238">
        <v>2</v>
      </c>
      <c r="M93" s="238">
        <v>13</v>
      </c>
      <c r="N93" s="238" t="s">
        <v>163</v>
      </c>
      <c r="O93" s="238" t="s">
        <v>163</v>
      </c>
      <c r="P93" s="238">
        <v>13</v>
      </c>
      <c r="Q93" s="238">
        <v>2</v>
      </c>
    </row>
    <row r="94" spans="1:17" ht="12" customHeight="1">
      <c r="A94" s="226"/>
      <c r="B94" s="226"/>
      <c r="C94" s="226" t="s">
        <v>100</v>
      </c>
      <c r="D94" s="57"/>
      <c r="E94" s="246">
        <v>27</v>
      </c>
      <c r="F94" s="228">
        <v>1</v>
      </c>
      <c r="G94" s="238">
        <v>1</v>
      </c>
      <c r="H94" s="238">
        <v>1</v>
      </c>
      <c r="I94" s="238">
        <v>13</v>
      </c>
      <c r="J94" s="238">
        <v>10</v>
      </c>
      <c r="K94" s="238" t="s">
        <v>163</v>
      </c>
      <c r="L94" s="238" t="s">
        <v>163</v>
      </c>
      <c r="M94" s="238" t="s">
        <v>163</v>
      </c>
      <c r="N94" s="238" t="s">
        <v>163</v>
      </c>
      <c r="O94" s="238" t="s">
        <v>163</v>
      </c>
      <c r="P94" s="238" t="s">
        <v>163</v>
      </c>
      <c r="Q94" s="238">
        <v>1</v>
      </c>
    </row>
    <row r="95" spans="1:17" ht="12" customHeight="1">
      <c r="A95" s="226"/>
      <c r="B95" s="226"/>
      <c r="C95" s="226" t="s">
        <v>99</v>
      </c>
      <c r="D95" s="57"/>
      <c r="E95" s="227" t="s">
        <v>163</v>
      </c>
      <c r="F95" s="228" t="s">
        <v>163</v>
      </c>
      <c r="G95" s="238" t="s">
        <v>163</v>
      </c>
      <c r="H95" s="238" t="s">
        <v>163</v>
      </c>
      <c r="I95" s="238" t="s">
        <v>163</v>
      </c>
      <c r="J95" s="238" t="s">
        <v>163</v>
      </c>
      <c r="K95" s="238" t="s">
        <v>163</v>
      </c>
      <c r="L95" s="238" t="s">
        <v>163</v>
      </c>
      <c r="M95" s="238" t="s">
        <v>163</v>
      </c>
      <c r="N95" s="238" t="s">
        <v>163</v>
      </c>
      <c r="O95" s="238" t="s">
        <v>163</v>
      </c>
      <c r="P95" s="238" t="s">
        <v>163</v>
      </c>
      <c r="Q95" s="238" t="s">
        <v>163</v>
      </c>
    </row>
    <row r="96" spans="1:17" ht="12" customHeight="1">
      <c r="A96" s="226"/>
      <c r="B96" s="226" t="s">
        <v>140</v>
      </c>
      <c r="C96" s="226"/>
      <c r="D96" s="57"/>
      <c r="E96" s="246">
        <v>543</v>
      </c>
      <c r="F96" s="228">
        <v>2</v>
      </c>
      <c r="G96" s="228">
        <v>64</v>
      </c>
      <c r="H96" s="228">
        <v>158</v>
      </c>
      <c r="I96" s="228">
        <v>79</v>
      </c>
      <c r="J96" s="228">
        <v>120</v>
      </c>
      <c r="K96" s="238" t="s">
        <v>163</v>
      </c>
      <c r="L96" s="228">
        <v>3</v>
      </c>
      <c r="M96" s="228">
        <v>38</v>
      </c>
      <c r="N96" s="228">
        <v>1</v>
      </c>
      <c r="O96" s="238">
        <v>1</v>
      </c>
      <c r="P96" s="228">
        <v>70</v>
      </c>
      <c r="Q96" s="228">
        <v>7</v>
      </c>
    </row>
    <row r="97" spans="1:17" ht="12" customHeight="1">
      <c r="A97" s="226"/>
      <c r="B97" s="226"/>
      <c r="C97" s="226" t="s">
        <v>103</v>
      </c>
      <c r="D97" s="57"/>
      <c r="E97" s="246">
        <v>249</v>
      </c>
      <c r="F97" s="228">
        <v>1</v>
      </c>
      <c r="G97" s="238">
        <v>30</v>
      </c>
      <c r="H97" s="238">
        <v>72</v>
      </c>
      <c r="I97" s="238">
        <v>43</v>
      </c>
      <c r="J97" s="238">
        <v>59</v>
      </c>
      <c r="K97" s="238" t="s">
        <v>163</v>
      </c>
      <c r="L97" s="238">
        <v>2</v>
      </c>
      <c r="M97" s="238">
        <v>14</v>
      </c>
      <c r="N97" s="238" t="s">
        <v>163</v>
      </c>
      <c r="O97" s="238">
        <v>1</v>
      </c>
      <c r="P97" s="238">
        <v>23</v>
      </c>
      <c r="Q97" s="238">
        <v>4</v>
      </c>
    </row>
    <row r="98" spans="1:17" ht="12" customHeight="1">
      <c r="A98" s="226"/>
      <c r="B98" s="226"/>
      <c r="C98" s="226" t="s">
        <v>102</v>
      </c>
      <c r="D98" s="57"/>
      <c r="E98" s="246">
        <v>294</v>
      </c>
      <c r="F98" s="228">
        <v>1</v>
      </c>
      <c r="G98" s="238">
        <v>34</v>
      </c>
      <c r="H98" s="238">
        <v>86</v>
      </c>
      <c r="I98" s="238">
        <v>36</v>
      </c>
      <c r="J98" s="238">
        <v>61</v>
      </c>
      <c r="K98" s="238" t="s">
        <v>163</v>
      </c>
      <c r="L98" s="238">
        <v>1</v>
      </c>
      <c r="M98" s="238">
        <v>24</v>
      </c>
      <c r="N98" s="238">
        <v>1</v>
      </c>
      <c r="O98" s="238" t="s">
        <v>163</v>
      </c>
      <c r="P98" s="238">
        <v>47</v>
      </c>
      <c r="Q98" s="238">
        <v>3</v>
      </c>
    </row>
    <row r="99" spans="1:17" ht="12" customHeight="1">
      <c r="A99" s="226"/>
      <c r="B99" s="226" t="s">
        <v>139</v>
      </c>
      <c r="C99" s="226"/>
      <c r="D99" s="57"/>
      <c r="E99" s="239" t="s">
        <v>163</v>
      </c>
      <c r="F99" s="245" t="s">
        <v>163</v>
      </c>
      <c r="G99" s="245" t="s">
        <v>163</v>
      </c>
      <c r="H99" s="245" t="s">
        <v>163</v>
      </c>
      <c r="I99" s="245" t="s">
        <v>163</v>
      </c>
      <c r="J99" s="245" t="s">
        <v>163</v>
      </c>
      <c r="K99" s="245" t="s">
        <v>163</v>
      </c>
      <c r="L99" s="245" t="s">
        <v>163</v>
      </c>
      <c r="M99" s="245" t="s">
        <v>163</v>
      </c>
      <c r="N99" s="245" t="s">
        <v>163</v>
      </c>
      <c r="O99" s="245" t="s">
        <v>163</v>
      </c>
      <c r="P99" s="245" t="s">
        <v>163</v>
      </c>
      <c r="Q99" s="245" t="s">
        <v>163</v>
      </c>
    </row>
    <row r="100" spans="1:17" ht="12" customHeight="1">
      <c r="A100" s="226"/>
      <c r="B100" s="226"/>
      <c r="C100" s="226" t="s">
        <v>103</v>
      </c>
      <c r="D100" s="57"/>
      <c r="E100" s="239" t="s">
        <v>163</v>
      </c>
      <c r="F100" s="245" t="s">
        <v>163</v>
      </c>
      <c r="G100" s="245" t="s">
        <v>163</v>
      </c>
      <c r="H100" s="245" t="s">
        <v>163</v>
      </c>
      <c r="I100" s="245" t="s">
        <v>163</v>
      </c>
      <c r="J100" s="245" t="s">
        <v>163</v>
      </c>
      <c r="K100" s="245" t="s">
        <v>163</v>
      </c>
      <c r="L100" s="245" t="s">
        <v>163</v>
      </c>
      <c r="M100" s="245" t="s">
        <v>163</v>
      </c>
      <c r="N100" s="245" t="s">
        <v>163</v>
      </c>
      <c r="O100" s="245" t="s">
        <v>163</v>
      </c>
      <c r="P100" s="245" t="s">
        <v>163</v>
      </c>
      <c r="Q100" s="245" t="s">
        <v>163</v>
      </c>
    </row>
    <row r="101" spans="1:17" ht="12" customHeight="1">
      <c r="A101" s="226"/>
      <c r="B101" s="226"/>
      <c r="C101" s="226" t="s">
        <v>102</v>
      </c>
      <c r="D101" s="57"/>
      <c r="E101" s="239" t="s">
        <v>163</v>
      </c>
      <c r="F101" s="245" t="s">
        <v>163</v>
      </c>
      <c r="G101" s="245" t="s">
        <v>163</v>
      </c>
      <c r="H101" s="245" t="s">
        <v>163</v>
      </c>
      <c r="I101" s="245" t="s">
        <v>163</v>
      </c>
      <c r="J101" s="245" t="s">
        <v>163</v>
      </c>
      <c r="K101" s="245" t="s">
        <v>163</v>
      </c>
      <c r="L101" s="245" t="s">
        <v>163</v>
      </c>
      <c r="M101" s="245" t="s">
        <v>163</v>
      </c>
      <c r="N101" s="245" t="s">
        <v>163</v>
      </c>
      <c r="O101" s="245" t="s">
        <v>163</v>
      </c>
      <c r="P101" s="245" t="s">
        <v>163</v>
      </c>
      <c r="Q101" s="245" t="s">
        <v>163</v>
      </c>
    </row>
    <row r="102" spans="1:17" ht="12" customHeight="1">
      <c r="A102" s="226"/>
      <c r="B102" s="226" t="s">
        <v>138</v>
      </c>
      <c r="C102" s="226"/>
      <c r="D102" s="57"/>
      <c r="E102" s="246">
        <v>914</v>
      </c>
      <c r="F102" s="228">
        <v>12</v>
      </c>
      <c r="G102" s="228">
        <v>204</v>
      </c>
      <c r="H102" s="228">
        <v>219</v>
      </c>
      <c r="I102" s="228">
        <v>126</v>
      </c>
      <c r="J102" s="228">
        <v>222</v>
      </c>
      <c r="K102" s="228">
        <v>1</v>
      </c>
      <c r="L102" s="228">
        <v>2</v>
      </c>
      <c r="M102" s="228">
        <v>40</v>
      </c>
      <c r="N102" s="228">
        <v>2</v>
      </c>
      <c r="O102" s="228">
        <v>1</v>
      </c>
      <c r="P102" s="228">
        <v>74</v>
      </c>
      <c r="Q102" s="228">
        <v>11</v>
      </c>
    </row>
    <row r="103" spans="1:17" ht="12" customHeight="1">
      <c r="A103" s="226"/>
      <c r="B103" s="226"/>
      <c r="C103" s="226" t="s">
        <v>103</v>
      </c>
      <c r="D103" s="57"/>
      <c r="E103" s="246">
        <v>46</v>
      </c>
      <c r="F103" s="228">
        <v>2</v>
      </c>
      <c r="G103" s="238">
        <v>4</v>
      </c>
      <c r="H103" s="238">
        <v>5</v>
      </c>
      <c r="I103" s="238">
        <v>11</v>
      </c>
      <c r="J103" s="238">
        <v>16</v>
      </c>
      <c r="K103" s="238" t="s">
        <v>163</v>
      </c>
      <c r="L103" s="238" t="s">
        <v>163</v>
      </c>
      <c r="M103" s="238">
        <v>4</v>
      </c>
      <c r="N103" s="238" t="s">
        <v>163</v>
      </c>
      <c r="O103" s="238" t="s">
        <v>163</v>
      </c>
      <c r="P103" s="238">
        <v>4</v>
      </c>
      <c r="Q103" s="238" t="s">
        <v>163</v>
      </c>
    </row>
    <row r="104" spans="1:17" ht="12" customHeight="1">
      <c r="A104" s="226"/>
      <c r="B104" s="226"/>
      <c r="C104" s="226" t="s">
        <v>102</v>
      </c>
      <c r="D104" s="57"/>
      <c r="E104" s="246">
        <v>193</v>
      </c>
      <c r="F104" s="228">
        <v>2</v>
      </c>
      <c r="G104" s="238">
        <v>46</v>
      </c>
      <c r="H104" s="238">
        <v>56</v>
      </c>
      <c r="I104" s="238">
        <v>20</v>
      </c>
      <c r="J104" s="238">
        <v>50</v>
      </c>
      <c r="K104" s="238">
        <v>1</v>
      </c>
      <c r="L104" s="238" t="s">
        <v>163</v>
      </c>
      <c r="M104" s="238">
        <v>6</v>
      </c>
      <c r="N104" s="238" t="s">
        <v>163</v>
      </c>
      <c r="O104" s="238" t="s">
        <v>163</v>
      </c>
      <c r="P104" s="238">
        <v>11</v>
      </c>
      <c r="Q104" s="238">
        <v>1</v>
      </c>
    </row>
    <row r="105" spans="1:17" ht="12" customHeight="1">
      <c r="A105" s="226"/>
      <c r="B105" s="226"/>
      <c r="C105" s="226" t="s">
        <v>101</v>
      </c>
      <c r="D105" s="57"/>
      <c r="E105" s="246">
        <v>325</v>
      </c>
      <c r="F105" s="228">
        <v>6</v>
      </c>
      <c r="G105" s="238">
        <v>70</v>
      </c>
      <c r="H105" s="238">
        <v>67</v>
      </c>
      <c r="I105" s="238">
        <v>45</v>
      </c>
      <c r="J105" s="238">
        <v>80</v>
      </c>
      <c r="K105" s="238" t="s">
        <v>163</v>
      </c>
      <c r="L105" s="238">
        <v>2</v>
      </c>
      <c r="M105" s="238">
        <v>17</v>
      </c>
      <c r="N105" s="238">
        <v>1</v>
      </c>
      <c r="O105" s="238">
        <v>1</v>
      </c>
      <c r="P105" s="238">
        <v>30</v>
      </c>
      <c r="Q105" s="238">
        <v>6</v>
      </c>
    </row>
    <row r="106" spans="1:17" ht="12" customHeight="1">
      <c r="A106" s="226"/>
      <c r="B106" s="226"/>
      <c r="C106" s="226" t="s">
        <v>100</v>
      </c>
      <c r="D106" s="57"/>
      <c r="E106" s="246">
        <v>284</v>
      </c>
      <c r="F106" s="228">
        <v>1</v>
      </c>
      <c r="G106" s="238">
        <v>70</v>
      </c>
      <c r="H106" s="238">
        <v>77</v>
      </c>
      <c r="I106" s="238">
        <v>38</v>
      </c>
      <c r="J106" s="238">
        <v>58</v>
      </c>
      <c r="K106" s="238" t="s">
        <v>163</v>
      </c>
      <c r="L106" s="238" t="s">
        <v>163</v>
      </c>
      <c r="M106" s="238">
        <v>12</v>
      </c>
      <c r="N106" s="238">
        <v>1</v>
      </c>
      <c r="O106" s="238" t="s">
        <v>163</v>
      </c>
      <c r="P106" s="238">
        <v>23</v>
      </c>
      <c r="Q106" s="238">
        <v>4</v>
      </c>
    </row>
    <row r="107" spans="1:17" ht="12" customHeight="1">
      <c r="A107" s="226"/>
      <c r="B107" s="226"/>
      <c r="C107" s="226" t="s">
        <v>99</v>
      </c>
      <c r="D107" s="57"/>
      <c r="E107" s="246">
        <v>66</v>
      </c>
      <c r="F107" s="228">
        <v>1</v>
      </c>
      <c r="G107" s="238">
        <v>14</v>
      </c>
      <c r="H107" s="238">
        <v>14</v>
      </c>
      <c r="I107" s="238">
        <v>12</v>
      </c>
      <c r="J107" s="238">
        <v>18</v>
      </c>
      <c r="K107" s="238" t="s">
        <v>163</v>
      </c>
      <c r="L107" s="238" t="s">
        <v>163</v>
      </c>
      <c r="M107" s="238">
        <v>1</v>
      </c>
      <c r="N107" s="238" t="s">
        <v>163</v>
      </c>
      <c r="O107" s="238" t="s">
        <v>163</v>
      </c>
      <c r="P107" s="238">
        <v>6</v>
      </c>
      <c r="Q107" s="238" t="s">
        <v>163</v>
      </c>
    </row>
    <row r="108" spans="1:17" ht="12" customHeight="1">
      <c r="A108" s="226"/>
      <c r="B108" s="226" t="s">
        <v>137</v>
      </c>
      <c r="C108" s="226"/>
      <c r="D108" s="57"/>
      <c r="E108" s="239" t="s">
        <v>163</v>
      </c>
      <c r="F108" s="245" t="s">
        <v>163</v>
      </c>
      <c r="G108" s="245" t="s">
        <v>163</v>
      </c>
      <c r="H108" s="245" t="s">
        <v>163</v>
      </c>
      <c r="I108" s="245" t="s">
        <v>163</v>
      </c>
      <c r="J108" s="245" t="s">
        <v>163</v>
      </c>
      <c r="K108" s="245" t="s">
        <v>163</v>
      </c>
      <c r="L108" s="245" t="s">
        <v>163</v>
      </c>
      <c r="M108" s="245" t="s">
        <v>163</v>
      </c>
      <c r="N108" s="245" t="s">
        <v>163</v>
      </c>
      <c r="O108" s="245" t="s">
        <v>163</v>
      </c>
      <c r="P108" s="245" t="s">
        <v>163</v>
      </c>
      <c r="Q108" s="245" t="s">
        <v>163</v>
      </c>
    </row>
    <row r="109" spans="1:17" ht="12" customHeight="1">
      <c r="A109" s="226"/>
      <c r="B109" s="226" t="s">
        <v>136</v>
      </c>
      <c r="C109" s="226"/>
      <c r="D109" s="57"/>
      <c r="E109" s="246">
        <v>143</v>
      </c>
      <c r="F109" s="228" t="s">
        <v>163</v>
      </c>
      <c r="G109" s="238">
        <v>26</v>
      </c>
      <c r="H109" s="238">
        <v>35</v>
      </c>
      <c r="I109" s="238">
        <v>20</v>
      </c>
      <c r="J109" s="238">
        <v>43</v>
      </c>
      <c r="K109" s="238" t="s">
        <v>163</v>
      </c>
      <c r="L109" s="238" t="s">
        <v>163</v>
      </c>
      <c r="M109" s="238">
        <v>7</v>
      </c>
      <c r="N109" s="238" t="s">
        <v>163</v>
      </c>
      <c r="O109" s="238">
        <v>1</v>
      </c>
      <c r="P109" s="238">
        <v>7</v>
      </c>
      <c r="Q109" s="238">
        <v>4</v>
      </c>
    </row>
    <row r="110" spans="1:17" ht="12" customHeight="1">
      <c r="A110" s="226"/>
      <c r="B110" s="226" t="s">
        <v>135</v>
      </c>
      <c r="C110" s="226"/>
      <c r="D110" s="57"/>
      <c r="E110" s="246">
        <v>137</v>
      </c>
      <c r="F110" s="228">
        <v>1</v>
      </c>
      <c r="G110" s="238">
        <v>24</v>
      </c>
      <c r="H110" s="238">
        <v>25</v>
      </c>
      <c r="I110" s="238">
        <v>21</v>
      </c>
      <c r="J110" s="238">
        <v>46</v>
      </c>
      <c r="K110" s="238" t="s">
        <v>163</v>
      </c>
      <c r="L110" s="238">
        <v>2</v>
      </c>
      <c r="M110" s="238">
        <v>8</v>
      </c>
      <c r="N110" s="238">
        <v>2</v>
      </c>
      <c r="O110" s="238" t="s">
        <v>163</v>
      </c>
      <c r="P110" s="238">
        <v>8</v>
      </c>
      <c r="Q110" s="238" t="s">
        <v>163</v>
      </c>
    </row>
    <row r="111" spans="1:17" ht="12" customHeight="1">
      <c r="A111" s="226"/>
      <c r="B111" s="226" t="s">
        <v>134</v>
      </c>
      <c r="C111" s="226"/>
      <c r="D111" s="57"/>
      <c r="E111" s="246">
        <v>102</v>
      </c>
      <c r="F111" s="228">
        <v>2</v>
      </c>
      <c r="G111" s="238">
        <v>22</v>
      </c>
      <c r="H111" s="238">
        <v>25</v>
      </c>
      <c r="I111" s="238">
        <v>17</v>
      </c>
      <c r="J111" s="238">
        <v>20</v>
      </c>
      <c r="K111" s="238" t="s">
        <v>163</v>
      </c>
      <c r="L111" s="238" t="s">
        <v>163</v>
      </c>
      <c r="M111" s="238">
        <v>8</v>
      </c>
      <c r="N111" s="238" t="s">
        <v>163</v>
      </c>
      <c r="O111" s="238" t="s">
        <v>163</v>
      </c>
      <c r="P111" s="238">
        <v>6</v>
      </c>
      <c r="Q111" s="238">
        <v>2</v>
      </c>
    </row>
    <row r="112" spans="1:17" ht="12" customHeight="1">
      <c r="A112" s="226"/>
      <c r="B112" s="226" t="s">
        <v>133</v>
      </c>
      <c r="C112" s="226"/>
      <c r="D112" s="230" t="s">
        <v>364</v>
      </c>
      <c r="E112" s="227" t="s">
        <v>370</v>
      </c>
      <c r="F112" s="228" t="s">
        <v>370</v>
      </c>
      <c r="G112" s="238" t="s">
        <v>370</v>
      </c>
      <c r="H112" s="238" t="s">
        <v>370</v>
      </c>
      <c r="I112" s="238" t="s">
        <v>370</v>
      </c>
      <c r="J112" s="238" t="s">
        <v>370</v>
      </c>
      <c r="K112" s="238" t="s">
        <v>370</v>
      </c>
      <c r="L112" s="238" t="s">
        <v>370</v>
      </c>
      <c r="M112" s="238" t="s">
        <v>370</v>
      </c>
      <c r="N112" s="238" t="s">
        <v>370</v>
      </c>
      <c r="O112" s="238" t="s">
        <v>370</v>
      </c>
      <c r="P112" s="238" t="s">
        <v>370</v>
      </c>
      <c r="Q112" s="238" t="s">
        <v>370</v>
      </c>
    </row>
    <row r="113" spans="1:17" ht="12" customHeight="1">
      <c r="A113" s="226"/>
      <c r="B113" s="226" t="s">
        <v>132</v>
      </c>
      <c r="C113" s="226"/>
      <c r="D113" s="230" t="s">
        <v>364</v>
      </c>
      <c r="E113" s="246">
        <v>10</v>
      </c>
      <c r="F113" s="228" t="s">
        <v>163</v>
      </c>
      <c r="G113" s="238">
        <v>3</v>
      </c>
      <c r="H113" s="238">
        <v>1</v>
      </c>
      <c r="I113" s="238">
        <v>1</v>
      </c>
      <c r="J113" s="238">
        <v>1</v>
      </c>
      <c r="K113" s="238" t="s">
        <v>163</v>
      </c>
      <c r="L113" s="238" t="s">
        <v>163</v>
      </c>
      <c r="M113" s="238">
        <v>4</v>
      </c>
      <c r="N113" s="238" t="s">
        <v>163</v>
      </c>
      <c r="O113" s="238" t="s">
        <v>163</v>
      </c>
      <c r="P113" s="238" t="s">
        <v>163</v>
      </c>
      <c r="Q113" s="238" t="s">
        <v>163</v>
      </c>
    </row>
    <row r="114" spans="1:17" ht="12" customHeight="1">
      <c r="A114" s="226"/>
      <c r="B114" s="226" t="s">
        <v>131</v>
      </c>
      <c r="C114" s="226"/>
      <c r="D114" s="57"/>
      <c r="E114" s="246">
        <v>950</v>
      </c>
      <c r="F114" s="228">
        <v>9</v>
      </c>
      <c r="G114" s="228">
        <v>182</v>
      </c>
      <c r="H114" s="228">
        <v>236</v>
      </c>
      <c r="I114" s="228">
        <v>153</v>
      </c>
      <c r="J114" s="228">
        <v>215</v>
      </c>
      <c r="K114" s="228">
        <v>2</v>
      </c>
      <c r="L114" s="228">
        <v>2</v>
      </c>
      <c r="M114" s="228">
        <v>62</v>
      </c>
      <c r="N114" s="228">
        <v>2</v>
      </c>
      <c r="O114" s="228">
        <v>1</v>
      </c>
      <c r="P114" s="228">
        <v>78</v>
      </c>
      <c r="Q114" s="228">
        <v>8</v>
      </c>
    </row>
    <row r="115" spans="1:17" ht="12" customHeight="1">
      <c r="A115" s="226"/>
      <c r="B115" s="226"/>
      <c r="C115" s="226" t="s">
        <v>103</v>
      </c>
      <c r="D115" s="57"/>
      <c r="E115" s="246">
        <v>193</v>
      </c>
      <c r="F115" s="228">
        <v>3</v>
      </c>
      <c r="G115" s="238">
        <v>54</v>
      </c>
      <c r="H115" s="238">
        <v>37</v>
      </c>
      <c r="I115" s="238">
        <v>39</v>
      </c>
      <c r="J115" s="238">
        <v>41</v>
      </c>
      <c r="K115" s="238" t="s">
        <v>163</v>
      </c>
      <c r="L115" s="238">
        <v>1</v>
      </c>
      <c r="M115" s="238">
        <v>10</v>
      </c>
      <c r="N115" s="238">
        <v>1</v>
      </c>
      <c r="O115" s="238" t="s">
        <v>163</v>
      </c>
      <c r="P115" s="238">
        <v>5</v>
      </c>
      <c r="Q115" s="238">
        <v>2</v>
      </c>
    </row>
    <row r="116" spans="1:17" ht="12" customHeight="1">
      <c r="A116" s="226"/>
      <c r="B116" s="226"/>
      <c r="C116" s="226" t="s">
        <v>102</v>
      </c>
      <c r="D116" s="57"/>
      <c r="E116" s="246">
        <v>186</v>
      </c>
      <c r="F116" s="228">
        <v>2</v>
      </c>
      <c r="G116" s="238">
        <v>30</v>
      </c>
      <c r="H116" s="238">
        <v>43</v>
      </c>
      <c r="I116" s="238">
        <v>31</v>
      </c>
      <c r="J116" s="238">
        <v>44</v>
      </c>
      <c r="K116" s="238" t="s">
        <v>163</v>
      </c>
      <c r="L116" s="238" t="s">
        <v>163</v>
      </c>
      <c r="M116" s="238">
        <v>18</v>
      </c>
      <c r="N116" s="238" t="s">
        <v>163</v>
      </c>
      <c r="O116" s="238" t="s">
        <v>163</v>
      </c>
      <c r="P116" s="238">
        <v>18</v>
      </c>
      <c r="Q116" s="238" t="s">
        <v>163</v>
      </c>
    </row>
    <row r="117" spans="1:17" ht="12" customHeight="1">
      <c r="A117" s="226"/>
      <c r="B117" s="226"/>
      <c r="C117" s="226" t="s">
        <v>101</v>
      </c>
      <c r="D117" s="57"/>
      <c r="E117" s="246">
        <v>150</v>
      </c>
      <c r="F117" s="228" t="s">
        <v>163</v>
      </c>
      <c r="G117" s="238">
        <v>24</v>
      </c>
      <c r="H117" s="238">
        <v>38</v>
      </c>
      <c r="I117" s="238">
        <v>17</v>
      </c>
      <c r="J117" s="238">
        <v>43</v>
      </c>
      <c r="K117" s="238" t="s">
        <v>163</v>
      </c>
      <c r="L117" s="238" t="s">
        <v>163</v>
      </c>
      <c r="M117" s="238">
        <v>10</v>
      </c>
      <c r="N117" s="238">
        <v>1</v>
      </c>
      <c r="O117" s="238" t="s">
        <v>163</v>
      </c>
      <c r="P117" s="238">
        <v>14</v>
      </c>
      <c r="Q117" s="238">
        <v>3</v>
      </c>
    </row>
    <row r="118" spans="1:17" ht="12" customHeight="1">
      <c r="A118" s="226"/>
      <c r="B118" s="226"/>
      <c r="C118" s="226" t="s">
        <v>100</v>
      </c>
      <c r="D118" s="57"/>
      <c r="E118" s="246">
        <v>242</v>
      </c>
      <c r="F118" s="228">
        <v>3</v>
      </c>
      <c r="G118" s="238">
        <v>35</v>
      </c>
      <c r="H118" s="238">
        <v>68</v>
      </c>
      <c r="I118" s="238">
        <v>35</v>
      </c>
      <c r="J118" s="238">
        <v>55</v>
      </c>
      <c r="K118" s="238">
        <v>2</v>
      </c>
      <c r="L118" s="238">
        <v>1</v>
      </c>
      <c r="M118" s="238">
        <v>16</v>
      </c>
      <c r="N118" s="238" t="s">
        <v>163</v>
      </c>
      <c r="O118" s="238" t="s">
        <v>163</v>
      </c>
      <c r="P118" s="238">
        <v>24</v>
      </c>
      <c r="Q118" s="238">
        <v>3</v>
      </c>
    </row>
    <row r="119" spans="1:17" ht="12" customHeight="1">
      <c r="A119" s="226"/>
      <c r="B119" s="226"/>
      <c r="C119" s="226" t="s">
        <v>99</v>
      </c>
      <c r="D119" s="57"/>
      <c r="E119" s="246">
        <v>179</v>
      </c>
      <c r="F119" s="228">
        <v>1</v>
      </c>
      <c r="G119" s="238">
        <v>39</v>
      </c>
      <c r="H119" s="238">
        <v>50</v>
      </c>
      <c r="I119" s="238">
        <v>31</v>
      </c>
      <c r="J119" s="238">
        <v>32</v>
      </c>
      <c r="K119" s="238" t="s">
        <v>163</v>
      </c>
      <c r="L119" s="238" t="s">
        <v>163</v>
      </c>
      <c r="M119" s="238">
        <v>8</v>
      </c>
      <c r="N119" s="238" t="s">
        <v>163</v>
      </c>
      <c r="O119" s="238">
        <v>1</v>
      </c>
      <c r="P119" s="238">
        <v>17</v>
      </c>
      <c r="Q119" s="238" t="s">
        <v>163</v>
      </c>
    </row>
    <row r="120" spans="1:17" ht="12" customHeight="1">
      <c r="A120" s="226"/>
      <c r="B120" s="226" t="s">
        <v>130</v>
      </c>
      <c r="C120" s="226"/>
      <c r="D120" s="57"/>
      <c r="E120" s="246">
        <v>385</v>
      </c>
      <c r="F120" s="228">
        <v>1</v>
      </c>
      <c r="G120" s="228">
        <v>77</v>
      </c>
      <c r="H120" s="228">
        <v>101</v>
      </c>
      <c r="I120" s="228">
        <v>49</v>
      </c>
      <c r="J120" s="228">
        <v>90</v>
      </c>
      <c r="K120" s="228">
        <v>1</v>
      </c>
      <c r="L120" s="238">
        <v>1</v>
      </c>
      <c r="M120" s="228">
        <v>13</v>
      </c>
      <c r="N120" s="228">
        <v>3</v>
      </c>
      <c r="O120" s="228">
        <v>2</v>
      </c>
      <c r="P120" s="228">
        <v>39</v>
      </c>
      <c r="Q120" s="228">
        <v>8</v>
      </c>
    </row>
    <row r="121" spans="1:17" ht="12" customHeight="1">
      <c r="A121" s="226"/>
      <c r="B121" s="226"/>
      <c r="C121" s="226" t="s">
        <v>103</v>
      </c>
      <c r="D121" s="57"/>
      <c r="E121" s="246">
        <v>270</v>
      </c>
      <c r="F121" s="228">
        <v>1</v>
      </c>
      <c r="G121" s="238">
        <v>64</v>
      </c>
      <c r="H121" s="238">
        <v>70</v>
      </c>
      <c r="I121" s="238">
        <v>34</v>
      </c>
      <c r="J121" s="238">
        <v>63</v>
      </c>
      <c r="K121" s="238" t="s">
        <v>163</v>
      </c>
      <c r="L121" s="238">
        <v>1</v>
      </c>
      <c r="M121" s="238">
        <v>6</v>
      </c>
      <c r="N121" s="238">
        <v>2</v>
      </c>
      <c r="O121" s="238">
        <v>1</v>
      </c>
      <c r="P121" s="238">
        <v>23</v>
      </c>
      <c r="Q121" s="238">
        <v>5</v>
      </c>
    </row>
    <row r="122" spans="1:17" ht="12" customHeight="1">
      <c r="A122" s="226"/>
      <c r="B122" s="226"/>
      <c r="C122" s="226" t="s">
        <v>102</v>
      </c>
      <c r="D122" s="57"/>
      <c r="E122" s="246">
        <v>115</v>
      </c>
      <c r="F122" s="228" t="s">
        <v>163</v>
      </c>
      <c r="G122" s="238">
        <v>13</v>
      </c>
      <c r="H122" s="238">
        <v>31</v>
      </c>
      <c r="I122" s="238">
        <v>15</v>
      </c>
      <c r="J122" s="238">
        <v>27</v>
      </c>
      <c r="K122" s="238">
        <v>1</v>
      </c>
      <c r="L122" s="238" t="s">
        <v>163</v>
      </c>
      <c r="M122" s="238">
        <v>7</v>
      </c>
      <c r="N122" s="238">
        <v>1</v>
      </c>
      <c r="O122" s="238">
        <v>1</v>
      </c>
      <c r="P122" s="238">
        <v>16</v>
      </c>
      <c r="Q122" s="238">
        <v>3</v>
      </c>
    </row>
    <row r="123" spans="1:17" ht="12" customHeight="1">
      <c r="A123" s="226"/>
      <c r="B123" s="226" t="s">
        <v>129</v>
      </c>
      <c r="C123" s="226"/>
      <c r="D123" s="57"/>
      <c r="E123" s="246">
        <v>141</v>
      </c>
      <c r="F123" s="228">
        <v>1</v>
      </c>
      <c r="G123" s="228">
        <v>33</v>
      </c>
      <c r="H123" s="228">
        <v>41</v>
      </c>
      <c r="I123" s="228">
        <v>14</v>
      </c>
      <c r="J123" s="228">
        <v>34</v>
      </c>
      <c r="K123" s="238" t="s">
        <v>163</v>
      </c>
      <c r="L123" s="238">
        <v>1</v>
      </c>
      <c r="M123" s="228">
        <v>6</v>
      </c>
      <c r="N123" s="238" t="s">
        <v>163</v>
      </c>
      <c r="O123" s="238" t="s">
        <v>163</v>
      </c>
      <c r="P123" s="228">
        <v>11</v>
      </c>
      <c r="Q123" s="238" t="s">
        <v>163</v>
      </c>
    </row>
    <row r="124" spans="1:17" ht="12" customHeight="1">
      <c r="A124" s="226"/>
      <c r="B124" s="226"/>
      <c r="C124" s="226" t="s">
        <v>103</v>
      </c>
      <c r="D124" s="57"/>
      <c r="E124" s="246">
        <v>87</v>
      </c>
      <c r="F124" s="228" t="s">
        <v>163</v>
      </c>
      <c r="G124" s="238">
        <v>16</v>
      </c>
      <c r="H124" s="238">
        <v>27</v>
      </c>
      <c r="I124" s="238">
        <v>8</v>
      </c>
      <c r="J124" s="238">
        <v>22</v>
      </c>
      <c r="K124" s="238" t="s">
        <v>163</v>
      </c>
      <c r="L124" s="238" t="s">
        <v>163</v>
      </c>
      <c r="M124" s="238">
        <v>3</v>
      </c>
      <c r="N124" s="238" t="s">
        <v>163</v>
      </c>
      <c r="O124" s="238" t="s">
        <v>163</v>
      </c>
      <c r="P124" s="238">
        <v>11</v>
      </c>
      <c r="Q124" s="238" t="s">
        <v>163</v>
      </c>
    </row>
    <row r="125" spans="1:17" ht="12" customHeight="1">
      <c r="A125" s="226"/>
      <c r="B125" s="226"/>
      <c r="C125" s="226" t="s">
        <v>102</v>
      </c>
      <c r="D125" s="57"/>
      <c r="E125" s="246">
        <v>54</v>
      </c>
      <c r="F125" s="228">
        <v>1</v>
      </c>
      <c r="G125" s="238">
        <v>17</v>
      </c>
      <c r="H125" s="238">
        <v>14</v>
      </c>
      <c r="I125" s="238">
        <v>6</v>
      </c>
      <c r="J125" s="238">
        <v>12</v>
      </c>
      <c r="K125" s="238" t="s">
        <v>163</v>
      </c>
      <c r="L125" s="238">
        <v>1</v>
      </c>
      <c r="M125" s="238">
        <v>3</v>
      </c>
      <c r="N125" s="238" t="s">
        <v>163</v>
      </c>
      <c r="O125" s="238" t="s">
        <v>163</v>
      </c>
      <c r="P125" s="238" t="s">
        <v>163</v>
      </c>
      <c r="Q125" s="238" t="s">
        <v>163</v>
      </c>
    </row>
    <row r="126" spans="1:17" ht="12" customHeight="1">
      <c r="A126" s="226"/>
      <c r="B126" s="226" t="s">
        <v>128</v>
      </c>
      <c r="C126" s="226"/>
      <c r="D126" s="57"/>
      <c r="E126" s="246">
        <v>204</v>
      </c>
      <c r="F126" s="228">
        <v>1</v>
      </c>
      <c r="G126" s="238">
        <v>69</v>
      </c>
      <c r="H126" s="238">
        <v>49</v>
      </c>
      <c r="I126" s="238">
        <v>29</v>
      </c>
      <c r="J126" s="238">
        <v>31</v>
      </c>
      <c r="K126" s="238" t="s">
        <v>163</v>
      </c>
      <c r="L126" s="238" t="s">
        <v>163</v>
      </c>
      <c r="M126" s="238">
        <v>14</v>
      </c>
      <c r="N126" s="238" t="s">
        <v>163</v>
      </c>
      <c r="O126" s="238" t="s">
        <v>163</v>
      </c>
      <c r="P126" s="238">
        <v>9</v>
      </c>
      <c r="Q126" s="238">
        <v>2</v>
      </c>
    </row>
    <row r="127" spans="1:17" ht="12" customHeight="1">
      <c r="A127" s="226"/>
      <c r="B127" s="226" t="s">
        <v>127</v>
      </c>
      <c r="C127" s="226"/>
      <c r="D127" s="57"/>
      <c r="E127" s="239" t="s">
        <v>163</v>
      </c>
      <c r="F127" s="228" t="s">
        <v>163</v>
      </c>
      <c r="G127" s="238" t="s">
        <v>163</v>
      </c>
      <c r="H127" s="238" t="s">
        <v>163</v>
      </c>
      <c r="I127" s="238" t="s">
        <v>163</v>
      </c>
      <c r="J127" s="238" t="s">
        <v>163</v>
      </c>
      <c r="K127" s="238" t="s">
        <v>163</v>
      </c>
      <c r="L127" s="238" t="s">
        <v>163</v>
      </c>
      <c r="M127" s="238" t="s">
        <v>163</v>
      </c>
      <c r="N127" s="238" t="s">
        <v>163</v>
      </c>
      <c r="O127" s="238" t="s">
        <v>163</v>
      </c>
      <c r="P127" s="238" t="s">
        <v>163</v>
      </c>
      <c r="Q127" s="238" t="s">
        <v>163</v>
      </c>
    </row>
    <row r="128" spans="1:17" ht="12" customHeight="1">
      <c r="A128" s="226"/>
      <c r="B128" s="226" t="s">
        <v>126</v>
      </c>
      <c r="C128" s="226"/>
      <c r="D128" s="57"/>
      <c r="E128" s="246">
        <v>63</v>
      </c>
      <c r="F128" s="228">
        <v>1</v>
      </c>
      <c r="G128" s="238">
        <v>11</v>
      </c>
      <c r="H128" s="238">
        <v>13</v>
      </c>
      <c r="I128" s="238">
        <v>7</v>
      </c>
      <c r="J128" s="238">
        <v>18</v>
      </c>
      <c r="K128" s="238" t="s">
        <v>163</v>
      </c>
      <c r="L128" s="238" t="s">
        <v>163</v>
      </c>
      <c r="M128" s="238">
        <v>8</v>
      </c>
      <c r="N128" s="238" t="s">
        <v>163</v>
      </c>
      <c r="O128" s="238" t="s">
        <v>163</v>
      </c>
      <c r="P128" s="238">
        <v>3</v>
      </c>
      <c r="Q128" s="238">
        <v>2</v>
      </c>
    </row>
    <row r="129" spans="1:17" ht="12" customHeight="1">
      <c r="A129" s="226"/>
      <c r="B129" s="226" t="s">
        <v>125</v>
      </c>
      <c r="C129" s="226"/>
      <c r="D129" s="57"/>
      <c r="E129" s="246">
        <v>187</v>
      </c>
      <c r="F129" s="228">
        <v>4</v>
      </c>
      <c r="G129" s="228">
        <v>38</v>
      </c>
      <c r="H129" s="228">
        <v>44</v>
      </c>
      <c r="I129" s="228">
        <v>25</v>
      </c>
      <c r="J129" s="228">
        <v>44</v>
      </c>
      <c r="K129" s="238" t="s">
        <v>163</v>
      </c>
      <c r="L129" s="238">
        <v>1</v>
      </c>
      <c r="M129" s="228">
        <v>10</v>
      </c>
      <c r="N129" s="238" t="s">
        <v>163</v>
      </c>
      <c r="O129" s="238" t="s">
        <v>163</v>
      </c>
      <c r="P129" s="228">
        <v>16</v>
      </c>
      <c r="Q129" s="228">
        <v>5</v>
      </c>
    </row>
    <row r="130" spans="1:17" ht="12" customHeight="1">
      <c r="A130" s="226"/>
      <c r="B130" s="226"/>
      <c r="C130" s="226" t="s">
        <v>103</v>
      </c>
      <c r="D130" s="57"/>
      <c r="E130" s="246">
        <v>106</v>
      </c>
      <c r="F130" s="228" t="s">
        <v>163</v>
      </c>
      <c r="G130" s="238">
        <v>29</v>
      </c>
      <c r="H130" s="238">
        <v>24</v>
      </c>
      <c r="I130" s="238">
        <v>15</v>
      </c>
      <c r="J130" s="238">
        <v>23</v>
      </c>
      <c r="K130" s="238" t="s">
        <v>163</v>
      </c>
      <c r="L130" s="238" t="s">
        <v>163</v>
      </c>
      <c r="M130" s="238">
        <v>7</v>
      </c>
      <c r="N130" s="238" t="s">
        <v>163</v>
      </c>
      <c r="O130" s="238" t="s">
        <v>163</v>
      </c>
      <c r="P130" s="238">
        <v>7</v>
      </c>
      <c r="Q130" s="238">
        <v>1</v>
      </c>
    </row>
    <row r="131" spans="1:17" ht="12" customHeight="1">
      <c r="A131" s="226"/>
      <c r="B131" s="226"/>
      <c r="C131" s="226" t="s">
        <v>102</v>
      </c>
      <c r="D131" s="57"/>
      <c r="E131" s="246">
        <v>81</v>
      </c>
      <c r="F131" s="228">
        <v>4</v>
      </c>
      <c r="G131" s="238">
        <v>9</v>
      </c>
      <c r="H131" s="238">
        <v>20</v>
      </c>
      <c r="I131" s="238">
        <v>10</v>
      </c>
      <c r="J131" s="238">
        <v>21</v>
      </c>
      <c r="K131" s="238" t="s">
        <v>163</v>
      </c>
      <c r="L131" s="238">
        <v>1</v>
      </c>
      <c r="M131" s="238">
        <v>3</v>
      </c>
      <c r="N131" s="238" t="s">
        <v>163</v>
      </c>
      <c r="O131" s="238" t="s">
        <v>163</v>
      </c>
      <c r="P131" s="238">
        <v>9</v>
      </c>
      <c r="Q131" s="238">
        <v>4</v>
      </c>
    </row>
    <row r="132" spans="1:17" ht="12" customHeight="1">
      <c r="A132" s="226"/>
      <c r="B132" s="226" t="s">
        <v>124</v>
      </c>
      <c r="C132" s="226"/>
      <c r="D132" s="57"/>
      <c r="E132" s="246">
        <v>807</v>
      </c>
      <c r="F132" s="228">
        <v>5</v>
      </c>
      <c r="G132" s="228">
        <v>135</v>
      </c>
      <c r="H132" s="228">
        <v>189</v>
      </c>
      <c r="I132" s="228">
        <v>100</v>
      </c>
      <c r="J132" s="228">
        <v>185</v>
      </c>
      <c r="K132" s="228" t="s">
        <v>163</v>
      </c>
      <c r="L132" s="228">
        <v>5</v>
      </c>
      <c r="M132" s="228">
        <v>78</v>
      </c>
      <c r="N132" s="228" t="s">
        <v>163</v>
      </c>
      <c r="O132" s="238">
        <v>1</v>
      </c>
      <c r="P132" s="228">
        <v>85</v>
      </c>
      <c r="Q132" s="228">
        <v>24</v>
      </c>
    </row>
    <row r="133" spans="1:17" ht="12" customHeight="1">
      <c r="A133" s="226"/>
      <c r="B133" s="226"/>
      <c r="C133" s="226" t="s">
        <v>103</v>
      </c>
      <c r="D133" s="57"/>
      <c r="E133" s="246">
        <v>192</v>
      </c>
      <c r="F133" s="228">
        <v>2</v>
      </c>
      <c r="G133" s="238">
        <v>45</v>
      </c>
      <c r="H133" s="238">
        <v>39</v>
      </c>
      <c r="I133" s="238">
        <v>21</v>
      </c>
      <c r="J133" s="238">
        <v>47</v>
      </c>
      <c r="K133" s="238" t="s">
        <v>163</v>
      </c>
      <c r="L133" s="238" t="s">
        <v>163</v>
      </c>
      <c r="M133" s="238">
        <v>18</v>
      </c>
      <c r="N133" s="238" t="s">
        <v>163</v>
      </c>
      <c r="O133" s="238" t="s">
        <v>163</v>
      </c>
      <c r="P133" s="238">
        <v>10</v>
      </c>
      <c r="Q133" s="238">
        <v>10</v>
      </c>
    </row>
    <row r="134" spans="1:17" ht="12" customHeight="1">
      <c r="A134" s="226"/>
      <c r="B134" s="226"/>
      <c r="C134" s="226" t="s">
        <v>102</v>
      </c>
      <c r="D134" s="57"/>
      <c r="E134" s="246">
        <v>82</v>
      </c>
      <c r="F134" s="228" t="s">
        <v>163</v>
      </c>
      <c r="G134" s="238">
        <v>11</v>
      </c>
      <c r="H134" s="238">
        <v>12</v>
      </c>
      <c r="I134" s="238">
        <v>12</v>
      </c>
      <c r="J134" s="238">
        <v>21</v>
      </c>
      <c r="K134" s="238" t="s">
        <v>163</v>
      </c>
      <c r="L134" s="238">
        <v>1</v>
      </c>
      <c r="M134" s="238">
        <v>9</v>
      </c>
      <c r="N134" s="238" t="s">
        <v>163</v>
      </c>
      <c r="O134" s="238" t="s">
        <v>163</v>
      </c>
      <c r="P134" s="238">
        <v>14</v>
      </c>
      <c r="Q134" s="238">
        <v>2</v>
      </c>
    </row>
    <row r="135" spans="1:17" ht="12" customHeight="1">
      <c r="A135" s="226"/>
      <c r="B135" s="226"/>
      <c r="C135" s="226" t="s">
        <v>101</v>
      </c>
      <c r="D135" s="57"/>
      <c r="E135" s="246">
        <v>221</v>
      </c>
      <c r="F135" s="228">
        <v>1</v>
      </c>
      <c r="G135" s="238">
        <v>33</v>
      </c>
      <c r="H135" s="238">
        <v>53</v>
      </c>
      <c r="I135" s="238">
        <v>29</v>
      </c>
      <c r="J135" s="238">
        <v>49</v>
      </c>
      <c r="K135" s="238" t="s">
        <v>163</v>
      </c>
      <c r="L135" s="238">
        <v>1</v>
      </c>
      <c r="M135" s="238">
        <v>27</v>
      </c>
      <c r="N135" s="238" t="s">
        <v>163</v>
      </c>
      <c r="O135" s="238">
        <v>1</v>
      </c>
      <c r="P135" s="238">
        <v>25</v>
      </c>
      <c r="Q135" s="238">
        <v>2</v>
      </c>
    </row>
    <row r="136" spans="1:17" ht="12" customHeight="1">
      <c r="A136" s="226"/>
      <c r="B136" s="226"/>
      <c r="C136" s="226" t="s">
        <v>100</v>
      </c>
      <c r="D136" s="57"/>
      <c r="E136" s="246">
        <v>250</v>
      </c>
      <c r="F136" s="228">
        <v>2</v>
      </c>
      <c r="G136" s="238">
        <v>37</v>
      </c>
      <c r="H136" s="238">
        <v>78</v>
      </c>
      <c r="I136" s="238">
        <v>28</v>
      </c>
      <c r="J136" s="238">
        <v>48</v>
      </c>
      <c r="K136" s="238" t="s">
        <v>163</v>
      </c>
      <c r="L136" s="238">
        <v>2</v>
      </c>
      <c r="M136" s="238">
        <v>20</v>
      </c>
      <c r="N136" s="238" t="s">
        <v>163</v>
      </c>
      <c r="O136" s="238" t="s">
        <v>163</v>
      </c>
      <c r="P136" s="238">
        <v>29</v>
      </c>
      <c r="Q136" s="238">
        <v>6</v>
      </c>
    </row>
    <row r="137" spans="1:17" ht="12" customHeight="1">
      <c r="A137" s="226"/>
      <c r="B137" s="226"/>
      <c r="C137" s="226" t="s">
        <v>99</v>
      </c>
      <c r="D137" s="57"/>
      <c r="E137" s="246">
        <v>62</v>
      </c>
      <c r="F137" s="228" t="s">
        <v>163</v>
      </c>
      <c r="G137" s="238">
        <v>9</v>
      </c>
      <c r="H137" s="238">
        <v>7</v>
      </c>
      <c r="I137" s="238">
        <v>10</v>
      </c>
      <c r="J137" s="238">
        <v>20</v>
      </c>
      <c r="K137" s="238" t="s">
        <v>163</v>
      </c>
      <c r="L137" s="238">
        <v>1</v>
      </c>
      <c r="M137" s="238">
        <v>4</v>
      </c>
      <c r="N137" s="238" t="s">
        <v>163</v>
      </c>
      <c r="O137" s="238" t="s">
        <v>163</v>
      </c>
      <c r="P137" s="238">
        <v>7</v>
      </c>
      <c r="Q137" s="238">
        <v>4</v>
      </c>
    </row>
    <row r="138" spans="1:17" ht="12" customHeight="1">
      <c r="A138" s="226"/>
      <c r="B138" s="226" t="s">
        <v>123</v>
      </c>
      <c r="C138" s="226"/>
      <c r="D138" s="57"/>
      <c r="E138" s="246">
        <v>336</v>
      </c>
      <c r="F138" s="228">
        <v>1</v>
      </c>
      <c r="G138" s="228">
        <v>60</v>
      </c>
      <c r="H138" s="228">
        <v>85</v>
      </c>
      <c r="I138" s="228">
        <v>33</v>
      </c>
      <c r="J138" s="228">
        <v>78</v>
      </c>
      <c r="K138" s="238" t="s">
        <v>163</v>
      </c>
      <c r="L138" s="228">
        <v>3</v>
      </c>
      <c r="M138" s="228">
        <v>36</v>
      </c>
      <c r="N138" s="228" t="s">
        <v>163</v>
      </c>
      <c r="O138" s="238" t="s">
        <v>163</v>
      </c>
      <c r="P138" s="228">
        <v>36</v>
      </c>
      <c r="Q138" s="228">
        <v>4</v>
      </c>
    </row>
    <row r="139" spans="1:17" ht="12" customHeight="1">
      <c r="A139" s="226"/>
      <c r="B139" s="226"/>
      <c r="C139" s="226" t="s">
        <v>103</v>
      </c>
      <c r="D139" s="57"/>
      <c r="E139" s="246">
        <v>235</v>
      </c>
      <c r="F139" s="228">
        <v>1</v>
      </c>
      <c r="G139" s="238">
        <v>48</v>
      </c>
      <c r="H139" s="238">
        <v>57</v>
      </c>
      <c r="I139" s="238">
        <v>27</v>
      </c>
      <c r="J139" s="238">
        <v>52</v>
      </c>
      <c r="K139" s="238" t="s">
        <v>163</v>
      </c>
      <c r="L139" s="238">
        <v>1</v>
      </c>
      <c r="M139" s="238">
        <v>29</v>
      </c>
      <c r="N139" s="238" t="s">
        <v>163</v>
      </c>
      <c r="O139" s="238" t="s">
        <v>163</v>
      </c>
      <c r="P139" s="238">
        <v>16</v>
      </c>
      <c r="Q139" s="238">
        <v>4</v>
      </c>
    </row>
    <row r="140" spans="1:17" ht="12" customHeight="1">
      <c r="A140" s="226"/>
      <c r="B140" s="226"/>
      <c r="C140" s="226" t="s">
        <v>102</v>
      </c>
      <c r="D140" s="57"/>
      <c r="E140" s="246">
        <v>80</v>
      </c>
      <c r="F140" s="228" t="s">
        <v>163</v>
      </c>
      <c r="G140" s="238">
        <v>8</v>
      </c>
      <c r="H140" s="238">
        <v>23</v>
      </c>
      <c r="I140" s="238">
        <v>3</v>
      </c>
      <c r="J140" s="238">
        <v>20</v>
      </c>
      <c r="K140" s="238" t="s">
        <v>163</v>
      </c>
      <c r="L140" s="238">
        <v>2</v>
      </c>
      <c r="M140" s="238">
        <v>6</v>
      </c>
      <c r="N140" s="238" t="s">
        <v>163</v>
      </c>
      <c r="O140" s="238" t="s">
        <v>163</v>
      </c>
      <c r="P140" s="238">
        <v>18</v>
      </c>
      <c r="Q140" s="238" t="s">
        <v>163</v>
      </c>
    </row>
    <row r="141" spans="1:17" ht="12" customHeight="1">
      <c r="A141" s="226"/>
      <c r="B141" s="226"/>
      <c r="C141" s="226" t="s">
        <v>101</v>
      </c>
      <c r="D141" s="57"/>
      <c r="E141" s="246">
        <v>21</v>
      </c>
      <c r="F141" s="228" t="s">
        <v>163</v>
      </c>
      <c r="G141" s="238">
        <v>4</v>
      </c>
      <c r="H141" s="238">
        <v>5</v>
      </c>
      <c r="I141" s="238">
        <v>3</v>
      </c>
      <c r="J141" s="238">
        <v>6</v>
      </c>
      <c r="K141" s="238" t="s">
        <v>163</v>
      </c>
      <c r="L141" s="238" t="s">
        <v>163</v>
      </c>
      <c r="M141" s="238">
        <v>1</v>
      </c>
      <c r="N141" s="238" t="s">
        <v>163</v>
      </c>
      <c r="O141" s="238" t="s">
        <v>163</v>
      </c>
      <c r="P141" s="238">
        <v>2</v>
      </c>
      <c r="Q141" s="238" t="s">
        <v>163</v>
      </c>
    </row>
    <row r="142" spans="1:17" ht="12" customHeight="1">
      <c r="A142" s="226"/>
      <c r="B142" s="226"/>
      <c r="C142" s="226" t="s">
        <v>100</v>
      </c>
      <c r="D142" s="57"/>
      <c r="E142" s="227" t="s">
        <v>163</v>
      </c>
      <c r="F142" s="228" t="s">
        <v>163</v>
      </c>
      <c r="G142" s="238" t="s">
        <v>163</v>
      </c>
      <c r="H142" s="238" t="s">
        <v>163</v>
      </c>
      <c r="I142" s="238" t="s">
        <v>163</v>
      </c>
      <c r="J142" s="238" t="s">
        <v>163</v>
      </c>
      <c r="K142" s="238" t="s">
        <v>163</v>
      </c>
      <c r="L142" s="238" t="s">
        <v>163</v>
      </c>
      <c r="M142" s="238" t="s">
        <v>163</v>
      </c>
      <c r="N142" s="238" t="s">
        <v>163</v>
      </c>
      <c r="O142" s="238" t="s">
        <v>163</v>
      </c>
      <c r="P142" s="238" t="s">
        <v>163</v>
      </c>
      <c r="Q142" s="238" t="s">
        <v>163</v>
      </c>
    </row>
    <row r="143" spans="1:17" ht="12" customHeight="1">
      <c r="A143" s="226"/>
      <c r="B143" s="226" t="s">
        <v>122</v>
      </c>
      <c r="C143" s="226"/>
      <c r="D143" s="57"/>
      <c r="E143" s="246">
        <v>254</v>
      </c>
      <c r="F143" s="228">
        <v>1</v>
      </c>
      <c r="G143" s="228">
        <v>38</v>
      </c>
      <c r="H143" s="228">
        <v>70</v>
      </c>
      <c r="I143" s="228">
        <v>39</v>
      </c>
      <c r="J143" s="228">
        <v>61</v>
      </c>
      <c r="K143" s="228" t="s">
        <v>163</v>
      </c>
      <c r="L143" s="228" t="s">
        <v>163</v>
      </c>
      <c r="M143" s="228">
        <v>20</v>
      </c>
      <c r="N143" s="238" t="s">
        <v>163</v>
      </c>
      <c r="O143" s="238" t="s">
        <v>163</v>
      </c>
      <c r="P143" s="228">
        <v>20</v>
      </c>
      <c r="Q143" s="228">
        <v>5</v>
      </c>
    </row>
    <row r="144" spans="1:17" ht="12" customHeight="1">
      <c r="A144" s="226"/>
      <c r="B144" s="226"/>
      <c r="C144" s="226" t="s">
        <v>103</v>
      </c>
      <c r="D144" s="57"/>
      <c r="E144" s="246">
        <v>240</v>
      </c>
      <c r="F144" s="228">
        <v>1</v>
      </c>
      <c r="G144" s="238">
        <v>35</v>
      </c>
      <c r="H144" s="238">
        <v>66</v>
      </c>
      <c r="I144" s="238">
        <v>39</v>
      </c>
      <c r="J144" s="238">
        <v>56</v>
      </c>
      <c r="K144" s="238" t="s">
        <v>163</v>
      </c>
      <c r="L144" s="238" t="s">
        <v>163</v>
      </c>
      <c r="M144" s="238">
        <v>19</v>
      </c>
      <c r="N144" s="238" t="s">
        <v>163</v>
      </c>
      <c r="O144" s="238" t="s">
        <v>163</v>
      </c>
      <c r="P144" s="238">
        <v>19</v>
      </c>
      <c r="Q144" s="238">
        <v>5</v>
      </c>
    </row>
    <row r="145" spans="1:17" ht="12" customHeight="1">
      <c r="A145" s="226"/>
      <c r="B145" s="226"/>
      <c r="C145" s="226" t="s">
        <v>102</v>
      </c>
      <c r="D145" s="57"/>
      <c r="E145" s="246">
        <v>14</v>
      </c>
      <c r="F145" s="228" t="s">
        <v>163</v>
      </c>
      <c r="G145" s="238">
        <v>3</v>
      </c>
      <c r="H145" s="238">
        <v>4</v>
      </c>
      <c r="I145" s="238" t="s">
        <v>163</v>
      </c>
      <c r="J145" s="238">
        <v>5</v>
      </c>
      <c r="K145" s="238" t="s">
        <v>163</v>
      </c>
      <c r="L145" s="238" t="s">
        <v>163</v>
      </c>
      <c r="M145" s="238">
        <v>1</v>
      </c>
      <c r="N145" s="238" t="s">
        <v>163</v>
      </c>
      <c r="O145" s="238" t="s">
        <v>163</v>
      </c>
      <c r="P145" s="238">
        <v>1</v>
      </c>
      <c r="Q145" s="238" t="s">
        <v>163</v>
      </c>
    </row>
    <row r="146" spans="1:17">
      <c r="A146" s="226"/>
      <c r="B146" s="226"/>
      <c r="C146" s="226"/>
      <c r="D146" s="57"/>
      <c r="E146" s="60"/>
      <c r="F146" s="60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</row>
    <row r="147" spans="1:17" ht="14.25" customHeight="1">
      <c r="A147" s="226"/>
      <c r="B147" s="226"/>
      <c r="C147" s="226"/>
      <c r="D147" s="57"/>
      <c r="E147" s="60"/>
      <c r="F147" s="60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</row>
    <row r="148" spans="1:17">
      <c r="A148" s="226"/>
      <c r="B148" s="226"/>
      <c r="C148" s="226"/>
      <c r="D148" s="57"/>
      <c r="E148" s="60"/>
      <c r="F148" s="60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</row>
    <row r="149" spans="1:17">
      <c r="A149" s="226"/>
      <c r="B149" s="226"/>
      <c r="C149" s="226"/>
      <c r="D149" s="57"/>
      <c r="E149" s="60"/>
      <c r="F149" s="60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1:17">
      <c r="A150" s="226"/>
      <c r="B150" s="226"/>
      <c r="C150" s="226"/>
      <c r="D150" s="57"/>
      <c r="E150" s="60"/>
      <c r="F150" s="60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1:17">
      <c r="A151" s="226"/>
      <c r="B151" s="226"/>
      <c r="C151" s="226"/>
      <c r="D151" s="57"/>
      <c r="E151" s="60"/>
      <c r="F151" s="60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1:17" ht="24" customHeight="1" thickBot="1">
      <c r="A152" s="231"/>
      <c r="B152" s="233"/>
      <c r="C152" s="233"/>
      <c r="D152" s="55"/>
      <c r="E152" s="211"/>
      <c r="F152" s="211"/>
      <c r="G152" s="211"/>
      <c r="H152" s="211"/>
      <c r="I152" s="211"/>
      <c r="J152" s="244" t="s">
        <v>520</v>
      </c>
      <c r="K152" s="234" t="s">
        <v>519</v>
      </c>
      <c r="L152" s="211"/>
      <c r="M152" s="211"/>
      <c r="N152" s="211"/>
      <c r="O152" s="211"/>
      <c r="P152" s="220"/>
      <c r="Q152" s="220"/>
    </row>
    <row r="153" spans="1:17" ht="14.1" customHeight="1" thickTop="1">
      <c r="A153" s="400" t="s">
        <v>362</v>
      </c>
      <c r="B153" s="400"/>
      <c r="C153" s="400"/>
      <c r="D153" s="400"/>
      <c r="E153" s="415" t="s">
        <v>1</v>
      </c>
      <c r="F153" s="416"/>
      <c r="G153" s="416"/>
      <c r="H153" s="416"/>
      <c r="I153" s="416"/>
      <c r="J153" s="416"/>
      <c r="K153" s="416" t="s">
        <v>1</v>
      </c>
      <c r="L153" s="416"/>
      <c r="M153" s="416"/>
      <c r="N153" s="416"/>
      <c r="O153" s="416"/>
      <c r="P153" s="416"/>
      <c r="Q153" s="416"/>
    </row>
    <row r="154" spans="1:17">
      <c r="A154" s="402"/>
      <c r="B154" s="402"/>
      <c r="C154" s="402"/>
      <c r="D154" s="402"/>
      <c r="E154" s="406" t="s">
        <v>167</v>
      </c>
      <c r="F154" s="235" t="s">
        <v>24</v>
      </c>
      <c r="G154" s="235" t="s">
        <v>25</v>
      </c>
      <c r="H154" s="235" t="s">
        <v>26</v>
      </c>
      <c r="I154" s="235" t="s">
        <v>27</v>
      </c>
      <c r="J154" s="236" t="s">
        <v>28</v>
      </c>
      <c r="K154" s="237" t="s">
        <v>29</v>
      </c>
      <c r="L154" s="235" t="s">
        <v>30</v>
      </c>
      <c r="M154" s="235" t="s">
        <v>31</v>
      </c>
      <c r="N154" s="235" t="s">
        <v>32</v>
      </c>
      <c r="O154" s="235" t="s">
        <v>33</v>
      </c>
      <c r="P154" s="235" t="s">
        <v>34</v>
      </c>
      <c r="Q154" s="233" t="s">
        <v>35</v>
      </c>
    </row>
    <row r="155" spans="1:17">
      <c r="A155" s="402"/>
      <c r="B155" s="402"/>
      <c r="C155" s="402"/>
      <c r="D155" s="402"/>
      <c r="E155" s="406"/>
      <c r="F155" s="408" t="s">
        <v>495</v>
      </c>
      <c r="G155" s="361" t="s">
        <v>496</v>
      </c>
      <c r="H155" s="408" t="s">
        <v>490</v>
      </c>
      <c r="I155" s="408" t="s">
        <v>491</v>
      </c>
      <c r="J155" s="410" t="s">
        <v>497</v>
      </c>
      <c r="K155" s="412" t="s">
        <v>498</v>
      </c>
      <c r="L155" s="408" t="s">
        <v>499</v>
      </c>
      <c r="M155" s="408" t="s">
        <v>500</v>
      </c>
      <c r="N155" s="408" t="s">
        <v>501</v>
      </c>
      <c r="O155" s="408" t="s">
        <v>502</v>
      </c>
      <c r="P155" s="361" t="s">
        <v>503</v>
      </c>
      <c r="Q155" s="398" t="s">
        <v>504</v>
      </c>
    </row>
    <row r="156" spans="1:17">
      <c r="A156" s="402"/>
      <c r="B156" s="402"/>
      <c r="C156" s="402"/>
      <c r="D156" s="402"/>
      <c r="E156" s="407"/>
      <c r="F156" s="409"/>
      <c r="G156" s="362"/>
      <c r="H156" s="409"/>
      <c r="I156" s="409"/>
      <c r="J156" s="411"/>
      <c r="K156" s="413"/>
      <c r="L156" s="409"/>
      <c r="M156" s="409"/>
      <c r="N156" s="409"/>
      <c r="O156" s="409"/>
      <c r="P156" s="362"/>
      <c r="Q156" s="399"/>
    </row>
    <row r="157" spans="1:17" ht="12" customHeight="1">
      <c r="A157" s="240"/>
      <c r="B157" s="240" t="s">
        <v>121</v>
      </c>
      <c r="C157" s="240"/>
      <c r="D157" s="241"/>
      <c r="E157" s="246">
        <v>261</v>
      </c>
      <c r="F157" s="228">
        <v>1</v>
      </c>
      <c r="G157" s="228">
        <v>52</v>
      </c>
      <c r="H157" s="228">
        <v>51</v>
      </c>
      <c r="I157" s="228">
        <v>46</v>
      </c>
      <c r="J157" s="228">
        <v>64</v>
      </c>
      <c r="K157" s="228" t="s">
        <v>163</v>
      </c>
      <c r="L157" s="228">
        <v>2</v>
      </c>
      <c r="M157" s="228">
        <v>18</v>
      </c>
      <c r="N157" s="228" t="s">
        <v>163</v>
      </c>
      <c r="O157" s="228" t="s">
        <v>163</v>
      </c>
      <c r="P157" s="228">
        <v>25</v>
      </c>
      <c r="Q157" s="228">
        <v>2</v>
      </c>
    </row>
    <row r="158" spans="1:17" ht="12" customHeight="1">
      <c r="A158" s="226"/>
      <c r="B158" s="226"/>
      <c r="C158" s="226" t="s">
        <v>103</v>
      </c>
      <c r="D158" s="57"/>
      <c r="E158" s="246">
        <v>104</v>
      </c>
      <c r="F158" s="228" t="s">
        <v>163</v>
      </c>
      <c r="G158" s="238">
        <v>17</v>
      </c>
      <c r="H158" s="238">
        <v>21</v>
      </c>
      <c r="I158" s="238">
        <v>14</v>
      </c>
      <c r="J158" s="238">
        <v>30</v>
      </c>
      <c r="K158" s="238" t="s">
        <v>163</v>
      </c>
      <c r="L158" s="238" t="s">
        <v>163</v>
      </c>
      <c r="M158" s="238">
        <v>12</v>
      </c>
      <c r="N158" s="238" t="s">
        <v>163</v>
      </c>
      <c r="O158" s="238" t="s">
        <v>163</v>
      </c>
      <c r="P158" s="238">
        <v>10</v>
      </c>
      <c r="Q158" s="238" t="s">
        <v>163</v>
      </c>
    </row>
    <row r="159" spans="1:17" ht="12" customHeight="1">
      <c r="A159" s="226"/>
      <c r="B159" s="226"/>
      <c r="C159" s="226" t="s">
        <v>102</v>
      </c>
      <c r="D159" s="57"/>
      <c r="E159" s="246">
        <v>151</v>
      </c>
      <c r="F159" s="228">
        <v>1</v>
      </c>
      <c r="G159" s="238">
        <v>34</v>
      </c>
      <c r="H159" s="238">
        <v>30</v>
      </c>
      <c r="I159" s="238">
        <v>31</v>
      </c>
      <c r="J159" s="238">
        <v>34</v>
      </c>
      <c r="K159" s="238" t="s">
        <v>163</v>
      </c>
      <c r="L159" s="238" t="s">
        <v>163</v>
      </c>
      <c r="M159" s="238">
        <v>6</v>
      </c>
      <c r="N159" s="238" t="s">
        <v>163</v>
      </c>
      <c r="O159" s="238" t="s">
        <v>163</v>
      </c>
      <c r="P159" s="238">
        <v>13</v>
      </c>
      <c r="Q159" s="238">
        <v>2</v>
      </c>
    </row>
    <row r="160" spans="1:17" ht="12" customHeight="1">
      <c r="A160" s="226"/>
      <c r="B160" s="226"/>
      <c r="C160" s="226" t="s">
        <v>101</v>
      </c>
      <c r="D160" s="57"/>
      <c r="E160" s="246">
        <v>5</v>
      </c>
      <c r="F160" s="228" t="s">
        <v>163</v>
      </c>
      <c r="G160" s="238">
        <v>1</v>
      </c>
      <c r="H160" s="238" t="s">
        <v>163</v>
      </c>
      <c r="I160" s="238">
        <v>1</v>
      </c>
      <c r="J160" s="238" t="s">
        <v>163</v>
      </c>
      <c r="K160" s="238" t="s">
        <v>163</v>
      </c>
      <c r="L160" s="238">
        <v>2</v>
      </c>
      <c r="M160" s="238" t="s">
        <v>163</v>
      </c>
      <c r="N160" s="238" t="s">
        <v>163</v>
      </c>
      <c r="O160" s="238" t="s">
        <v>163</v>
      </c>
      <c r="P160" s="238">
        <v>1</v>
      </c>
      <c r="Q160" s="238" t="s">
        <v>163</v>
      </c>
    </row>
    <row r="161" spans="1:17" ht="12" customHeight="1">
      <c r="A161" s="226"/>
      <c r="B161" s="226"/>
      <c r="C161" s="226" t="s">
        <v>100</v>
      </c>
      <c r="D161" s="57"/>
      <c r="E161" s="246">
        <v>1</v>
      </c>
      <c r="F161" s="228" t="s">
        <v>163</v>
      </c>
      <c r="G161" s="238" t="s">
        <v>163</v>
      </c>
      <c r="H161" s="238" t="s">
        <v>163</v>
      </c>
      <c r="I161" s="238" t="s">
        <v>163</v>
      </c>
      <c r="J161" s="238" t="s">
        <v>163</v>
      </c>
      <c r="K161" s="238" t="s">
        <v>163</v>
      </c>
      <c r="L161" s="238" t="s">
        <v>163</v>
      </c>
      <c r="M161" s="238" t="s">
        <v>163</v>
      </c>
      <c r="N161" s="238" t="s">
        <v>163</v>
      </c>
      <c r="O161" s="238" t="s">
        <v>163</v>
      </c>
      <c r="P161" s="238">
        <v>1</v>
      </c>
      <c r="Q161" s="238" t="s">
        <v>163</v>
      </c>
    </row>
    <row r="162" spans="1:17" ht="12" customHeight="1">
      <c r="A162" s="226"/>
      <c r="B162" s="226" t="s">
        <v>120</v>
      </c>
      <c r="C162" s="226"/>
      <c r="D162" s="57"/>
      <c r="E162" s="246">
        <v>235</v>
      </c>
      <c r="F162" s="228">
        <v>1</v>
      </c>
      <c r="G162" s="238">
        <v>71</v>
      </c>
      <c r="H162" s="238">
        <v>38</v>
      </c>
      <c r="I162" s="238">
        <v>39</v>
      </c>
      <c r="J162" s="238">
        <v>54</v>
      </c>
      <c r="K162" s="238" t="s">
        <v>163</v>
      </c>
      <c r="L162" s="238">
        <v>1</v>
      </c>
      <c r="M162" s="238">
        <v>10</v>
      </c>
      <c r="N162" s="238" t="s">
        <v>163</v>
      </c>
      <c r="O162" s="238" t="s">
        <v>163</v>
      </c>
      <c r="P162" s="238">
        <v>16</v>
      </c>
      <c r="Q162" s="238">
        <v>5</v>
      </c>
    </row>
    <row r="163" spans="1:17" ht="12" customHeight="1">
      <c r="A163" s="226"/>
      <c r="B163" s="226" t="s">
        <v>119</v>
      </c>
      <c r="C163" s="226"/>
      <c r="D163" s="57"/>
      <c r="E163" s="246">
        <v>239</v>
      </c>
      <c r="F163" s="228">
        <v>2</v>
      </c>
      <c r="G163" s="238">
        <v>44</v>
      </c>
      <c r="H163" s="238">
        <v>43</v>
      </c>
      <c r="I163" s="238">
        <v>34</v>
      </c>
      <c r="J163" s="238">
        <v>44</v>
      </c>
      <c r="K163" s="238">
        <v>1</v>
      </c>
      <c r="L163" s="238" t="s">
        <v>163</v>
      </c>
      <c r="M163" s="238">
        <v>14</v>
      </c>
      <c r="N163" s="238" t="s">
        <v>163</v>
      </c>
      <c r="O163" s="238" t="s">
        <v>163</v>
      </c>
      <c r="P163" s="238">
        <v>53</v>
      </c>
      <c r="Q163" s="238">
        <v>4</v>
      </c>
    </row>
    <row r="164" spans="1:17" ht="12" customHeight="1">
      <c r="A164" s="226"/>
      <c r="B164" s="226" t="s">
        <v>118</v>
      </c>
      <c r="C164" s="226"/>
      <c r="D164" s="57"/>
      <c r="E164" s="246">
        <v>469</v>
      </c>
      <c r="F164" s="228">
        <v>2</v>
      </c>
      <c r="G164" s="238">
        <v>106</v>
      </c>
      <c r="H164" s="238">
        <v>93</v>
      </c>
      <c r="I164" s="238">
        <v>64</v>
      </c>
      <c r="J164" s="238">
        <v>113</v>
      </c>
      <c r="K164" s="238">
        <v>2</v>
      </c>
      <c r="L164" s="238">
        <v>1</v>
      </c>
      <c r="M164" s="238">
        <v>36</v>
      </c>
      <c r="N164" s="238" t="s">
        <v>163</v>
      </c>
      <c r="O164" s="238" t="s">
        <v>163</v>
      </c>
      <c r="P164" s="238">
        <v>49</v>
      </c>
      <c r="Q164" s="238">
        <v>3</v>
      </c>
    </row>
    <row r="165" spans="1:17" ht="12" customHeight="1">
      <c r="A165" s="226"/>
      <c r="B165" s="226" t="s">
        <v>117</v>
      </c>
      <c r="C165" s="226"/>
      <c r="D165" s="57"/>
      <c r="E165" s="246">
        <v>201</v>
      </c>
      <c r="F165" s="228">
        <v>2</v>
      </c>
      <c r="G165" s="238">
        <v>50</v>
      </c>
      <c r="H165" s="238">
        <v>62</v>
      </c>
      <c r="I165" s="238">
        <v>26</v>
      </c>
      <c r="J165" s="238">
        <v>37</v>
      </c>
      <c r="K165" s="238">
        <v>1</v>
      </c>
      <c r="L165" s="238">
        <v>1</v>
      </c>
      <c r="M165" s="238">
        <v>9</v>
      </c>
      <c r="N165" s="238" t="s">
        <v>163</v>
      </c>
      <c r="O165" s="238">
        <v>1</v>
      </c>
      <c r="P165" s="238">
        <v>8</v>
      </c>
      <c r="Q165" s="238">
        <v>4</v>
      </c>
    </row>
    <row r="166" spans="1:17" ht="12" customHeight="1">
      <c r="A166" s="226"/>
      <c r="B166" s="226" t="s">
        <v>116</v>
      </c>
      <c r="C166" s="226"/>
      <c r="D166" s="57"/>
      <c r="E166" s="246">
        <v>27</v>
      </c>
      <c r="F166" s="228" t="s">
        <v>163</v>
      </c>
      <c r="G166" s="238">
        <v>3</v>
      </c>
      <c r="H166" s="238">
        <v>4</v>
      </c>
      <c r="I166" s="238">
        <v>2</v>
      </c>
      <c r="J166" s="238">
        <v>10</v>
      </c>
      <c r="K166" s="238" t="s">
        <v>163</v>
      </c>
      <c r="L166" s="238" t="s">
        <v>163</v>
      </c>
      <c r="M166" s="238">
        <v>1</v>
      </c>
      <c r="N166" s="238" t="s">
        <v>163</v>
      </c>
      <c r="O166" s="238" t="s">
        <v>163</v>
      </c>
      <c r="P166" s="238">
        <v>5</v>
      </c>
      <c r="Q166" s="238">
        <v>2</v>
      </c>
    </row>
    <row r="167" spans="1:17" ht="12" customHeight="1">
      <c r="A167" s="226"/>
      <c r="B167" s="226" t="s">
        <v>115</v>
      </c>
      <c r="C167" s="226"/>
      <c r="D167" s="57"/>
      <c r="E167" s="246">
        <v>1785</v>
      </c>
      <c r="F167" s="228">
        <v>11</v>
      </c>
      <c r="G167" s="228">
        <v>332</v>
      </c>
      <c r="H167" s="228">
        <v>408</v>
      </c>
      <c r="I167" s="228">
        <v>245</v>
      </c>
      <c r="J167" s="228">
        <v>460</v>
      </c>
      <c r="K167" s="228">
        <v>3</v>
      </c>
      <c r="L167" s="228">
        <v>10</v>
      </c>
      <c r="M167" s="228">
        <v>118</v>
      </c>
      <c r="N167" s="228">
        <v>2</v>
      </c>
      <c r="O167" s="228">
        <v>3</v>
      </c>
      <c r="P167" s="228">
        <v>172</v>
      </c>
      <c r="Q167" s="228">
        <v>21</v>
      </c>
    </row>
    <row r="168" spans="1:17" ht="12" customHeight="1">
      <c r="A168" s="226"/>
      <c r="B168" s="226"/>
      <c r="C168" s="226" t="s">
        <v>103</v>
      </c>
      <c r="D168" s="57"/>
      <c r="E168" s="246">
        <v>402</v>
      </c>
      <c r="F168" s="228">
        <v>5</v>
      </c>
      <c r="G168" s="238">
        <v>60</v>
      </c>
      <c r="H168" s="238">
        <v>95</v>
      </c>
      <c r="I168" s="238">
        <v>48</v>
      </c>
      <c r="J168" s="238">
        <v>109</v>
      </c>
      <c r="K168" s="238">
        <v>1</v>
      </c>
      <c r="L168" s="238">
        <v>1</v>
      </c>
      <c r="M168" s="238">
        <v>33</v>
      </c>
      <c r="N168" s="238" t="s">
        <v>163</v>
      </c>
      <c r="O168" s="238" t="s">
        <v>163</v>
      </c>
      <c r="P168" s="238">
        <v>45</v>
      </c>
      <c r="Q168" s="238">
        <v>5</v>
      </c>
    </row>
    <row r="169" spans="1:17" ht="12" customHeight="1">
      <c r="A169" s="226"/>
      <c r="B169" s="226"/>
      <c r="C169" s="226" t="s">
        <v>102</v>
      </c>
      <c r="D169" s="57"/>
      <c r="E169" s="246">
        <v>482</v>
      </c>
      <c r="F169" s="228">
        <v>1</v>
      </c>
      <c r="G169" s="238">
        <v>96</v>
      </c>
      <c r="H169" s="238">
        <v>123</v>
      </c>
      <c r="I169" s="238">
        <v>72</v>
      </c>
      <c r="J169" s="238">
        <v>110</v>
      </c>
      <c r="K169" s="238" t="s">
        <v>163</v>
      </c>
      <c r="L169" s="238">
        <v>2</v>
      </c>
      <c r="M169" s="238">
        <v>24</v>
      </c>
      <c r="N169" s="238">
        <v>1</v>
      </c>
      <c r="O169" s="238">
        <v>1</v>
      </c>
      <c r="P169" s="238">
        <v>45</v>
      </c>
      <c r="Q169" s="238">
        <v>7</v>
      </c>
    </row>
    <row r="170" spans="1:17" ht="12" customHeight="1">
      <c r="A170" s="226"/>
      <c r="B170" s="226"/>
      <c r="C170" s="226" t="s">
        <v>101</v>
      </c>
      <c r="D170" s="57"/>
      <c r="E170" s="246">
        <v>331</v>
      </c>
      <c r="F170" s="228">
        <v>2</v>
      </c>
      <c r="G170" s="238">
        <v>77</v>
      </c>
      <c r="H170" s="238">
        <v>60</v>
      </c>
      <c r="I170" s="238">
        <v>37</v>
      </c>
      <c r="J170" s="238">
        <v>95</v>
      </c>
      <c r="K170" s="238">
        <v>1</v>
      </c>
      <c r="L170" s="238">
        <v>3</v>
      </c>
      <c r="M170" s="238">
        <v>23</v>
      </c>
      <c r="N170" s="238">
        <v>1</v>
      </c>
      <c r="O170" s="238">
        <v>2</v>
      </c>
      <c r="P170" s="238">
        <v>28</v>
      </c>
      <c r="Q170" s="238">
        <v>2</v>
      </c>
    </row>
    <row r="171" spans="1:17" ht="12" customHeight="1">
      <c r="A171" s="226"/>
      <c r="B171" s="226"/>
      <c r="C171" s="226" t="s">
        <v>100</v>
      </c>
      <c r="D171" s="57"/>
      <c r="E171" s="246">
        <v>142</v>
      </c>
      <c r="F171" s="228" t="s">
        <v>163</v>
      </c>
      <c r="G171" s="238">
        <v>26</v>
      </c>
      <c r="H171" s="238">
        <v>31</v>
      </c>
      <c r="I171" s="238">
        <v>24</v>
      </c>
      <c r="J171" s="238">
        <v>32</v>
      </c>
      <c r="K171" s="238" t="s">
        <v>163</v>
      </c>
      <c r="L171" s="238">
        <v>1</v>
      </c>
      <c r="M171" s="238">
        <v>15</v>
      </c>
      <c r="N171" s="238" t="s">
        <v>163</v>
      </c>
      <c r="O171" s="238" t="s">
        <v>163</v>
      </c>
      <c r="P171" s="238">
        <v>13</v>
      </c>
      <c r="Q171" s="238" t="s">
        <v>163</v>
      </c>
    </row>
    <row r="172" spans="1:17" ht="12" customHeight="1">
      <c r="A172" s="226"/>
      <c r="B172" s="226"/>
      <c r="C172" s="226" t="s">
        <v>99</v>
      </c>
      <c r="D172" s="57"/>
      <c r="E172" s="246">
        <v>428</v>
      </c>
      <c r="F172" s="228">
        <v>3</v>
      </c>
      <c r="G172" s="238">
        <v>73</v>
      </c>
      <c r="H172" s="238">
        <v>99</v>
      </c>
      <c r="I172" s="238">
        <v>64</v>
      </c>
      <c r="J172" s="238">
        <v>114</v>
      </c>
      <c r="K172" s="238">
        <v>1</v>
      </c>
      <c r="L172" s="238">
        <v>3</v>
      </c>
      <c r="M172" s="238">
        <v>23</v>
      </c>
      <c r="N172" s="238" t="s">
        <v>163</v>
      </c>
      <c r="O172" s="238" t="s">
        <v>163</v>
      </c>
      <c r="P172" s="238">
        <v>41</v>
      </c>
      <c r="Q172" s="238">
        <v>7</v>
      </c>
    </row>
    <row r="173" spans="1:17" ht="12" customHeight="1">
      <c r="A173" s="226"/>
      <c r="B173" s="226" t="s">
        <v>114</v>
      </c>
      <c r="C173" s="226"/>
      <c r="D173" s="57"/>
      <c r="E173" s="246">
        <v>709</v>
      </c>
      <c r="F173" s="228">
        <v>2</v>
      </c>
      <c r="G173" s="228">
        <v>182</v>
      </c>
      <c r="H173" s="228">
        <v>179</v>
      </c>
      <c r="I173" s="228">
        <v>91</v>
      </c>
      <c r="J173" s="228">
        <v>146</v>
      </c>
      <c r="K173" s="238">
        <v>1</v>
      </c>
      <c r="L173" s="238">
        <v>1</v>
      </c>
      <c r="M173" s="228">
        <v>38</v>
      </c>
      <c r="N173" s="228" t="s">
        <v>163</v>
      </c>
      <c r="O173" s="238" t="s">
        <v>163</v>
      </c>
      <c r="P173" s="228">
        <v>57</v>
      </c>
      <c r="Q173" s="228">
        <v>12</v>
      </c>
    </row>
    <row r="174" spans="1:17" ht="12" customHeight="1">
      <c r="A174" s="226"/>
      <c r="B174" s="226"/>
      <c r="C174" s="226" t="s">
        <v>103</v>
      </c>
      <c r="D174" s="57"/>
      <c r="E174" s="246">
        <v>178</v>
      </c>
      <c r="F174" s="228" t="s">
        <v>163</v>
      </c>
      <c r="G174" s="238">
        <v>37</v>
      </c>
      <c r="H174" s="238">
        <v>47</v>
      </c>
      <c r="I174" s="238">
        <v>19</v>
      </c>
      <c r="J174" s="238">
        <v>43</v>
      </c>
      <c r="K174" s="238" t="s">
        <v>163</v>
      </c>
      <c r="L174" s="238" t="s">
        <v>163</v>
      </c>
      <c r="M174" s="238">
        <v>9</v>
      </c>
      <c r="N174" s="238" t="s">
        <v>163</v>
      </c>
      <c r="O174" s="238" t="s">
        <v>163</v>
      </c>
      <c r="P174" s="238">
        <v>18</v>
      </c>
      <c r="Q174" s="238">
        <v>5</v>
      </c>
    </row>
    <row r="175" spans="1:17" ht="12" customHeight="1">
      <c r="A175" s="226"/>
      <c r="B175" s="226"/>
      <c r="C175" s="226" t="s">
        <v>102</v>
      </c>
      <c r="D175" s="57"/>
      <c r="E175" s="246">
        <v>360</v>
      </c>
      <c r="F175" s="228">
        <v>2</v>
      </c>
      <c r="G175" s="238">
        <v>99</v>
      </c>
      <c r="H175" s="238">
        <v>88</v>
      </c>
      <c r="I175" s="238">
        <v>52</v>
      </c>
      <c r="J175" s="238">
        <v>67</v>
      </c>
      <c r="K175" s="238" t="s">
        <v>163</v>
      </c>
      <c r="L175" s="238">
        <v>1</v>
      </c>
      <c r="M175" s="238">
        <v>19</v>
      </c>
      <c r="N175" s="238" t="s">
        <v>163</v>
      </c>
      <c r="O175" s="238" t="s">
        <v>163</v>
      </c>
      <c r="P175" s="238">
        <v>27</v>
      </c>
      <c r="Q175" s="238">
        <v>5</v>
      </c>
    </row>
    <row r="176" spans="1:17" ht="12" customHeight="1">
      <c r="A176" s="226"/>
      <c r="B176" s="226"/>
      <c r="C176" s="226" t="s">
        <v>101</v>
      </c>
      <c r="D176" s="57"/>
      <c r="E176" s="246">
        <v>171</v>
      </c>
      <c r="F176" s="228" t="s">
        <v>163</v>
      </c>
      <c r="G176" s="238">
        <v>46</v>
      </c>
      <c r="H176" s="238">
        <v>44</v>
      </c>
      <c r="I176" s="238">
        <v>20</v>
      </c>
      <c r="J176" s="238">
        <v>36</v>
      </c>
      <c r="K176" s="238">
        <v>1</v>
      </c>
      <c r="L176" s="238" t="s">
        <v>163</v>
      </c>
      <c r="M176" s="238">
        <v>10</v>
      </c>
      <c r="N176" s="238" t="s">
        <v>163</v>
      </c>
      <c r="O176" s="238" t="s">
        <v>163</v>
      </c>
      <c r="P176" s="238">
        <v>12</v>
      </c>
      <c r="Q176" s="238">
        <v>2</v>
      </c>
    </row>
    <row r="177" spans="1:17" ht="12" customHeight="1">
      <c r="A177" s="226"/>
      <c r="B177" s="226"/>
      <c r="C177" s="226" t="s">
        <v>100</v>
      </c>
      <c r="D177" s="57"/>
      <c r="E177" s="239" t="s">
        <v>163</v>
      </c>
      <c r="F177" s="228" t="s">
        <v>163</v>
      </c>
      <c r="G177" s="238" t="s">
        <v>163</v>
      </c>
      <c r="H177" s="238" t="s">
        <v>163</v>
      </c>
      <c r="I177" s="238" t="s">
        <v>163</v>
      </c>
      <c r="J177" s="238" t="s">
        <v>163</v>
      </c>
      <c r="K177" s="238" t="s">
        <v>163</v>
      </c>
      <c r="L177" s="238" t="s">
        <v>163</v>
      </c>
      <c r="M177" s="238" t="s">
        <v>163</v>
      </c>
      <c r="N177" s="238" t="s">
        <v>163</v>
      </c>
      <c r="O177" s="238" t="s">
        <v>163</v>
      </c>
      <c r="P177" s="238" t="s">
        <v>163</v>
      </c>
      <c r="Q177" s="238" t="s">
        <v>163</v>
      </c>
    </row>
    <row r="178" spans="1:17" ht="12" customHeight="1">
      <c r="A178" s="226"/>
      <c r="B178" s="226" t="s">
        <v>113</v>
      </c>
      <c r="C178" s="226"/>
      <c r="D178" s="57"/>
      <c r="E178" s="246">
        <v>304</v>
      </c>
      <c r="F178" s="228">
        <v>2</v>
      </c>
      <c r="G178" s="228">
        <v>60</v>
      </c>
      <c r="H178" s="228">
        <v>57</v>
      </c>
      <c r="I178" s="228">
        <v>57</v>
      </c>
      <c r="J178" s="228">
        <v>65</v>
      </c>
      <c r="K178" s="238">
        <v>1</v>
      </c>
      <c r="L178" s="228">
        <v>1</v>
      </c>
      <c r="M178" s="228">
        <v>21</v>
      </c>
      <c r="N178" s="238" t="s">
        <v>163</v>
      </c>
      <c r="O178" s="238" t="s">
        <v>163</v>
      </c>
      <c r="P178" s="228">
        <v>38</v>
      </c>
      <c r="Q178" s="228">
        <v>2</v>
      </c>
    </row>
    <row r="179" spans="1:17" ht="12" customHeight="1">
      <c r="A179" s="226"/>
      <c r="B179" s="226"/>
      <c r="C179" s="226" t="s">
        <v>103</v>
      </c>
      <c r="D179" s="57"/>
      <c r="E179" s="246">
        <v>7</v>
      </c>
      <c r="F179" s="228" t="s">
        <v>163</v>
      </c>
      <c r="G179" s="238">
        <v>2</v>
      </c>
      <c r="H179" s="238">
        <v>2</v>
      </c>
      <c r="I179" s="238">
        <v>1</v>
      </c>
      <c r="J179" s="238">
        <v>2</v>
      </c>
      <c r="K179" s="238" t="s">
        <v>163</v>
      </c>
      <c r="L179" s="238" t="s">
        <v>163</v>
      </c>
      <c r="M179" s="238" t="s">
        <v>163</v>
      </c>
      <c r="N179" s="238" t="s">
        <v>163</v>
      </c>
      <c r="O179" s="238" t="s">
        <v>163</v>
      </c>
      <c r="P179" s="238" t="s">
        <v>163</v>
      </c>
      <c r="Q179" s="238" t="s">
        <v>163</v>
      </c>
    </row>
    <row r="180" spans="1:17" ht="12" customHeight="1">
      <c r="A180" s="226"/>
      <c r="B180" s="226"/>
      <c r="C180" s="226" t="s">
        <v>102</v>
      </c>
      <c r="D180" s="57"/>
      <c r="E180" s="246">
        <v>107</v>
      </c>
      <c r="F180" s="228" t="s">
        <v>163</v>
      </c>
      <c r="G180" s="238">
        <v>17</v>
      </c>
      <c r="H180" s="238">
        <v>27</v>
      </c>
      <c r="I180" s="238">
        <v>18</v>
      </c>
      <c r="J180" s="238">
        <v>26</v>
      </c>
      <c r="K180" s="238">
        <v>1</v>
      </c>
      <c r="L180" s="238" t="s">
        <v>163</v>
      </c>
      <c r="M180" s="238">
        <v>3</v>
      </c>
      <c r="N180" s="238" t="s">
        <v>163</v>
      </c>
      <c r="O180" s="238" t="s">
        <v>163</v>
      </c>
      <c r="P180" s="238">
        <v>14</v>
      </c>
      <c r="Q180" s="238">
        <v>1</v>
      </c>
    </row>
    <row r="181" spans="1:17" ht="12" customHeight="1">
      <c r="A181" s="226"/>
      <c r="B181" s="226"/>
      <c r="C181" s="226" t="s">
        <v>101</v>
      </c>
      <c r="D181" s="57"/>
      <c r="E181" s="246">
        <v>151</v>
      </c>
      <c r="F181" s="228">
        <v>1</v>
      </c>
      <c r="G181" s="238">
        <v>34</v>
      </c>
      <c r="H181" s="238">
        <v>21</v>
      </c>
      <c r="I181" s="238">
        <v>32</v>
      </c>
      <c r="J181" s="238">
        <v>31</v>
      </c>
      <c r="K181" s="238" t="s">
        <v>163</v>
      </c>
      <c r="L181" s="238">
        <v>1</v>
      </c>
      <c r="M181" s="238">
        <v>12</v>
      </c>
      <c r="N181" s="238" t="s">
        <v>163</v>
      </c>
      <c r="O181" s="238" t="s">
        <v>163</v>
      </c>
      <c r="P181" s="238">
        <v>18</v>
      </c>
      <c r="Q181" s="238">
        <v>1</v>
      </c>
    </row>
    <row r="182" spans="1:17" ht="12" customHeight="1">
      <c r="A182" s="226"/>
      <c r="B182" s="226"/>
      <c r="C182" s="226" t="s">
        <v>100</v>
      </c>
      <c r="D182" s="57"/>
      <c r="E182" s="246">
        <v>39</v>
      </c>
      <c r="F182" s="228">
        <v>1</v>
      </c>
      <c r="G182" s="238">
        <v>7</v>
      </c>
      <c r="H182" s="238">
        <v>7</v>
      </c>
      <c r="I182" s="238">
        <v>6</v>
      </c>
      <c r="J182" s="238">
        <v>6</v>
      </c>
      <c r="K182" s="238" t="s">
        <v>163</v>
      </c>
      <c r="L182" s="238" t="s">
        <v>163</v>
      </c>
      <c r="M182" s="238">
        <v>6</v>
      </c>
      <c r="N182" s="238" t="s">
        <v>163</v>
      </c>
      <c r="O182" s="238" t="s">
        <v>163</v>
      </c>
      <c r="P182" s="238">
        <v>6</v>
      </c>
      <c r="Q182" s="238" t="s">
        <v>163</v>
      </c>
    </row>
    <row r="183" spans="1:17" ht="12" customHeight="1">
      <c r="A183" s="226"/>
      <c r="B183" s="226" t="s">
        <v>112</v>
      </c>
      <c r="C183" s="226"/>
      <c r="D183" s="57"/>
      <c r="E183" s="246">
        <v>123</v>
      </c>
      <c r="F183" s="228">
        <v>3</v>
      </c>
      <c r="G183" s="228">
        <v>19</v>
      </c>
      <c r="H183" s="228">
        <v>20</v>
      </c>
      <c r="I183" s="228">
        <v>15</v>
      </c>
      <c r="J183" s="228">
        <v>49</v>
      </c>
      <c r="K183" s="228" t="s">
        <v>163</v>
      </c>
      <c r="L183" s="228" t="s">
        <v>163</v>
      </c>
      <c r="M183" s="228">
        <v>5</v>
      </c>
      <c r="N183" s="238" t="s">
        <v>163</v>
      </c>
      <c r="O183" s="238">
        <v>1</v>
      </c>
      <c r="P183" s="228">
        <v>9</v>
      </c>
      <c r="Q183" s="228">
        <v>2</v>
      </c>
    </row>
    <row r="184" spans="1:17" ht="12" customHeight="1">
      <c r="A184" s="226"/>
      <c r="B184" s="226"/>
      <c r="C184" s="226" t="s">
        <v>103</v>
      </c>
      <c r="D184" s="57"/>
      <c r="E184" s="246">
        <v>107</v>
      </c>
      <c r="F184" s="228">
        <v>1</v>
      </c>
      <c r="G184" s="238">
        <v>17</v>
      </c>
      <c r="H184" s="238">
        <v>16</v>
      </c>
      <c r="I184" s="238">
        <v>15</v>
      </c>
      <c r="J184" s="238">
        <v>44</v>
      </c>
      <c r="K184" s="238" t="s">
        <v>163</v>
      </c>
      <c r="L184" s="238" t="s">
        <v>163</v>
      </c>
      <c r="M184" s="238">
        <v>5</v>
      </c>
      <c r="N184" s="238" t="s">
        <v>163</v>
      </c>
      <c r="O184" s="238" t="s">
        <v>163</v>
      </c>
      <c r="P184" s="238">
        <v>8</v>
      </c>
      <c r="Q184" s="238">
        <v>1</v>
      </c>
    </row>
    <row r="185" spans="1:17" ht="12" customHeight="1">
      <c r="A185" s="226"/>
      <c r="B185" s="226"/>
      <c r="C185" s="226" t="s">
        <v>102</v>
      </c>
      <c r="D185" s="57"/>
      <c r="E185" s="246">
        <v>16</v>
      </c>
      <c r="F185" s="228">
        <v>2</v>
      </c>
      <c r="G185" s="238">
        <v>2</v>
      </c>
      <c r="H185" s="238">
        <v>4</v>
      </c>
      <c r="I185" s="238" t="s">
        <v>163</v>
      </c>
      <c r="J185" s="238">
        <v>5</v>
      </c>
      <c r="K185" s="238" t="s">
        <v>163</v>
      </c>
      <c r="L185" s="238" t="s">
        <v>163</v>
      </c>
      <c r="M185" s="238" t="s">
        <v>163</v>
      </c>
      <c r="N185" s="238" t="s">
        <v>163</v>
      </c>
      <c r="O185" s="238">
        <v>1</v>
      </c>
      <c r="P185" s="238">
        <v>1</v>
      </c>
      <c r="Q185" s="238">
        <v>1</v>
      </c>
    </row>
    <row r="186" spans="1:17" ht="12" customHeight="1">
      <c r="A186" s="226"/>
      <c r="B186" s="226"/>
      <c r="C186" s="226" t="s">
        <v>101</v>
      </c>
      <c r="D186" s="57"/>
      <c r="E186" s="239" t="s">
        <v>163</v>
      </c>
      <c r="F186" s="228" t="s">
        <v>163</v>
      </c>
      <c r="G186" s="238" t="s">
        <v>163</v>
      </c>
      <c r="H186" s="238" t="s">
        <v>163</v>
      </c>
      <c r="I186" s="238" t="s">
        <v>163</v>
      </c>
      <c r="J186" s="238" t="s">
        <v>163</v>
      </c>
      <c r="K186" s="238" t="s">
        <v>163</v>
      </c>
      <c r="L186" s="238" t="s">
        <v>163</v>
      </c>
      <c r="M186" s="238" t="s">
        <v>163</v>
      </c>
      <c r="N186" s="238" t="s">
        <v>163</v>
      </c>
      <c r="O186" s="238" t="s">
        <v>163</v>
      </c>
      <c r="P186" s="238" t="s">
        <v>163</v>
      </c>
      <c r="Q186" s="238" t="s">
        <v>163</v>
      </c>
    </row>
    <row r="187" spans="1:17" ht="12" customHeight="1">
      <c r="A187" s="226"/>
      <c r="B187" s="226" t="s">
        <v>111</v>
      </c>
      <c r="C187" s="226"/>
      <c r="D187" s="57"/>
      <c r="E187" s="246">
        <v>1510</v>
      </c>
      <c r="F187" s="228">
        <v>9</v>
      </c>
      <c r="G187" s="228">
        <v>291</v>
      </c>
      <c r="H187" s="228">
        <v>294</v>
      </c>
      <c r="I187" s="228">
        <v>226</v>
      </c>
      <c r="J187" s="228">
        <v>396</v>
      </c>
      <c r="K187" s="238">
        <v>3</v>
      </c>
      <c r="L187" s="228">
        <v>8</v>
      </c>
      <c r="M187" s="228">
        <v>114</v>
      </c>
      <c r="N187" s="228">
        <v>2</v>
      </c>
      <c r="O187" s="228" t="s">
        <v>163</v>
      </c>
      <c r="P187" s="228">
        <v>138</v>
      </c>
      <c r="Q187" s="228">
        <v>29</v>
      </c>
    </row>
    <row r="188" spans="1:17" ht="12" customHeight="1">
      <c r="A188" s="226"/>
      <c r="B188" s="226"/>
      <c r="C188" s="226" t="s">
        <v>103</v>
      </c>
      <c r="D188" s="57"/>
      <c r="E188" s="246">
        <v>485</v>
      </c>
      <c r="F188" s="228">
        <v>3</v>
      </c>
      <c r="G188" s="238">
        <v>96</v>
      </c>
      <c r="H188" s="238">
        <v>95</v>
      </c>
      <c r="I188" s="238">
        <v>77</v>
      </c>
      <c r="J188" s="238">
        <v>142</v>
      </c>
      <c r="K188" s="238">
        <v>1</v>
      </c>
      <c r="L188" s="238">
        <v>1</v>
      </c>
      <c r="M188" s="238">
        <v>27</v>
      </c>
      <c r="N188" s="238" t="s">
        <v>163</v>
      </c>
      <c r="O188" s="238" t="s">
        <v>163</v>
      </c>
      <c r="P188" s="238">
        <v>36</v>
      </c>
      <c r="Q188" s="238">
        <v>7</v>
      </c>
    </row>
    <row r="189" spans="1:17" ht="12" customHeight="1">
      <c r="A189" s="226"/>
      <c r="B189" s="226"/>
      <c r="C189" s="226" t="s">
        <v>102</v>
      </c>
      <c r="D189" s="57"/>
      <c r="E189" s="246">
        <v>254</v>
      </c>
      <c r="F189" s="228">
        <v>2</v>
      </c>
      <c r="G189" s="238">
        <v>54</v>
      </c>
      <c r="H189" s="238">
        <v>57</v>
      </c>
      <c r="I189" s="238">
        <v>30</v>
      </c>
      <c r="J189" s="238">
        <v>62</v>
      </c>
      <c r="K189" s="238">
        <v>1</v>
      </c>
      <c r="L189" s="238">
        <v>3</v>
      </c>
      <c r="M189" s="238">
        <v>17</v>
      </c>
      <c r="N189" s="238">
        <v>1</v>
      </c>
      <c r="O189" s="238" t="s">
        <v>163</v>
      </c>
      <c r="P189" s="238">
        <v>25</v>
      </c>
      <c r="Q189" s="238">
        <v>2</v>
      </c>
    </row>
    <row r="190" spans="1:17" ht="12" customHeight="1">
      <c r="A190" s="226"/>
      <c r="B190" s="226"/>
      <c r="C190" s="226" t="s">
        <v>101</v>
      </c>
      <c r="D190" s="57"/>
      <c r="E190" s="246">
        <v>343</v>
      </c>
      <c r="F190" s="228">
        <v>1</v>
      </c>
      <c r="G190" s="238">
        <v>65</v>
      </c>
      <c r="H190" s="238">
        <v>59</v>
      </c>
      <c r="I190" s="238">
        <v>60</v>
      </c>
      <c r="J190" s="238">
        <v>87</v>
      </c>
      <c r="K190" s="238">
        <v>1</v>
      </c>
      <c r="L190" s="238">
        <v>2</v>
      </c>
      <c r="M190" s="238">
        <v>27</v>
      </c>
      <c r="N190" s="238">
        <v>1</v>
      </c>
      <c r="O190" s="238" t="s">
        <v>163</v>
      </c>
      <c r="P190" s="238">
        <v>34</v>
      </c>
      <c r="Q190" s="238">
        <v>6</v>
      </c>
    </row>
    <row r="191" spans="1:17" ht="12" customHeight="1">
      <c r="A191" s="226"/>
      <c r="B191" s="226"/>
      <c r="C191" s="226" t="s">
        <v>100</v>
      </c>
      <c r="D191" s="57"/>
      <c r="E191" s="246">
        <v>199</v>
      </c>
      <c r="F191" s="228">
        <v>1</v>
      </c>
      <c r="G191" s="238">
        <v>40</v>
      </c>
      <c r="H191" s="238">
        <v>35</v>
      </c>
      <c r="I191" s="238">
        <v>34</v>
      </c>
      <c r="J191" s="238">
        <v>44</v>
      </c>
      <c r="K191" s="238" t="s">
        <v>163</v>
      </c>
      <c r="L191" s="238" t="s">
        <v>163</v>
      </c>
      <c r="M191" s="238">
        <v>19</v>
      </c>
      <c r="N191" s="238" t="s">
        <v>163</v>
      </c>
      <c r="O191" s="238" t="s">
        <v>163</v>
      </c>
      <c r="P191" s="238">
        <v>22</v>
      </c>
      <c r="Q191" s="238">
        <v>4</v>
      </c>
    </row>
    <row r="192" spans="1:17" ht="12" customHeight="1">
      <c r="A192" s="226"/>
      <c r="B192" s="226"/>
      <c r="C192" s="226" t="s">
        <v>99</v>
      </c>
      <c r="D192" s="57"/>
      <c r="E192" s="246">
        <v>229</v>
      </c>
      <c r="F192" s="228">
        <v>2</v>
      </c>
      <c r="G192" s="238">
        <v>36</v>
      </c>
      <c r="H192" s="238">
        <v>48</v>
      </c>
      <c r="I192" s="238">
        <v>25</v>
      </c>
      <c r="J192" s="238">
        <v>61</v>
      </c>
      <c r="K192" s="238" t="s">
        <v>163</v>
      </c>
      <c r="L192" s="238">
        <v>2</v>
      </c>
      <c r="M192" s="238">
        <v>24</v>
      </c>
      <c r="N192" s="238" t="s">
        <v>163</v>
      </c>
      <c r="O192" s="238" t="s">
        <v>163</v>
      </c>
      <c r="P192" s="238">
        <v>21</v>
      </c>
      <c r="Q192" s="238">
        <v>10</v>
      </c>
    </row>
    <row r="193" spans="1:17" ht="12" customHeight="1">
      <c r="A193" s="226"/>
      <c r="B193" s="226" t="s">
        <v>110</v>
      </c>
      <c r="C193" s="226"/>
      <c r="D193" s="57"/>
      <c r="E193" s="246">
        <v>197</v>
      </c>
      <c r="F193" s="228">
        <v>6</v>
      </c>
      <c r="G193" s="238">
        <v>41</v>
      </c>
      <c r="H193" s="238">
        <v>41</v>
      </c>
      <c r="I193" s="238">
        <v>42</v>
      </c>
      <c r="J193" s="238">
        <v>39</v>
      </c>
      <c r="K193" s="238" t="s">
        <v>163</v>
      </c>
      <c r="L193" s="238">
        <v>3</v>
      </c>
      <c r="M193" s="238">
        <v>15</v>
      </c>
      <c r="N193" s="238" t="s">
        <v>163</v>
      </c>
      <c r="O193" s="238" t="s">
        <v>163</v>
      </c>
      <c r="P193" s="238">
        <v>10</v>
      </c>
      <c r="Q193" s="238" t="s">
        <v>163</v>
      </c>
    </row>
    <row r="194" spans="1:17" ht="12" customHeight="1">
      <c r="A194" s="226"/>
      <c r="B194" s="226" t="s">
        <v>109</v>
      </c>
      <c r="C194" s="226"/>
      <c r="D194" s="57"/>
      <c r="E194" s="246">
        <v>129</v>
      </c>
      <c r="F194" s="228">
        <v>1</v>
      </c>
      <c r="G194" s="238">
        <v>29</v>
      </c>
      <c r="H194" s="238">
        <v>26</v>
      </c>
      <c r="I194" s="238">
        <v>16</v>
      </c>
      <c r="J194" s="238">
        <v>24</v>
      </c>
      <c r="K194" s="238" t="s">
        <v>163</v>
      </c>
      <c r="L194" s="238">
        <v>4</v>
      </c>
      <c r="M194" s="238">
        <v>16</v>
      </c>
      <c r="N194" s="238" t="s">
        <v>163</v>
      </c>
      <c r="O194" s="238" t="s">
        <v>163</v>
      </c>
      <c r="P194" s="238">
        <v>12</v>
      </c>
      <c r="Q194" s="238">
        <v>1</v>
      </c>
    </row>
    <row r="195" spans="1:17" ht="12" customHeight="1">
      <c r="A195" s="226"/>
      <c r="B195" s="226" t="s">
        <v>108</v>
      </c>
      <c r="C195" s="226"/>
      <c r="D195" s="57"/>
      <c r="E195" s="246">
        <v>37</v>
      </c>
      <c r="F195" s="228" t="s">
        <v>163</v>
      </c>
      <c r="G195" s="238">
        <v>7</v>
      </c>
      <c r="H195" s="238">
        <v>10</v>
      </c>
      <c r="I195" s="238">
        <v>1</v>
      </c>
      <c r="J195" s="238">
        <v>15</v>
      </c>
      <c r="K195" s="238" t="s">
        <v>163</v>
      </c>
      <c r="L195" s="238">
        <v>1</v>
      </c>
      <c r="M195" s="238">
        <v>2</v>
      </c>
      <c r="N195" s="238" t="s">
        <v>163</v>
      </c>
      <c r="O195" s="238" t="s">
        <v>163</v>
      </c>
      <c r="P195" s="238">
        <v>1</v>
      </c>
      <c r="Q195" s="238" t="s">
        <v>163</v>
      </c>
    </row>
    <row r="196" spans="1:17" ht="12" customHeight="1">
      <c r="A196" s="226"/>
      <c r="B196" s="226" t="s">
        <v>107</v>
      </c>
      <c r="C196" s="226"/>
      <c r="D196" s="57"/>
      <c r="E196" s="246">
        <v>345</v>
      </c>
      <c r="F196" s="228">
        <v>2</v>
      </c>
      <c r="G196" s="238">
        <v>64</v>
      </c>
      <c r="H196" s="238">
        <v>83</v>
      </c>
      <c r="I196" s="238">
        <v>27</v>
      </c>
      <c r="J196" s="238">
        <v>69</v>
      </c>
      <c r="K196" s="238" t="s">
        <v>163</v>
      </c>
      <c r="L196" s="238" t="s">
        <v>163</v>
      </c>
      <c r="M196" s="238">
        <v>47</v>
      </c>
      <c r="N196" s="238">
        <v>2</v>
      </c>
      <c r="O196" s="238">
        <v>1</v>
      </c>
      <c r="P196" s="238">
        <v>38</v>
      </c>
      <c r="Q196" s="238">
        <v>12</v>
      </c>
    </row>
    <row r="197" spans="1:17" ht="12" customHeight="1">
      <c r="A197" s="226"/>
      <c r="B197" s="226" t="s">
        <v>106</v>
      </c>
      <c r="C197" s="226"/>
      <c r="D197" s="57"/>
      <c r="E197" s="246">
        <v>132</v>
      </c>
      <c r="F197" s="228">
        <v>2</v>
      </c>
      <c r="G197" s="238">
        <v>26</v>
      </c>
      <c r="H197" s="238">
        <v>33</v>
      </c>
      <c r="I197" s="238">
        <v>14</v>
      </c>
      <c r="J197" s="238">
        <v>29</v>
      </c>
      <c r="K197" s="238">
        <v>1</v>
      </c>
      <c r="L197" s="238" t="s">
        <v>163</v>
      </c>
      <c r="M197" s="238">
        <v>13</v>
      </c>
      <c r="N197" s="238" t="s">
        <v>163</v>
      </c>
      <c r="O197" s="238" t="s">
        <v>163</v>
      </c>
      <c r="P197" s="238">
        <v>11</v>
      </c>
      <c r="Q197" s="238">
        <v>3</v>
      </c>
    </row>
    <row r="198" spans="1:17" ht="12" customHeight="1">
      <c r="A198" s="226"/>
      <c r="B198" s="226" t="s">
        <v>105</v>
      </c>
      <c r="C198" s="226"/>
      <c r="D198" s="57"/>
      <c r="E198" s="246">
        <v>288</v>
      </c>
      <c r="F198" s="228">
        <v>2</v>
      </c>
      <c r="G198" s="238">
        <v>56</v>
      </c>
      <c r="H198" s="238">
        <v>56</v>
      </c>
      <c r="I198" s="238">
        <v>49</v>
      </c>
      <c r="J198" s="238">
        <v>49</v>
      </c>
      <c r="K198" s="238">
        <v>1</v>
      </c>
      <c r="L198" s="238" t="s">
        <v>163</v>
      </c>
      <c r="M198" s="238">
        <v>36</v>
      </c>
      <c r="N198" s="238" t="s">
        <v>163</v>
      </c>
      <c r="O198" s="238" t="s">
        <v>163</v>
      </c>
      <c r="P198" s="238">
        <v>33</v>
      </c>
      <c r="Q198" s="238">
        <v>6</v>
      </c>
    </row>
    <row r="199" spans="1:17" ht="12" customHeight="1">
      <c r="A199" s="226"/>
      <c r="B199" s="226" t="s">
        <v>104</v>
      </c>
      <c r="C199" s="226"/>
      <c r="D199" s="57"/>
      <c r="E199" s="246">
        <v>1142</v>
      </c>
      <c r="F199" s="228">
        <v>8</v>
      </c>
      <c r="G199" s="228">
        <v>189</v>
      </c>
      <c r="H199" s="228">
        <v>234</v>
      </c>
      <c r="I199" s="228">
        <v>116</v>
      </c>
      <c r="J199" s="228">
        <v>231</v>
      </c>
      <c r="K199" s="238">
        <v>2</v>
      </c>
      <c r="L199" s="228">
        <v>6</v>
      </c>
      <c r="M199" s="228">
        <v>188</v>
      </c>
      <c r="N199" s="228">
        <v>3</v>
      </c>
      <c r="O199" s="228">
        <v>3</v>
      </c>
      <c r="P199" s="228">
        <v>119</v>
      </c>
      <c r="Q199" s="228">
        <v>43</v>
      </c>
    </row>
    <row r="200" spans="1:17" ht="12" customHeight="1">
      <c r="A200" s="226"/>
      <c r="B200" s="226"/>
      <c r="C200" s="226" t="s">
        <v>103</v>
      </c>
      <c r="D200" s="57"/>
      <c r="E200" s="246">
        <v>393</v>
      </c>
      <c r="F200" s="228">
        <v>4</v>
      </c>
      <c r="G200" s="238">
        <v>88</v>
      </c>
      <c r="H200" s="238">
        <v>90</v>
      </c>
      <c r="I200" s="238">
        <v>41</v>
      </c>
      <c r="J200" s="238">
        <v>73</v>
      </c>
      <c r="K200" s="238">
        <v>2</v>
      </c>
      <c r="L200" s="238">
        <v>2</v>
      </c>
      <c r="M200" s="238">
        <v>51</v>
      </c>
      <c r="N200" s="238">
        <v>1</v>
      </c>
      <c r="O200" s="238" t="s">
        <v>163</v>
      </c>
      <c r="P200" s="238">
        <v>35</v>
      </c>
      <c r="Q200" s="238">
        <v>6</v>
      </c>
    </row>
    <row r="201" spans="1:17" ht="12" customHeight="1">
      <c r="A201" s="226"/>
      <c r="B201" s="226"/>
      <c r="C201" s="226" t="s">
        <v>102</v>
      </c>
      <c r="D201" s="57"/>
      <c r="E201" s="246">
        <v>464</v>
      </c>
      <c r="F201" s="228">
        <v>3</v>
      </c>
      <c r="G201" s="238">
        <v>65</v>
      </c>
      <c r="H201" s="238">
        <v>95</v>
      </c>
      <c r="I201" s="238">
        <v>47</v>
      </c>
      <c r="J201" s="238">
        <v>93</v>
      </c>
      <c r="K201" s="238" t="s">
        <v>163</v>
      </c>
      <c r="L201" s="238">
        <v>4</v>
      </c>
      <c r="M201" s="238">
        <v>87</v>
      </c>
      <c r="N201" s="238">
        <v>2</v>
      </c>
      <c r="O201" s="238">
        <v>3</v>
      </c>
      <c r="P201" s="238">
        <v>51</v>
      </c>
      <c r="Q201" s="238">
        <v>14</v>
      </c>
    </row>
    <row r="202" spans="1:17" ht="12" customHeight="1">
      <c r="A202" s="226"/>
      <c r="B202" s="226"/>
      <c r="C202" s="226" t="s">
        <v>101</v>
      </c>
      <c r="D202" s="57"/>
      <c r="E202" s="246">
        <v>285</v>
      </c>
      <c r="F202" s="228">
        <v>1</v>
      </c>
      <c r="G202" s="238">
        <v>36</v>
      </c>
      <c r="H202" s="238">
        <v>49</v>
      </c>
      <c r="I202" s="238">
        <v>28</v>
      </c>
      <c r="J202" s="238">
        <v>65</v>
      </c>
      <c r="K202" s="238" t="s">
        <v>163</v>
      </c>
      <c r="L202" s="238" t="s">
        <v>163</v>
      </c>
      <c r="M202" s="238">
        <v>50</v>
      </c>
      <c r="N202" s="238" t="s">
        <v>163</v>
      </c>
      <c r="O202" s="238" t="s">
        <v>163</v>
      </c>
      <c r="P202" s="238">
        <v>33</v>
      </c>
      <c r="Q202" s="238">
        <v>23</v>
      </c>
    </row>
    <row r="203" spans="1:17" ht="12" customHeight="1">
      <c r="A203" s="226"/>
      <c r="B203" s="226"/>
      <c r="C203" s="226" t="s">
        <v>100</v>
      </c>
      <c r="D203" s="57"/>
      <c r="E203" s="239" t="s">
        <v>163</v>
      </c>
      <c r="F203" s="228" t="s">
        <v>163</v>
      </c>
      <c r="G203" s="238" t="s">
        <v>163</v>
      </c>
      <c r="H203" s="238" t="s">
        <v>163</v>
      </c>
      <c r="I203" s="238" t="s">
        <v>163</v>
      </c>
      <c r="J203" s="238" t="s">
        <v>163</v>
      </c>
      <c r="K203" s="238" t="s">
        <v>163</v>
      </c>
      <c r="L203" s="238" t="s">
        <v>163</v>
      </c>
      <c r="M203" s="238" t="s">
        <v>163</v>
      </c>
      <c r="N203" s="238" t="s">
        <v>163</v>
      </c>
      <c r="O203" s="238" t="s">
        <v>163</v>
      </c>
      <c r="P203" s="238" t="s">
        <v>163</v>
      </c>
      <c r="Q203" s="238" t="s">
        <v>163</v>
      </c>
    </row>
    <row r="204" spans="1:17" ht="12" customHeight="1">
      <c r="A204" s="226"/>
      <c r="B204" s="226"/>
      <c r="C204" s="226" t="s">
        <v>99</v>
      </c>
      <c r="D204" s="57"/>
      <c r="E204" s="239" t="s">
        <v>163</v>
      </c>
      <c r="F204" s="228" t="s">
        <v>163</v>
      </c>
      <c r="G204" s="238" t="s">
        <v>163</v>
      </c>
      <c r="H204" s="238" t="s">
        <v>163</v>
      </c>
      <c r="I204" s="238" t="s">
        <v>163</v>
      </c>
      <c r="J204" s="238" t="s">
        <v>163</v>
      </c>
      <c r="K204" s="238" t="s">
        <v>163</v>
      </c>
      <c r="L204" s="238" t="s">
        <v>163</v>
      </c>
      <c r="M204" s="238" t="s">
        <v>163</v>
      </c>
      <c r="N204" s="238" t="s">
        <v>163</v>
      </c>
      <c r="O204" s="238" t="s">
        <v>163</v>
      </c>
      <c r="P204" s="238" t="s">
        <v>163</v>
      </c>
      <c r="Q204" s="238" t="s">
        <v>163</v>
      </c>
    </row>
    <row r="205" spans="1:17" ht="12" customHeight="1">
      <c r="A205" s="226"/>
      <c r="B205" s="226" t="s">
        <v>98</v>
      </c>
      <c r="C205" s="226"/>
      <c r="D205" s="229"/>
      <c r="E205" s="227" t="s">
        <v>163</v>
      </c>
      <c r="F205" s="228" t="s">
        <v>163</v>
      </c>
      <c r="G205" s="238" t="s">
        <v>163</v>
      </c>
      <c r="H205" s="238" t="s">
        <v>163</v>
      </c>
      <c r="I205" s="238" t="s">
        <v>163</v>
      </c>
      <c r="J205" s="238" t="s">
        <v>163</v>
      </c>
      <c r="K205" s="238" t="s">
        <v>163</v>
      </c>
      <c r="L205" s="238" t="s">
        <v>163</v>
      </c>
      <c r="M205" s="238" t="s">
        <v>163</v>
      </c>
      <c r="N205" s="238" t="s">
        <v>163</v>
      </c>
      <c r="O205" s="238" t="s">
        <v>163</v>
      </c>
      <c r="P205" s="238" t="s">
        <v>163</v>
      </c>
      <c r="Q205" s="238" t="s">
        <v>163</v>
      </c>
    </row>
    <row r="206" spans="1:17" ht="12" customHeight="1">
      <c r="A206" s="226" t="s">
        <v>97</v>
      </c>
      <c r="B206" s="226"/>
      <c r="C206" s="226"/>
      <c r="D206" s="57"/>
      <c r="E206" s="242"/>
      <c r="F206" s="60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</row>
    <row r="207" spans="1:17" ht="12" customHeight="1">
      <c r="A207" s="226">
        <v>1</v>
      </c>
      <c r="B207" s="414" t="s">
        <v>96</v>
      </c>
      <c r="C207" s="414"/>
      <c r="D207" s="243"/>
      <c r="E207" s="227">
        <v>853</v>
      </c>
      <c r="F207" s="228">
        <v>9</v>
      </c>
      <c r="G207" s="238">
        <v>185</v>
      </c>
      <c r="H207" s="238">
        <v>193</v>
      </c>
      <c r="I207" s="238">
        <v>140</v>
      </c>
      <c r="J207" s="238">
        <v>191</v>
      </c>
      <c r="K207" s="238">
        <v>2</v>
      </c>
      <c r="L207" s="238">
        <v>4</v>
      </c>
      <c r="M207" s="238">
        <v>48</v>
      </c>
      <c r="N207" s="238" t="s">
        <v>163</v>
      </c>
      <c r="O207" s="238" t="s">
        <v>163</v>
      </c>
      <c r="P207" s="238">
        <v>69</v>
      </c>
      <c r="Q207" s="238">
        <v>12</v>
      </c>
    </row>
    <row r="208" spans="1:17" ht="12" customHeight="1">
      <c r="A208" s="226">
        <v>2</v>
      </c>
      <c r="B208" s="414" t="s">
        <v>367</v>
      </c>
      <c r="C208" s="414"/>
      <c r="D208" s="229" t="s">
        <v>443</v>
      </c>
      <c r="E208" s="227">
        <v>883</v>
      </c>
      <c r="F208" s="228">
        <v>10</v>
      </c>
      <c r="G208" s="238">
        <v>173</v>
      </c>
      <c r="H208" s="238">
        <v>229</v>
      </c>
      <c r="I208" s="238">
        <v>119</v>
      </c>
      <c r="J208" s="238">
        <v>213</v>
      </c>
      <c r="K208" s="238">
        <v>6</v>
      </c>
      <c r="L208" s="238">
        <v>7</v>
      </c>
      <c r="M208" s="238">
        <v>53</v>
      </c>
      <c r="N208" s="238">
        <v>3</v>
      </c>
      <c r="O208" s="238">
        <v>1</v>
      </c>
      <c r="P208" s="238">
        <v>62</v>
      </c>
      <c r="Q208" s="238">
        <v>7</v>
      </c>
    </row>
    <row r="209" spans="1:17" ht="12" customHeight="1">
      <c r="A209" s="226">
        <v>3</v>
      </c>
      <c r="B209" s="414" t="s">
        <v>95</v>
      </c>
      <c r="C209" s="414"/>
      <c r="D209" s="243"/>
      <c r="E209" s="227">
        <v>914</v>
      </c>
      <c r="F209" s="228">
        <v>12</v>
      </c>
      <c r="G209" s="238">
        <v>204</v>
      </c>
      <c r="H209" s="238">
        <v>219</v>
      </c>
      <c r="I209" s="238">
        <v>126</v>
      </c>
      <c r="J209" s="238">
        <v>222</v>
      </c>
      <c r="K209" s="238">
        <v>1</v>
      </c>
      <c r="L209" s="238">
        <v>2</v>
      </c>
      <c r="M209" s="238">
        <v>40</v>
      </c>
      <c r="N209" s="238">
        <v>2</v>
      </c>
      <c r="O209" s="238">
        <v>1</v>
      </c>
      <c r="P209" s="238">
        <v>74</v>
      </c>
      <c r="Q209" s="238">
        <v>11</v>
      </c>
    </row>
    <row r="210" spans="1:17" ht="12" customHeight="1">
      <c r="A210" s="226">
        <v>4</v>
      </c>
      <c r="B210" s="414" t="s">
        <v>94</v>
      </c>
      <c r="C210" s="414"/>
      <c r="D210" s="243"/>
      <c r="E210" s="227">
        <v>950</v>
      </c>
      <c r="F210" s="228">
        <v>9</v>
      </c>
      <c r="G210" s="238">
        <v>182</v>
      </c>
      <c r="H210" s="238">
        <v>236</v>
      </c>
      <c r="I210" s="238">
        <v>153</v>
      </c>
      <c r="J210" s="238">
        <v>215</v>
      </c>
      <c r="K210" s="238">
        <v>2</v>
      </c>
      <c r="L210" s="238">
        <v>2</v>
      </c>
      <c r="M210" s="238">
        <v>62</v>
      </c>
      <c r="N210" s="238">
        <v>2</v>
      </c>
      <c r="O210" s="238">
        <v>1</v>
      </c>
      <c r="P210" s="238">
        <v>78</v>
      </c>
      <c r="Q210" s="238">
        <v>8</v>
      </c>
    </row>
    <row r="211" spans="1:17" ht="12" customHeight="1">
      <c r="A211" s="226">
        <v>5</v>
      </c>
      <c r="B211" s="414" t="s">
        <v>93</v>
      </c>
      <c r="C211" s="414"/>
      <c r="D211" s="243"/>
      <c r="E211" s="227">
        <v>928</v>
      </c>
      <c r="F211" s="228">
        <v>3</v>
      </c>
      <c r="G211" s="238">
        <v>141</v>
      </c>
      <c r="H211" s="238">
        <v>259</v>
      </c>
      <c r="I211" s="238">
        <v>128</v>
      </c>
      <c r="J211" s="238">
        <v>210</v>
      </c>
      <c r="K211" s="238">
        <v>1</v>
      </c>
      <c r="L211" s="238">
        <v>4</v>
      </c>
      <c r="M211" s="238">
        <v>51</v>
      </c>
      <c r="N211" s="238">
        <v>4</v>
      </c>
      <c r="O211" s="238">
        <v>3</v>
      </c>
      <c r="P211" s="238">
        <v>109</v>
      </c>
      <c r="Q211" s="238">
        <v>15</v>
      </c>
    </row>
    <row r="212" spans="1:17" ht="12" customHeight="1">
      <c r="A212" s="226">
        <v>6</v>
      </c>
      <c r="B212" s="414" t="s">
        <v>92</v>
      </c>
      <c r="C212" s="414"/>
      <c r="D212" s="243"/>
      <c r="E212" s="227">
        <v>1467</v>
      </c>
      <c r="F212" s="228">
        <v>18</v>
      </c>
      <c r="G212" s="238">
        <v>311</v>
      </c>
      <c r="H212" s="238">
        <v>370</v>
      </c>
      <c r="I212" s="238">
        <v>227</v>
      </c>
      <c r="J212" s="238">
        <v>337</v>
      </c>
      <c r="K212" s="238">
        <v>15</v>
      </c>
      <c r="L212" s="238">
        <v>11</v>
      </c>
      <c r="M212" s="238">
        <v>72</v>
      </c>
      <c r="N212" s="238" t="s">
        <v>163</v>
      </c>
      <c r="O212" s="238" t="s">
        <v>163</v>
      </c>
      <c r="P212" s="238">
        <v>89</v>
      </c>
      <c r="Q212" s="238">
        <v>17</v>
      </c>
    </row>
    <row r="213" spans="1:17" ht="12" customHeight="1">
      <c r="A213" s="226">
        <v>7</v>
      </c>
      <c r="B213" s="414" t="s">
        <v>91</v>
      </c>
      <c r="C213" s="414"/>
      <c r="D213" s="243"/>
      <c r="E213" s="227">
        <v>917</v>
      </c>
      <c r="F213" s="228">
        <v>5</v>
      </c>
      <c r="G213" s="238">
        <v>153</v>
      </c>
      <c r="H213" s="238">
        <v>217</v>
      </c>
      <c r="I213" s="238">
        <v>149</v>
      </c>
      <c r="J213" s="238">
        <v>231</v>
      </c>
      <c r="K213" s="238" t="s">
        <v>163</v>
      </c>
      <c r="L213" s="238">
        <v>3</v>
      </c>
      <c r="M213" s="238">
        <v>55</v>
      </c>
      <c r="N213" s="238">
        <v>5</v>
      </c>
      <c r="O213" s="238">
        <v>1</v>
      </c>
      <c r="P213" s="238">
        <v>72</v>
      </c>
      <c r="Q213" s="238">
        <v>26</v>
      </c>
    </row>
    <row r="214" spans="1:17" ht="12" customHeight="1">
      <c r="A214" s="226">
        <v>8</v>
      </c>
      <c r="B214" s="414" t="s">
        <v>90</v>
      </c>
      <c r="C214" s="414"/>
      <c r="D214" s="243"/>
      <c r="E214" s="227">
        <v>414</v>
      </c>
      <c r="F214" s="228">
        <v>6</v>
      </c>
      <c r="G214" s="238">
        <v>64</v>
      </c>
      <c r="H214" s="238">
        <v>79</v>
      </c>
      <c r="I214" s="238">
        <v>59</v>
      </c>
      <c r="J214" s="238">
        <v>122</v>
      </c>
      <c r="K214" s="238">
        <v>1</v>
      </c>
      <c r="L214" s="238">
        <v>2</v>
      </c>
      <c r="M214" s="238">
        <v>34</v>
      </c>
      <c r="N214" s="238" t="s">
        <v>163</v>
      </c>
      <c r="O214" s="238" t="s">
        <v>163</v>
      </c>
      <c r="P214" s="238">
        <v>35</v>
      </c>
      <c r="Q214" s="238">
        <v>12</v>
      </c>
    </row>
    <row r="215" spans="1:17" ht="12" customHeight="1">
      <c r="A215" s="226">
        <v>9</v>
      </c>
      <c r="B215" s="414" t="s">
        <v>89</v>
      </c>
      <c r="C215" s="414"/>
      <c r="D215" s="243"/>
      <c r="E215" s="227">
        <v>600</v>
      </c>
      <c r="F215" s="228">
        <v>1</v>
      </c>
      <c r="G215" s="238">
        <v>91</v>
      </c>
      <c r="H215" s="238">
        <v>141</v>
      </c>
      <c r="I215" s="238">
        <v>93</v>
      </c>
      <c r="J215" s="238">
        <v>146</v>
      </c>
      <c r="K215" s="238">
        <v>2</v>
      </c>
      <c r="L215" s="238">
        <v>2</v>
      </c>
      <c r="M215" s="238">
        <v>43</v>
      </c>
      <c r="N215" s="238">
        <v>2</v>
      </c>
      <c r="O215" s="238">
        <v>1</v>
      </c>
      <c r="P215" s="238">
        <v>64</v>
      </c>
      <c r="Q215" s="238">
        <v>14</v>
      </c>
    </row>
    <row r="216" spans="1:17" ht="12" customHeight="1">
      <c r="A216" s="226">
        <v>10</v>
      </c>
      <c r="B216" s="414" t="s">
        <v>88</v>
      </c>
      <c r="C216" s="414"/>
      <c r="D216" s="243"/>
      <c r="E216" s="227">
        <v>830</v>
      </c>
      <c r="F216" s="228">
        <v>8</v>
      </c>
      <c r="G216" s="238">
        <v>222</v>
      </c>
      <c r="H216" s="238">
        <v>185</v>
      </c>
      <c r="I216" s="238">
        <v>114</v>
      </c>
      <c r="J216" s="238">
        <v>181</v>
      </c>
      <c r="K216" s="238" t="s">
        <v>163</v>
      </c>
      <c r="L216" s="238">
        <v>3</v>
      </c>
      <c r="M216" s="238">
        <v>48</v>
      </c>
      <c r="N216" s="238" t="s">
        <v>163</v>
      </c>
      <c r="O216" s="238" t="s">
        <v>163</v>
      </c>
      <c r="P216" s="238">
        <v>55</v>
      </c>
      <c r="Q216" s="238">
        <v>14</v>
      </c>
    </row>
    <row r="217" spans="1:17" ht="12" customHeight="1">
      <c r="A217" s="226">
        <v>11</v>
      </c>
      <c r="B217" s="414" t="s">
        <v>87</v>
      </c>
      <c r="C217" s="414"/>
      <c r="D217" s="243"/>
      <c r="E217" s="227">
        <v>1170</v>
      </c>
      <c r="F217" s="228">
        <v>7</v>
      </c>
      <c r="G217" s="238">
        <v>252</v>
      </c>
      <c r="H217" s="238">
        <v>249</v>
      </c>
      <c r="I217" s="238">
        <v>170</v>
      </c>
      <c r="J217" s="238">
        <v>258</v>
      </c>
      <c r="K217" s="238">
        <v>4</v>
      </c>
      <c r="L217" s="238">
        <v>4</v>
      </c>
      <c r="M217" s="238">
        <v>77</v>
      </c>
      <c r="N217" s="238" t="s">
        <v>163</v>
      </c>
      <c r="O217" s="238">
        <v>1</v>
      </c>
      <c r="P217" s="238">
        <v>135</v>
      </c>
      <c r="Q217" s="238">
        <v>13</v>
      </c>
    </row>
    <row r="218" spans="1:17" ht="12" customHeight="1">
      <c r="A218" s="226">
        <v>12</v>
      </c>
      <c r="B218" s="414" t="s">
        <v>86</v>
      </c>
      <c r="C218" s="414"/>
      <c r="D218" s="243"/>
      <c r="E218" s="227">
        <v>1397</v>
      </c>
      <c r="F218" s="228">
        <v>7</v>
      </c>
      <c r="G218" s="238">
        <v>233</v>
      </c>
      <c r="H218" s="238">
        <v>344</v>
      </c>
      <c r="I218" s="238">
        <v>172</v>
      </c>
      <c r="J218" s="238">
        <v>324</v>
      </c>
      <c r="K218" s="238" t="s">
        <v>163</v>
      </c>
      <c r="L218" s="238">
        <v>8</v>
      </c>
      <c r="M218" s="238">
        <v>134</v>
      </c>
      <c r="N218" s="238" t="s">
        <v>163</v>
      </c>
      <c r="O218" s="238">
        <v>1</v>
      </c>
      <c r="P218" s="238">
        <v>141</v>
      </c>
      <c r="Q218" s="238">
        <v>33</v>
      </c>
    </row>
    <row r="219" spans="1:17" ht="12" customHeight="1">
      <c r="A219" s="226">
        <v>13</v>
      </c>
      <c r="B219" s="414" t="s">
        <v>85</v>
      </c>
      <c r="C219" s="414"/>
      <c r="D219" s="243"/>
      <c r="E219" s="227">
        <v>1370</v>
      </c>
      <c r="F219" s="228">
        <v>7</v>
      </c>
      <c r="G219" s="238">
        <v>255</v>
      </c>
      <c r="H219" s="238">
        <v>299</v>
      </c>
      <c r="I219" s="238">
        <v>168</v>
      </c>
      <c r="J219" s="238">
        <v>367</v>
      </c>
      <c r="K219" s="238">
        <v>4</v>
      </c>
      <c r="L219" s="238">
        <v>16</v>
      </c>
      <c r="M219" s="238">
        <v>95</v>
      </c>
      <c r="N219" s="238">
        <v>2</v>
      </c>
      <c r="O219" s="238" t="s">
        <v>163</v>
      </c>
      <c r="P219" s="238">
        <v>136</v>
      </c>
      <c r="Q219" s="238">
        <v>21</v>
      </c>
    </row>
    <row r="220" spans="1:17" ht="12" customHeight="1">
      <c r="A220" s="226">
        <v>14</v>
      </c>
      <c r="B220" s="414" t="s">
        <v>84</v>
      </c>
      <c r="C220" s="414"/>
      <c r="D220" s="229"/>
      <c r="E220" s="227">
        <v>1394</v>
      </c>
      <c r="F220" s="228">
        <v>10</v>
      </c>
      <c r="G220" s="238">
        <v>141</v>
      </c>
      <c r="H220" s="238">
        <v>275</v>
      </c>
      <c r="I220" s="238">
        <v>184</v>
      </c>
      <c r="J220" s="238">
        <v>364</v>
      </c>
      <c r="K220" s="238">
        <v>1</v>
      </c>
      <c r="L220" s="238">
        <v>65</v>
      </c>
      <c r="M220" s="238">
        <v>152</v>
      </c>
      <c r="N220" s="238">
        <v>11</v>
      </c>
      <c r="O220" s="238">
        <v>3</v>
      </c>
      <c r="P220" s="238">
        <v>150</v>
      </c>
      <c r="Q220" s="238">
        <v>38</v>
      </c>
    </row>
    <row r="221" spans="1:17" ht="12" customHeight="1">
      <c r="A221" s="226">
        <v>15</v>
      </c>
      <c r="B221" s="414" t="s">
        <v>83</v>
      </c>
      <c r="C221" s="414"/>
      <c r="D221" s="243"/>
      <c r="E221" s="227">
        <v>2521</v>
      </c>
      <c r="F221" s="228">
        <v>13</v>
      </c>
      <c r="G221" s="238">
        <v>517</v>
      </c>
      <c r="H221" s="238">
        <v>591</v>
      </c>
      <c r="I221" s="238">
        <v>338</v>
      </c>
      <c r="J221" s="238">
        <v>616</v>
      </c>
      <c r="K221" s="238">
        <v>4</v>
      </c>
      <c r="L221" s="238">
        <v>11</v>
      </c>
      <c r="M221" s="238">
        <v>157</v>
      </c>
      <c r="N221" s="238">
        <v>2</v>
      </c>
      <c r="O221" s="238">
        <v>3</v>
      </c>
      <c r="P221" s="238">
        <v>234</v>
      </c>
      <c r="Q221" s="238">
        <v>35</v>
      </c>
    </row>
    <row r="222" spans="1:17" ht="12" customHeight="1">
      <c r="A222" s="226">
        <v>16</v>
      </c>
      <c r="B222" s="414" t="s">
        <v>82</v>
      </c>
      <c r="C222" s="414"/>
      <c r="D222" s="243"/>
      <c r="E222" s="227">
        <v>2134</v>
      </c>
      <c r="F222" s="228">
        <v>20</v>
      </c>
      <c r="G222" s="238">
        <v>411</v>
      </c>
      <c r="H222" s="238">
        <v>412</v>
      </c>
      <c r="I222" s="238">
        <v>340</v>
      </c>
      <c r="J222" s="238">
        <v>549</v>
      </c>
      <c r="K222" s="238">
        <v>4</v>
      </c>
      <c r="L222" s="238">
        <v>12</v>
      </c>
      <c r="M222" s="238">
        <v>155</v>
      </c>
      <c r="N222" s="238">
        <v>2</v>
      </c>
      <c r="O222" s="238">
        <v>1</v>
      </c>
      <c r="P222" s="238">
        <v>195</v>
      </c>
      <c r="Q222" s="238">
        <v>33</v>
      </c>
    </row>
    <row r="223" spans="1:17" ht="12" customHeight="1">
      <c r="A223" s="226">
        <v>17</v>
      </c>
      <c r="B223" s="414" t="s">
        <v>81</v>
      </c>
      <c r="C223" s="414"/>
      <c r="D223" s="243"/>
      <c r="E223" s="227">
        <v>2073</v>
      </c>
      <c r="F223" s="228">
        <v>15</v>
      </c>
      <c r="G223" s="238">
        <v>371</v>
      </c>
      <c r="H223" s="238">
        <v>442</v>
      </c>
      <c r="I223" s="238">
        <v>223</v>
      </c>
      <c r="J223" s="238">
        <v>417</v>
      </c>
      <c r="K223" s="238">
        <v>4</v>
      </c>
      <c r="L223" s="238">
        <v>11</v>
      </c>
      <c r="M223" s="238">
        <v>302</v>
      </c>
      <c r="N223" s="238">
        <v>5</v>
      </c>
      <c r="O223" s="238">
        <v>4</v>
      </c>
      <c r="P223" s="238">
        <v>214</v>
      </c>
      <c r="Q223" s="238">
        <v>65</v>
      </c>
    </row>
    <row r="224" spans="1:17" ht="12" customHeight="1">
      <c r="A224" s="226">
        <v>18</v>
      </c>
      <c r="B224" s="414" t="s">
        <v>80</v>
      </c>
      <c r="C224" s="414"/>
      <c r="D224" s="243"/>
      <c r="E224" s="227">
        <v>657</v>
      </c>
      <c r="F224" s="228">
        <v>2</v>
      </c>
      <c r="G224" s="238">
        <v>93</v>
      </c>
      <c r="H224" s="238">
        <v>110</v>
      </c>
      <c r="I224" s="238">
        <v>78</v>
      </c>
      <c r="J224" s="238">
        <v>155</v>
      </c>
      <c r="K224" s="238" t="s">
        <v>163</v>
      </c>
      <c r="L224" s="238">
        <v>59</v>
      </c>
      <c r="M224" s="238">
        <v>56</v>
      </c>
      <c r="N224" s="238">
        <v>1</v>
      </c>
      <c r="O224" s="238">
        <v>2</v>
      </c>
      <c r="P224" s="238">
        <v>76</v>
      </c>
      <c r="Q224" s="238">
        <v>25</v>
      </c>
    </row>
  </sheetData>
  <mergeCells count="66">
    <mergeCell ref="B224:C224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12:C212"/>
    <mergeCell ref="L155:L156"/>
    <mergeCell ref="M155:M156"/>
    <mergeCell ref="N155:N156"/>
    <mergeCell ref="O155:O156"/>
    <mergeCell ref="B207:C207"/>
    <mergeCell ref="B208:C208"/>
    <mergeCell ref="B209:C209"/>
    <mergeCell ref="B210:C210"/>
    <mergeCell ref="B211:C211"/>
    <mergeCell ref="P155:P156"/>
    <mergeCell ref="Q155:Q156"/>
    <mergeCell ref="A153:D156"/>
    <mergeCell ref="E153:J153"/>
    <mergeCell ref="K153:Q153"/>
    <mergeCell ref="E154:E156"/>
    <mergeCell ref="F155:F156"/>
    <mergeCell ref="G155:G156"/>
    <mergeCell ref="H155:H156"/>
    <mergeCell ref="I155:I156"/>
    <mergeCell ref="J155:J156"/>
    <mergeCell ref="K155:K156"/>
    <mergeCell ref="Q79:Q80"/>
    <mergeCell ref="A77:D80"/>
    <mergeCell ref="E77:J77"/>
    <mergeCell ref="K77:Q77"/>
    <mergeCell ref="E78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4:Q5"/>
    <mergeCell ref="A2:D5"/>
    <mergeCell ref="E2:J2"/>
    <mergeCell ref="K2:Q2"/>
    <mergeCell ref="E3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1"/>
  <pageMargins left="0.70866141732283472" right="0.70866141732283472" top="0.74803149606299213" bottom="0.74803149606299213" header="0.31496062992125984" footer="0.31496062992125984"/>
  <pageSetup paperSize="9" scale="86" pageOrder="overThenDown" orientation="portrait" r:id="rId1"/>
  <rowBreaks count="2" manualBreakCount="2">
    <brk id="75" max="16383" man="1"/>
    <brk id="151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39"/>
  <sheetViews>
    <sheetView view="pageBreakPreview" zoomScaleNormal="100" zoomScaleSheetLayoutView="100" workbookViewId="0"/>
  </sheetViews>
  <sheetFormatPr defaultRowHeight="12"/>
  <cols>
    <col min="1" max="1" width="9.625" style="2" customWidth="1"/>
    <col min="2" max="44" width="10.625" style="2" customWidth="1"/>
    <col min="45" max="16384" width="9" style="2"/>
  </cols>
  <sheetData>
    <row r="1" spans="1:23" ht="24" customHeight="1" thickBot="1">
      <c r="A1" s="59" t="s">
        <v>212</v>
      </c>
      <c r="B1" s="129"/>
      <c r="C1" s="129"/>
      <c r="D1" s="129"/>
      <c r="E1" s="129"/>
      <c r="F1" s="129"/>
      <c r="H1" s="129"/>
      <c r="I1" s="129"/>
      <c r="J1" s="129"/>
      <c r="K1" s="129"/>
      <c r="M1" s="129"/>
      <c r="N1" s="129"/>
      <c r="O1" s="129"/>
      <c r="P1" s="129"/>
      <c r="Q1" s="129"/>
      <c r="S1" s="129"/>
      <c r="T1" s="129"/>
      <c r="U1" s="129"/>
      <c r="V1" s="129"/>
    </row>
    <row r="2" spans="1:23" ht="15" customHeight="1" thickTop="1">
      <c r="A2" s="261" t="s">
        <v>388</v>
      </c>
      <c r="B2" s="259" t="s">
        <v>167</v>
      </c>
      <c r="C2" s="62" t="s">
        <v>24</v>
      </c>
      <c r="D2" s="63"/>
      <c r="E2" s="63" t="s">
        <v>25</v>
      </c>
      <c r="F2" s="62" t="s">
        <v>26</v>
      </c>
      <c r="G2" s="62" t="s">
        <v>27</v>
      </c>
      <c r="H2" s="62" t="s">
        <v>28</v>
      </c>
      <c r="I2" s="62" t="s">
        <v>29</v>
      </c>
      <c r="J2" s="62" t="s">
        <v>30</v>
      </c>
      <c r="K2" s="62" t="s">
        <v>31</v>
      </c>
      <c r="L2" s="63" t="s">
        <v>32</v>
      </c>
      <c r="M2" s="62" t="s">
        <v>33</v>
      </c>
      <c r="N2" s="62" t="s">
        <v>34</v>
      </c>
      <c r="O2" s="62" t="s">
        <v>35</v>
      </c>
      <c r="P2" s="62" t="s">
        <v>36</v>
      </c>
      <c r="Q2" s="62" t="s">
        <v>37</v>
      </c>
      <c r="R2" s="62" t="s">
        <v>38</v>
      </c>
      <c r="S2" s="62" t="s">
        <v>39</v>
      </c>
      <c r="T2" s="62" t="s">
        <v>40</v>
      </c>
      <c r="U2" s="62" t="s">
        <v>41</v>
      </c>
      <c r="V2" s="62" t="s">
        <v>42</v>
      </c>
      <c r="W2" s="63" t="s">
        <v>55</v>
      </c>
    </row>
    <row r="3" spans="1:23" ht="40.5" customHeight="1">
      <c r="A3" s="278"/>
      <c r="B3" s="254"/>
      <c r="C3" s="123" t="s">
        <v>194</v>
      </c>
      <c r="D3" s="123" t="s">
        <v>190</v>
      </c>
      <c r="E3" s="123" t="s">
        <v>216</v>
      </c>
      <c r="F3" s="130" t="s">
        <v>217</v>
      </c>
      <c r="G3" s="123" t="s">
        <v>44</v>
      </c>
      <c r="H3" s="123" t="s">
        <v>45</v>
      </c>
      <c r="I3" s="23" t="s">
        <v>218</v>
      </c>
      <c r="J3" s="123" t="s">
        <v>47</v>
      </c>
      <c r="K3" s="130" t="s">
        <v>219</v>
      </c>
      <c r="L3" s="25" t="s">
        <v>220</v>
      </c>
      <c r="M3" s="130" t="s">
        <v>221</v>
      </c>
      <c r="N3" s="24" t="s">
        <v>213</v>
      </c>
      <c r="O3" s="23" t="s">
        <v>214</v>
      </c>
      <c r="P3" s="130" t="s">
        <v>222</v>
      </c>
      <c r="Q3" s="23" t="s">
        <v>223</v>
      </c>
      <c r="R3" s="130" t="s">
        <v>224</v>
      </c>
      <c r="S3" s="25" t="s">
        <v>204</v>
      </c>
      <c r="T3" s="130" t="s">
        <v>384</v>
      </c>
      <c r="U3" s="26" t="s">
        <v>225</v>
      </c>
      <c r="V3" s="27" t="s">
        <v>226</v>
      </c>
      <c r="W3" s="25" t="s">
        <v>73</v>
      </c>
    </row>
    <row r="4" spans="1:23" s="7" customFormat="1" ht="17.100000000000001" customHeight="1">
      <c r="A4" s="138" t="s">
        <v>2</v>
      </c>
      <c r="B4" s="164">
        <f t="shared" ref="B4:L4" si="0">SUM(B5:B19)</f>
        <v>44785</v>
      </c>
      <c r="C4" s="173">
        <f t="shared" si="0"/>
        <v>324</v>
      </c>
      <c r="D4" s="173">
        <f t="shared" si="0"/>
        <v>311</v>
      </c>
      <c r="E4" s="173">
        <f t="shared" si="0"/>
        <v>295</v>
      </c>
      <c r="F4" s="173">
        <f t="shared" si="0"/>
        <v>17</v>
      </c>
      <c r="G4" s="173">
        <f t="shared" si="0"/>
        <v>3092</v>
      </c>
      <c r="H4" s="173">
        <f t="shared" si="0"/>
        <v>4463</v>
      </c>
      <c r="I4" s="173">
        <f t="shared" si="0"/>
        <v>254</v>
      </c>
      <c r="J4" s="173">
        <f t="shared" si="0"/>
        <v>471</v>
      </c>
      <c r="K4" s="173">
        <f t="shared" si="0"/>
        <v>3105</v>
      </c>
      <c r="L4" s="173">
        <f t="shared" si="0"/>
        <v>8094</v>
      </c>
      <c r="M4" s="164">
        <f t="shared" ref="M4:W4" si="1">SUM(M5:M19)</f>
        <v>772</v>
      </c>
      <c r="N4" s="173">
        <f t="shared" si="1"/>
        <v>808</v>
      </c>
      <c r="O4" s="173">
        <f t="shared" si="1"/>
        <v>955</v>
      </c>
      <c r="P4" s="173">
        <f t="shared" si="1"/>
        <v>3185</v>
      </c>
      <c r="Q4" s="173">
        <f t="shared" si="1"/>
        <v>1891</v>
      </c>
      <c r="R4" s="173">
        <f t="shared" si="1"/>
        <v>2005</v>
      </c>
      <c r="S4" s="173">
        <f t="shared" si="1"/>
        <v>8338</v>
      </c>
      <c r="T4" s="173">
        <f t="shared" si="1"/>
        <v>457</v>
      </c>
      <c r="U4" s="173">
        <f t="shared" si="1"/>
        <v>3655</v>
      </c>
      <c r="V4" s="173">
        <f t="shared" si="1"/>
        <v>1729</v>
      </c>
      <c r="W4" s="173">
        <f t="shared" si="1"/>
        <v>875</v>
      </c>
    </row>
    <row r="5" spans="1:23" ht="17.100000000000001" customHeight="1">
      <c r="A5" s="68" t="s">
        <v>3</v>
      </c>
      <c r="B5" s="101">
        <f t="shared" ref="B5:B19" si="2">SUM(C5,E5:W5)</f>
        <v>688</v>
      </c>
      <c r="C5" s="89">
        <f t="shared" ref="C5:L5" si="3">SUM(C27,C49)</f>
        <v>0</v>
      </c>
      <c r="D5" s="89">
        <f t="shared" si="3"/>
        <v>0</v>
      </c>
      <c r="E5" s="89">
        <f t="shared" si="3"/>
        <v>2</v>
      </c>
      <c r="F5" s="89">
        <f t="shared" si="3"/>
        <v>0</v>
      </c>
      <c r="G5" s="89">
        <f t="shared" si="3"/>
        <v>27</v>
      </c>
      <c r="H5" s="89">
        <f t="shared" si="3"/>
        <v>56</v>
      </c>
      <c r="I5" s="89">
        <f t="shared" si="3"/>
        <v>1</v>
      </c>
      <c r="J5" s="89">
        <f t="shared" si="3"/>
        <v>2</v>
      </c>
      <c r="K5" s="89">
        <f t="shared" si="3"/>
        <v>30</v>
      </c>
      <c r="L5" s="89">
        <f t="shared" si="3"/>
        <v>229</v>
      </c>
      <c r="M5" s="101">
        <f t="shared" ref="M5:W5" si="4">SUM(M27,M49)</f>
        <v>0</v>
      </c>
      <c r="N5" s="89">
        <f t="shared" si="4"/>
        <v>1</v>
      </c>
      <c r="O5" s="89">
        <f t="shared" si="4"/>
        <v>7</v>
      </c>
      <c r="P5" s="89">
        <f t="shared" si="4"/>
        <v>187</v>
      </c>
      <c r="Q5" s="89">
        <f t="shared" si="4"/>
        <v>33</v>
      </c>
      <c r="R5" s="89">
        <f t="shared" si="4"/>
        <v>17</v>
      </c>
      <c r="S5" s="89">
        <f t="shared" si="4"/>
        <v>26</v>
      </c>
      <c r="T5" s="89">
        <f t="shared" si="4"/>
        <v>3</v>
      </c>
      <c r="U5" s="89">
        <f t="shared" si="4"/>
        <v>26</v>
      </c>
      <c r="V5" s="89">
        <f t="shared" si="4"/>
        <v>11</v>
      </c>
      <c r="W5" s="89">
        <f t="shared" si="4"/>
        <v>30</v>
      </c>
    </row>
    <row r="6" spans="1:23" ht="17.100000000000001" customHeight="1">
      <c r="A6" s="16" t="s">
        <v>174</v>
      </c>
      <c r="B6" s="101">
        <f t="shared" si="2"/>
        <v>2389</v>
      </c>
      <c r="C6" s="89">
        <f t="shared" ref="C6:L18" si="5">SUM(C28,C50)</f>
        <v>8</v>
      </c>
      <c r="D6" s="89">
        <f t="shared" si="5"/>
        <v>7</v>
      </c>
      <c r="E6" s="89">
        <f t="shared" si="5"/>
        <v>8</v>
      </c>
      <c r="F6" s="89">
        <f>SUM(F28,F50)</f>
        <v>0</v>
      </c>
      <c r="G6" s="89">
        <f t="shared" si="5"/>
        <v>96</v>
      </c>
      <c r="H6" s="89">
        <f t="shared" si="5"/>
        <v>249</v>
      </c>
      <c r="I6" s="89">
        <f t="shared" si="5"/>
        <v>15</v>
      </c>
      <c r="J6" s="89">
        <f t="shared" si="5"/>
        <v>31</v>
      </c>
      <c r="K6" s="89">
        <f t="shared" si="5"/>
        <v>93</v>
      </c>
      <c r="L6" s="89">
        <f t="shared" si="5"/>
        <v>507</v>
      </c>
      <c r="M6" s="101">
        <f t="shared" ref="M6:W6" si="6">SUM(M28,M50)</f>
        <v>32</v>
      </c>
      <c r="N6" s="89">
        <f t="shared" si="6"/>
        <v>20</v>
      </c>
      <c r="O6" s="89">
        <f t="shared" si="6"/>
        <v>34</v>
      </c>
      <c r="P6" s="89">
        <f t="shared" si="6"/>
        <v>314</v>
      </c>
      <c r="Q6" s="89">
        <f t="shared" si="6"/>
        <v>118</v>
      </c>
      <c r="R6" s="89">
        <f t="shared" si="6"/>
        <v>115</v>
      </c>
      <c r="S6" s="89">
        <f t="shared" si="6"/>
        <v>399</v>
      </c>
      <c r="T6" s="89">
        <f t="shared" si="6"/>
        <v>18</v>
      </c>
      <c r="U6" s="89">
        <f t="shared" si="6"/>
        <v>127</v>
      </c>
      <c r="V6" s="89">
        <f t="shared" si="6"/>
        <v>128</v>
      </c>
      <c r="W6" s="89">
        <f t="shared" si="6"/>
        <v>77</v>
      </c>
    </row>
    <row r="7" spans="1:23" ht="17.100000000000001" customHeight="1">
      <c r="A7" s="16" t="s">
        <v>175</v>
      </c>
      <c r="B7" s="101">
        <f t="shared" si="2"/>
        <v>2349</v>
      </c>
      <c r="C7" s="89">
        <f t="shared" si="5"/>
        <v>11</v>
      </c>
      <c r="D7" s="89">
        <f t="shared" si="5"/>
        <v>11</v>
      </c>
      <c r="E7" s="89">
        <f t="shared" si="5"/>
        <v>13</v>
      </c>
      <c r="F7" s="89">
        <f>SUM(F29,F51)</f>
        <v>1</v>
      </c>
      <c r="G7" s="89">
        <f t="shared" si="5"/>
        <v>119</v>
      </c>
      <c r="H7" s="89">
        <f t="shared" si="5"/>
        <v>241</v>
      </c>
      <c r="I7" s="89">
        <f t="shared" si="5"/>
        <v>24</v>
      </c>
      <c r="J7" s="89">
        <f t="shared" si="5"/>
        <v>50</v>
      </c>
      <c r="K7" s="89">
        <f t="shared" si="5"/>
        <v>104</v>
      </c>
      <c r="L7" s="89">
        <f t="shared" si="5"/>
        <v>466</v>
      </c>
      <c r="M7" s="101">
        <f t="shared" ref="M7:W7" si="7">SUM(M29,M51)</f>
        <v>50</v>
      </c>
      <c r="N7" s="89">
        <f t="shared" si="7"/>
        <v>28</v>
      </c>
      <c r="O7" s="89">
        <f t="shared" si="7"/>
        <v>31</v>
      </c>
      <c r="P7" s="89">
        <f t="shared" si="7"/>
        <v>137</v>
      </c>
      <c r="Q7" s="89">
        <f t="shared" si="7"/>
        <v>101</v>
      </c>
      <c r="R7" s="89">
        <f t="shared" si="7"/>
        <v>93</v>
      </c>
      <c r="S7" s="89">
        <f t="shared" si="7"/>
        <v>486</v>
      </c>
      <c r="T7" s="89">
        <f t="shared" si="7"/>
        <v>19</v>
      </c>
      <c r="U7" s="89">
        <f t="shared" si="7"/>
        <v>161</v>
      </c>
      <c r="V7" s="89">
        <f t="shared" si="7"/>
        <v>159</v>
      </c>
      <c r="W7" s="89">
        <f t="shared" si="7"/>
        <v>55</v>
      </c>
    </row>
    <row r="8" spans="1:23" ht="17.100000000000001" customHeight="1">
      <c r="A8" s="16" t="s">
        <v>176</v>
      </c>
      <c r="B8" s="101">
        <f t="shared" si="2"/>
        <v>2495</v>
      </c>
      <c r="C8" s="89">
        <f t="shared" si="5"/>
        <v>9</v>
      </c>
      <c r="D8" s="89">
        <f t="shared" si="5"/>
        <v>7</v>
      </c>
      <c r="E8" s="89">
        <f t="shared" si="5"/>
        <v>15</v>
      </c>
      <c r="F8" s="89">
        <f t="shared" si="5"/>
        <v>0</v>
      </c>
      <c r="G8" s="89">
        <f t="shared" si="5"/>
        <v>104</v>
      </c>
      <c r="H8" s="89">
        <f t="shared" si="5"/>
        <v>291</v>
      </c>
      <c r="I8" s="89">
        <f t="shared" si="5"/>
        <v>19</v>
      </c>
      <c r="J8" s="89">
        <f t="shared" si="5"/>
        <v>44</v>
      </c>
      <c r="K8" s="89">
        <f t="shared" si="5"/>
        <v>120</v>
      </c>
      <c r="L8" s="89">
        <f t="shared" si="5"/>
        <v>485</v>
      </c>
      <c r="M8" s="101">
        <f t="shared" ref="M8:W8" si="8">SUM(M30,M52)</f>
        <v>38</v>
      </c>
      <c r="N8" s="89">
        <f t="shared" si="8"/>
        <v>31</v>
      </c>
      <c r="O8" s="89">
        <f t="shared" si="8"/>
        <v>58</v>
      </c>
      <c r="P8" s="89">
        <f t="shared" si="8"/>
        <v>173</v>
      </c>
      <c r="Q8" s="89">
        <f t="shared" si="8"/>
        <v>98</v>
      </c>
      <c r="R8" s="89">
        <f t="shared" si="8"/>
        <v>95</v>
      </c>
      <c r="S8" s="89">
        <f t="shared" si="8"/>
        <v>531</v>
      </c>
      <c r="T8" s="89">
        <f t="shared" si="8"/>
        <v>25</v>
      </c>
      <c r="U8" s="89">
        <f t="shared" si="8"/>
        <v>159</v>
      </c>
      <c r="V8" s="89">
        <f t="shared" si="8"/>
        <v>154</v>
      </c>
      <c r="W8" s="89">
        <f t="shared" si="8"/>
        <v>46</v>
      </c>
    </row>
    <row r="9" spans="1:23" ht="17.100000000000001" customHeight="1">
      <c r="A9" s="16" t="s">
        <v>177</v>
      </c>
      <c r="B9" s="101">
        <f t="shared" si="2"/>
        <v>3166</v>
      </c>
      <c r="C9" s="89">
        <f t="shared" si="5"/>
        <v>12</v>
      </c>
      <c r="D9" s="89">
        <f t="shared" si="5"/>
        <v>11</v>
      </c>
      <c r="E9" s="89">
        <f t="shared" si="5"/>
        <v>17</v>
      </c>
      <c r="F9" s="89">
        <f t="shared" si="5"/>
        <v>2</v>
      </c>
      <c r="G9" s="89">
        <f t="shared" si="5"/>
        <v>174</v>
      </c>
      <c r="H9" s="89">
        <f t="shared" si="5"/>
        <v>330</v>
      </c>
      <c r="I9" s="89">
        <f t="shared" si="5"/>
        <v>15</v>
      </c>
      <c r="J9" s="89">
        <f t="shared" si="5"/>
        <v>45</v>
      </c>
      <c r="K9" s="89">
        <f t="shared" si="5"/>
        <v>198</v>
      </c>
      <c r="L9" s="89">
        <f t="shared" si="5"/>
        <v>579</v>
      </c>
      <c r="M9" s="101">
        <f t="shared" ref="M9:W9" si="9">SUM(M31,M53)</f>
        <v>46</v>
      </c>
      <c r="N9" s="89">
        <f t="shared" si="9"/>
        <v>41</v>
      </c>
      <c r="O9" s="89">
        <f t="shared" si="9"/>
        <v>74</v>
      </c>
      <c r="P9" s="89">
        <f t="shared" si="9"/>
        <v>210</v>
      </c>
      <c r="Q9" s="89">
        <f t="shared" si="9"/>
        <v>144</v>
      </c>
      <c r="R9" s="89">
        <f t="shared" si="9"/>
        <v>124</v>
      </c>
      <c r="S9" s="89">
        <f t="shared" si="9"/>
        <v>682</v>
      </c>
      <c r="T9" s="89">
        <f t="shared" si="9"/>
        <v>36</v>
      </c>
      <c r="U9" s="89">
        <f t="shared" si="9"/>
        <v>255</v>
      </c>
      <c r="V9" s="89">
        <f t="shared" si="9"/>
        <v>128</v>
      </c>
      <c r="W9" s="89">
        <f t="shared" si="9"/>
        <v>54</v>
      </c>
    </row>
    <row r="10" spans="1:23" ht="17.100000000000001" customHeight="1">
      <c r="A10" s="16" t="s">
        <v>178</v>
      </c>
      <c r="B10" s="101">
        <f t="shared" si="2"/>
        <v>4426</v>
      </c>
      <c r="C10" s="89">
        <f t="shared" si="5"/>
        <v>24</v>
      </c>
      <c r="D10" s="89">
        <f t="shared" si="5"/>
        <v>21</v>
      </c>
      <c r="E10" s="89">
        <f t="shared" si="5"/>
        <v>23</v>
      </c>
      <c r="F10" s="89">
        <f>SUM(F32,F54)</f>
        <v>0</v>
      </c>
      <c r="G10" s="89">
        <f t="shared" si="5"/>
        <v>314</v>
      </c>
      <c r="H10" s="89">
        <f t="shared" si="5"/>
        <v>432</v>
      </c>
      <c r="I10" s="89">
        <f t="shared" si="5"/>
        <v>28</v>
      </c>
      <c r="J10" s="89">
        <f t="shared" si="5"/>
        <v>58</v>
      </c>
      <c r="K10" s="89">
        <f t="shared" si="5"/>
        <v>279</v>
      </c>
      <c r="L10" s="89">
        <f t="shared" si="5"/>
        <v>789</v>
      </c>
      <c r="M10" s="101">
        <f t="shared" ref="M10:W10" si="10">SUM(M32,M54)</f>
        <v>75</v>
      </c>
      <c r="N10" s="89">
        <f t="shared" si="10"/>
        <v>57</v>
      </c>
      <c r="O10" s="89">
        <f t="shared" si="10"/>
        <v>101</v>
      </c>
      <c r="P10" s="89">
        <f t="shared" si="10"/>
        <v>298</v>
      </c>
      <c r="Q10" s="89">
        <f t="shared" si="10"/>
        <v>174</v>
      </c>
      <c r="R10" s="89">
        <f t="shared" si="10"/>
        <v>200</v>
      </c>
      <c r="S10" s="89">
        <f t="shared" si="10"/>
        <v>962</v>
      </c>
      <c r="T10" s="89">
        <f t="shared" si="10"/>
        <v>75</v>
      </c>
      <c r="U10" s="89">
        <f t="shared" si="10"/>
        <v>306</v>
      </c>
      <c r="V10" s="89">
        <f t="shared" si="10"/>
        <v>160</v>
      </c>
      <c r="W10" s="89">
        <f t="shared" si="10"/>
        <v>71</v>
      </c>
    </row>
    <row r="11" spans="1:23" ht="17.100000000000001" customHeight="1">
      <c r="A11" s="16" t="s">
        <v>179</v>
      </c>
      <c r="B11" s="101">
        <f t="shared" si="2"/>
        <v>5594</v>
      </c>
      <c r="C11" s="89">
        <f t="shared" si="5"/>
        <v>31</v>
      </c>
      <c r="D11" s="89">
        <f t="shared" si="5"/>
        <v>29</v>
      </c>
      <c r="E11" s="89">
        <f t="shared" si="5"/>
        <v>18</v>
      </c>
      <c r="F11" s="89">
        <f t="shared" si="5"/>
        <v>2</v>
      </c>
      <c r="G11" s="89">
        <f t="shared" si="5"/>
        <v>418</v>
      </c>
      <c r="H11" s="89">
        <f t="shared" si="5"/>
        <v>574</v>
      </c>
      <c r="I11" s="89">
        <f t="shared" si="5"/>
        <v>36</v>
      </c>
      <c r="J11" s="89">
        <f t="shared" si="5"/>
        <v>61</v>
      </c>
      <c r="K11" s="89">
        <f t="shared" si="5"/>
        <v>403</v>
      </c>
      <c r="L11" s="89">
        <f t="shared" si="5"/>
        <v>959</v>
      </c>
      <c r="M11" s="101">
        <f t="shared" ref="M11:W11" si="11">SUM(M33,M55)</f>
        <v>127</v>
      </c>
      <c r="N11" s="89">
        <f t="shared" si="11"/>
        <v>80</v>
      </c>
      <c r="O11" s="89">
        <f t="shared" si="11"/>
        <v>130</v>
      </c>
      <c r="P11" s="89">
        <f t="shared" si="11"/>
        <v>339</v>
      </c>
      <c r="Q11" s="89">
        <f t="shared" si="11"/>
        <v>203</v>
      </c>
      <c r="R11" s="89">
        <f t="shared" si="11"/>
        <v>277</v>
      </c>
      <c r="S11" s="89">
        <f t="shared" si="11"/>
        <v>1109</v>
      </c>
      <c r="T11" s="89">
        <f t="shared" si="11"/>
        <v>92</v>
      </c>
      <c r="U11" s="89">
        <f t="shared" si="11"/>
        <v>410</v>
      </c>
      <c r="V11" s="89">
        <f t="shared" si="11"/>
        <v>249</v>
      </c>
      <c r="W11" s="89">
        <f t="shared" si="11"/>
        <v>76</v>
      </c>
    </row>
    <row r="12" spans="1:23" ht="17.100000000000001" customHeight="1">
      <c r="A12" s="16" t="s">
        <v>180</v>
      </c>
      <c r="B12" s="101">
        <f t="shared" si="2"/>
        <v>5369</v>
      </c>
      <c r="C12" s="89">
        <f t="shared" si="5"/>
        <v>30</v>
      </c>
      <c r="D12" s="89">
        <f t="shared" si="5"/>
        <v>30</v>
      </c>
      <c r="E12" s="89">
        <f t="shared" si="5"/>
        <v>22</v>
      </c>
      <c r="F12" s="89">
        <f t="shared" si="5"/>
        <v>2</v>
      </c>
      <c r="G12" s="89">
        <f t="shared" si="5"/>
        <v>334</v>
      </c>
      <c r="H12" s="89">
        <f t="shared" si="5"/>
        <v>569</v>
      </c>
      <c r="I12" s="89">
        <f t="shared" si="5"/>
        <v>37</v>
      </c>
      <c r="J12" s="89">
        <f t="shared" si="5"/>
        <v>59</v>
      </c>
      <c r="K12" s="89">
        <f t="shared" si="5"/>
        <v>440</v>
      </c>
      <c r="L12" s="89">
        <f t="shared" si="5"/>
        <v>953</v>
      </c>
      <c r="M12" s="101">
        <f t="shared" ref="M12:W12" si="12">SUM(M34,M56)</f>
        <v>104</v>
      </c>
      <c r="N12" s="89">
        <f t="shared" si="12"/>
        <v>72</v>
      </c>
      <c r="O12" s="89">
        <f t="shared" si="12"/>
        <v>126</v>
      </c>
      <c r="P12" s="89">
        <f t="shared" si="12"/>
        <v>307</v>
      </c>
      <c r="Q12" s="89">
        <f t="shared" si="12"/>
        <v>200</v>
      </c>
      <c r="R12" s="89">
        <f t="shared" si="12"/>
        <v>303</v>
      </c>
      <c r="S12" s="89">
        <f t="shared" si="12"/>
        <v>1058</v>
      </c>
      <c r="T12" s="89">
        <f t="shared" si="12"/>
        <v>67</v>
      </c>
      <c r="U12" s="89">
        <f t="shared" si="12"/>
        <v>361</v>
      </c>
      <c r="V12" s="89">
        <f t="shared" si="12"/>
        <v>264</v>
      </c>
      <c r="W12" s="89">
        <f t="shared" si="12"/>
        <v>61</v>
      </c>
    </row>
    <row r="13" spans="1:23" ht="17.100000000000001" customHeight="1">
      <c r="A13" s="16" t="s">
        <v>181</v>
      </c>
      <c r="B13" s="101">
        <f t="shared" si="2"/>
        <v>5136</v>
      </c>
      <c r="C13" s="89">
        <f t="shared" si="5"/>
        <v>23</v>
      </c>
      <c r="D13" s="89">
        <f t="shared" si="5"/>
        <v>23</v>
      </c>
      <c r="E13" s="89">
        <f t="shared" si="5"/>
        <v>26</v>
      </c>
      <c r="F13" s="89">
        <f t="shared" si="5"/>
        <v>5</v>
      </c>
      <c r="G13" s="89">
        <f t="shared" si="5"/>
        <v>323</v>
      </c>
      <c r="H13" s="89">
        <f t="shared" si="5"/>
        <v>513</v>
      </c>
      <c r="I13" s="89">
        <f t="shared" si="5"/>
        <v>36</v>
      </c>
      <c r="J13" s="89">
        <f t="shared" si="5"/>
        <v>64</v>
      </c>
      <c r="K13" s="89">
        <f t="shared" si="5"/>
        <v>422</v>
      </c>
      <c r="L13" s="89">
        <f t="shared" si="5"/>
        <v>884</v>
      </c>
      <c r="M13" s="101">
        <f t="shared" ref="M13:W13" si="13">SUM(M35,M57)</f>
        <v>125</v>
      </c>
      <c r="N13" s="89">
        <f t="shared" si="13"/>
        <v>91</v>
      </c>
      <c r="O13" s="89">
        <f t="shared" si="13"/>
        <v>109</v>
      </c>
      <c r="P13" s="89">
        <f t="shared" si="13"/>
        <v>260</v>
      </c>
      <c r="Q13" s="89">
        <f t="shared" si="13"/>
        <v>183</v>
      </c>
      <c r="R13" s="89">
        <f t="shared" si="13"/>
        <v>309</v>
      </c>
      <c r="S13" s="89">
        <f t="shared" si="13"/>
        <v>985</v>
      </c>
      <c r="T13" s="89">
        <f t="shared" si="13"/>
        <v>50</v>
      </c>
      <c r="U13" s="89">
        <f t="shared" si="13"/>
        <v>406</v>
      </c>
      <c r="V13" s="89">
        <f t="shared" si="13"/>
        <v>263</v>
      </c>
      <c r="W13" s="89">
        <f t="shared" si="13"/>
        <v>59</v>
      </c>
    </row>
    <row r="14" spans="1:23" ht="17.100000000000001" customHeight="1">
      <c r="A14" s="16" t="s">
        <v>182</v>
      </c>
      <c r="B14" s="101">
        <f t="shared" si="2"/>
        <v>4582</v>
      </c>
      <c r="C14" s="89">
        <f t="shared" si="5"/>
        <v>37</v>
      </c>
      <c r="D14" s="89">
        <f t="shared" si="5"/>
        <v>35</v>
      </c>
      <c r="E14" s="89">
        <f t="shared" si="5"/>
        <v>36</v>
      </c>
      <c r="F14" s="89">
        <f t="shared" si="5"/>
        <v>0</v>
      </c>
      <c r="G14" s="89">
        <f t="shared" si="5"/>
        <v>401</v>
      </c>
      <c r="H14" s="89">
        <f t="shared" si="5"/>
        <v>445</v>
      </c>
      <c r="I14" s="89">
        <f t="shared" si="5"/>
        <v>28</v>
      </c>
      <c r="J14" s="89">
        <f t="shared" si="5"/>
        <v>31</v>
      </c>
      <c r="K14" s="89">
        <f t="shared" si="5"/>
        <v>387</v>
      </c>
      <c r="L14" s="89">
        <f t="shared" si="5"/>
        <v>763</v>
      </c>
      <c r="M14" s="101">
        <f t="shared" ref="M14:W14" si="14">SUM(M36,M58)</f>
        <v>86</v>
      </c>
      <c r="N14" s="89">
        <f t="shared" si="14"/>
        <v>94</v>
      </c>
      <c r="O14" s="89">
        <f t="shared" si="14"/>
        <v>109</v>
      </c>
      <c r="P14" s="89">
        <f t="shared" si="14"/>
        <v>267</v>
      </c>
      <c r="Q14" s="89">
        <f t="shared" si="14"/>
        <v>163</v>
      </c>
      <c r="R14" s="89">
        <f t="shared" si="14"/>
        <v>223</v>
      </c>
      <c r="S14" s="89">
        <f t="shared" si="14"/>
        <v>855</v>
      </c>
      <c r="T14" s="89">
        <f t="shared" si="14"/>
        <v>56</v>
      </c>
      <c r="U14" s="89">
        <f t="shared" si="14"/>
        <v>408</v>
      </c>
      <c r="V14" s="89">
        <f t="shared" si="14"/>
        <v>137</v>
      </c>
      <c r="W14" s="89">
        <f t="shared" si="14"/>
        <v>56</v>
      </c>
    </row>
    <row r="15" spans="1:23" ht="17.100000000000001" customHeight="1">
      <c r="A15" s="16" t="s">
        <v>183</v>
      </c>
      <c r="B15" s="101">
        <f t="shared" si="2"/>
        <v>4096</v>
      </c>
      <c r="C15" s="89">
        <f t="shared" si="5"/>
        <v>41</v>
      </c>
      <c r="D15" s="89">
        <f t="shared" si="5"/>
        <v>41</v>
      </c>
      <c r="E15" s="89">
        <f t="shared" si="5"/>
        <v>38</v>
      </c>
      <c r="F15" s="89">
        <f t="shared" si="5"/>
        <v>3</v>
      </c>
      <c r="G15" s="89">
        <f t="shared" si="5"/>
        <v>397</v>
      </c>
      <c r="H15" s="89">
        <f t="shared" si="5"/>
        <v>389</v>
      </c>
      <c r="I15" s="89">
        <f t="shared" si="5"/>
        <v>11</v>
      </c>
      <c r="J15" s="89">
        <f t="shared" si="5"/>
        <v>15</v>
      </c>
      <c r="K15" s="89">
        <f t="shared" si="5"/>
        <v>335</v>
      </c>
      <c r="L15" s="89">
        <f t="shared" si="5"/>
        <v>673</v>
      </c>
      <c r="M15" s="101">
        <f t="shared" ref="M15:W15" si="15">SUM(M37,M59)</f>
        <v>35</v>
      </c>
      <c r="N15" s="89">
        <f t="shared" si="15"/>
        <v>116</v>
      </c>
      <c r="O15" s="89">
        <f t="shared" si="15"/>
        <v>75</v>
      </c>
      <c r="P15" s="89">
        <f t="shared" si="15"/>
        <v>338</v>
      </c>
      <c r="Q15" s="89">
        <f t="shared" si="15"/>
        <v>199</v>
      </c>
      <c r="R15" s="89">
        <f t="shared" si="15"/>
        <v>140</v>
      </c>
      <c r="S15" s="89">
        <f t="shared" si="15"/>
        <v>678</v>
      </c>
      <c r="T15" s="89">
        <f t="shared" si="15"/>
        <v>8</v>
      </c>
      <c r="U15" s="89">
        <f t="shared" si="15"/>
        <v>481</v>
      </c>
      <c r="V15" s="89">
        <f t="shared" si="15"/>
        <v>36</v>
      </c>
      <c r="W15" s="89">
        <f t="shared" si="15"/>
        <v>88</v>
      </c>
    </row>
    <row r="16" spans="1:23" ht="17.100000000000001" customHeight="1">
      <c r="A16" s="16" t="s">
        <v>184</v>
      </c>
      <c r="B16" s="101">
        <f t="shared" si="2"/>
        <v>2976</v>
      </c>
      <c r="C16" s="89">
        <f t="shared" si="5"/>
        <v>51</v>
      </c>
      <c r="D16" s="89">
        <f t="shared" si="5"/>
        <v>49</v>
      </c>
      <c r="E16" s="89">
        <f t="shared" si="5"/>
        <v>31</v>
      </c>
      <c r="F16" s="89">
        <f>SUM(F38,F60)</f>
        <v>2</v>
      </c>
      <c r="G16" s="89">
        <f t="shared" si="5"/>
        <v>276</v>
      </c>
      <c r="H16" s="89">
        <f t="shared" si="5"/>
        <v>245</v>
      </c>
      <c r="I16" s="89">
        <f t="shared" ref="I16:J18" si="16">SUM(I38,I60)</f>
        <v>4</v>
      </c>
      <c r="J16" s="89">
        <f t="shared" si="5"/>
        <v>8</v>
      </c>
      <c r="K16" s="89">
        <f t="shared" si="5"/>
        <v>247</v>
      </c>
      <c r="L16" s="89">
        <f t="shared" si="5"/>
        <v>498</v>
      </c>
      <c r="M16" s="101">
        <f t="shared" ref="M16:W16" si="17">SUM(M38,M60)</f>
        <v>35</v>
      </c>
      <c r="N16" s="89">
        <f t="shared" si="17"/>
        <v>99</v>
      </c>
      <c r="O16" s="89">
        <f t="shared" si="17"/>
        <v>58</v>
      </c>
      <c r="P16" s="89">
        <f t="shared" si="17"/>
        <v>235</v>
      </c>
      <c r="Q16" s="89">
        <f t="shared" si="17"/>
        <v>157</v>
      </c>
      <c r="R16" s="89">
        <f t="shared" si="17"/>
        <v>78</v>
      </c>
      <c r="S16" s="89">
        <f t="shared" si="17"/>
        <v>424</v>
      </c>
      <c r="T16" s="89">
        <f t="shared" si="17"/>
        <v>8</v>
      </c>
      <c r="U16" s="89">
        <f t="shared" si="17"/>
        <v>397</v>
      </c>
      <c r="V16" s="89">
        <f t="shared" si="17"/>
        <v>31</v>
      </c>
      <c r="W16" s="89">
        <f t="shared" si="17"/>
        <v>92</v>
      </c>
    </row>
    <row r="17" spans="1:23" ht="17.100000000000001" customHeight="1">
      <c r="A17" s="16" t="s">
        <v>185</v>
      </c>
      <c r="B17" s="101">
        <f t="shared" si="2"/>
        <v>996</v>
      </c>
      <c r="C17" s="89">
        <f t="shared" si="5"/>
        <v>30</v>
      </c>
      <c r="D17" s="89">
        <f t="shared" si="5"/>
        <v>30</v>
      </c>
      <c r="E17" s="89">
        <f t="shared" si="5"/>
        <v>29</v>
      </c>
      <c r="F17" s="89">
        <f>SUM(F39,F61)</f>
        <v>0</v>
      </c>
      <c r="G17" s="89">
        <f t="shared" si="5"/>
        <v>75</v>
      </c>
      <c r="H17" s="89">
        <f t="shared" si="5"/>
        <v>94</v>
      </c>
      <c r="I17" s="89">
        <f t="shared" si="16"/>
        <v>0</v>
      </c>
      <c r="J17" s="89">
        <f t="shared" si="5"/>
        <v>2</v>
      </c>
      <c r="K17" s="89">
        <f t="shared" si="5"/>
        <v>39</v>
      </c>
      <c r="L17" s="89">
        <f t="shared" si="5"/>
        <v>195</v>
      </c>
      <c r="M17" s="101">
        <f t="shared" ref="M17:V17" si="18">SUM(M39,M61)</f>
        <v>17</v>
      </c>
      <c r="N17" s="89">
        <f t="shared" si="18"/>
        <v>41</v>
      </c>
      <c r="O17" s="89">
        <f t="shared" si="18"/>
        <v>28</v>
      </c>
      <c r="P17" s="89">
        <f t="shared" si="18"/>
        <v>87</v>
      </c>
      <c r="Q17" s="89">
        <f t="shared" si="18"/>
        <v>76</v>
      </c>
      <c r="R17" s="89">
        <f t="shared" si="18"/>
        <v>14</v>
      </c>
      <c r="S17" s="89">
        <f t="shared" si="18"/>
        <v>99</v>
      </c>
      <c r="T17" s="89">
        <f t="shared" si="18"/>
        <v>0</v>
      </c>
      <c r="U17" s="89">
        <f t="shared" si="18"/>
        <v>113</v>
      </c>
      <c r="V17" s="89">
        <f t="shared" si="18"/>
        <v>6</v>
      </c>
      <c r="W17" s="89">
        <f>SUM(W39,W61)</f>
        <v>51</v>
      </c>
    </row>
    <row r="18" spans="1:23" ht="17.100000000000001" customHeight="1">
      <c r="A18" s="16" t="s">
        <v>186</v>
      </c>
      <c r="B18" s="101">
        <f t="shared" si="2"/>
        <v>354</v>
      </c>
      <c r="C18" s="89">
        <f t="shared" si="5"/>
        <v>10</v>
      </c>
      <c r="D18" s="89">
        <f t="shared" si="5"/>
        <v>10</v>
      </c>
      <c r="E18" s="89">
        <f t="shared" si="5"/>
        <v>9</v>
      </c>
      <c r="F18" s="89">
        <f>SUM(F40,F62)</f>
        <v>0</v>
      </c>
      <c r="G18" s="89">
        <f t="shared" si="5"/>
        <v>25</v>
      </c>
      <c r="H18" s="89">
        <f t="shared" si="5"/>
        <v>26</v>
      </c>
      <c r="I18" s="89">
        <f t="shared" si="16"/>
        <v>0</v>
      </c>
      <c r="J18" s="89">
        <f t="shared" si="16"/>
        <v>1</v>
      </c>
      <c r="K18" s="89">
        <f t="shared" si="5"/>
        <v>5</v>
      </c>
      <c r="L18" s="89">
        <f t="shared" si="5"/>
        <v>79</v>
      </c>
      <c r="M18" s="101">
        <f t="shared" ref="M18:O19" si="19">SUM(M40,M62)</f>
        <v>2</v>
      </c>
      <c r="N18" s="89">
        <f t="shared" si="19"/>
        <v>18</v>
      </c>
      <c r="O18" s="89">
        <f t="shared" si="19"/>
        <v>10</v>
      </c>
      <c r="P18" s="89">
        <f t="shared" ref="P18:V18" si="20">SUM(P40,P62)</f>
        <v>22</v>
      </c>
      <c r="Q18" s="89">
        <f t="shared" si="20"/>
        <v>33</v>
      </c>
      <c r="R18" s="89">
        <f t="shared" si="20"/>
        <v>11</v>
      </c>
      <c r="S18" s="89">
        <f t="shared" si="20"/>
        <v>33</v>
      </c>
      <c r="T18" s="89">
        <f>SUM(T40,T62)</f>
        <v>0</v>
      </c>
      <c r="U18" s="89">
        <f t="shared" si="20"/>
        <v>34</v>
      </c>
      <c r="V18" s="89">
        <f t="shared" si="20"/>
        <v>3</v>
      </c>
      <c r="W18" s="89">
        <f>SUM(W40,W62)</f>
        <v>33</v>
      </c>
    </row>
    <row r="19" spans="1:23" ht="17.100000000000001" customHeight="1">
      <c r="A19" s="16" t="s">
        <v>17</v>
      </c>
      <c r="B19" s="101">
        <f t="shared" si="2"/>
        <v>169</v>
      </c>
      <c r="C19" s="89">
        <f t="shared" ref="C19:L19" si="21">SUM(C41,C63)</f>
        <v>7</v>
      </c>
      <c r="D19" s="89">
        <f t="shared" si="21"/>
        <v>7</v>
      </c>
      <c r="E19" s="89">
        <f t="shared" si="21"/>
        <v>8</v>
      </c>
      <c r="F19" s="89">
        <f>SUM(F41,F63)</f>
        <v>0</v>
      </c>
      <c r="G19" s="89">
        <f t="shared" si="21"/>
        <v>9</v>
      </c>
      <c r="H19" s="89">
        <f t="shared" si="21"/>
        <v>9</v>
      </c>
      <c r="I19" s="89">
        <f>SUM(I41,I63)</f>
        <v>0</v>
      </c>
      <c r="J19" s="89">
        <f>SUM(J41,J63)</f>
        <v>0</v>
      </c>
      <c r="K19" s="89">
        <f t="shared" si="21"/>
        <v>3</v>
      </c>
      <c r="L19" s="89">
        <f t="shared" si="21"/>
        <v>35</v>
      </c>
      <c r="M19" s="101">
        <f t="shared" si="19"/>
        <v>0</v>
      </c>
      <c r="N19" s="89">
        <f t="shared" si="19"/>
        <v>19</v>
      </c>
      <c r="O19" s="89">
        <f t="shared" si="19"/>
        <v>5</v>
      </c>
      <c r="P19" s="89">
        <f>SUM(P41,P63)</f>
        <v>11</v>
      </c>
      <c r="Q19" s="89">
        <f>SUM(Q41,Q63)</f>
        <v>9</v>
      </c>
      <c r="R19" s="89">
        <f>SUM(R41,R63)</f>
        <v>6</v>
      </c>
      <c r="S19" s="89">
        <f>SUM(S41,S63)</f>
        <v>11</v>
      </c>
      <c r="T19" s="89">
        <f>SUM(T41,T63)</f>
        <v>0</v>
      </c>
      <c r="U19" s="89">
        <f>SUM(U41,U63)</f>
        <v>11</v>
      </c>
      <c r="V19" s="89">
        <f>SUM(V41,V63)</f>
        <v>0</v>
      </c>
      <c r="W19" s="89">
        <f>SUM(W41,W63)</f>
        <v>26</v>
      </c>
    </row>
    <row r="20" spans="1:23" ht="17.100000000000001" customHeight="1">
      <c r="A20" s="5" t="s">
        <v>74</v>
      </c>
      <c r="B20" s="113">
        <v>50.498730000000002</v>
      </c>
      <c r="C20" s="114">
        <v>59.219140000000003</v>
      </c>
      <c r="D20" s="114">
        <v>59.709000000000003</v>
      </c>
      <c r="E20" s="114">
        <v>57.252540000000003</v>
      </c>
      <c r="F20" s="114">
        <v>55.029409999999999</v>
      </c>
      <c r="G20" s="114">
        <v>53.594110000000001</v>
      </c>
      <c r="H20" s="114">
        <v>49.778060000000004</v>
      </c>
      <c r="I20" s="114">
        <v>46.858269999999997</v>
      </c>
      <c r="J20" s="114">
        <v>44.88429</v>
      </c>
      <c r="K20" s="114">
        <v>52.706760000000003</v>
      </c>
      <c r="L20" s="114">
        <v>49.346550000000001</v>
      </c>
      <c r="M20" s="113">
        <v>50.142490000000002</v>
      </c>
      <c r="N20" s="114">
        <v>57.202970000000001</v>
      </c>
      <c r="O20" s="114">
        <v>51.686390000000003</v>
      </c>
      <c r="P20" s="114">
        <v>48.253219999999999</v>
      </c>
      <c r="Q20" s="114">
        <v>51.293230000000001</v>
      </c>
      <c r="R20" s="114">
        <v>49.927430000000001</v>
      </c>
      <c r="S20" s="114">
        <v>49.506239999999998</v>
      </c>
      <c r="T20" s="114">
        <v>47.504379999999998</v>
      </c>
      <c r="U20" s="114">
        <v>53.751980000000003</v>
      </c>
      <c r="V20" s="114">
        <v>45.67698</v>
      </c>
      <c r="W20" s="114">
        <v>52.09657</v>
      </c>
    </row>
    <row r="21" spans="1:23" ht="17.100000000000001" customHeight="1">
      <c r="A21" s="20" t="s">
        <v>211</v>
      </c>
      <c r="B21" s="10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101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ht="17.100000000000001" customHeight="1">
      <c r="A22" s="5" t="s">
        <v>215</v>
      </c>
      <c r="B22" s="101">
        <f>SUM(B15:B19)</f>
        <v>8591</v>
      </c>
      <c r="C22" s="89">
        <f t="shared" ref="C22:L22" si="22">SUM(C15:C19)</f>
        <v>139</v>
      </c>
      <c r="D22" s="89">
        <f t="shared" si="22"/>
        <v>137</v>
      </c>
      <c r="E22" s="89">
        <f t="shared" si="22"/>
        <v>115</v>
      </c>
      <c r="F22" s="89">
        <f t="shared" si="22"/>
        <v>5</v>
      </c>
      <c r="G22" s="89">
        <f t="shared" si="22"/>
        <v>782</v>
      </c>
      <c r="H22" s="89">
        <f t="shared" si="22"/>
        <v>763</v>
      </c>
      <c r="I22" s="89">
        <f t="shared" si="22"/>
        <v>15</v>
      </c>
      <c r="J22" s="89">
        <f t="shared" si="22"/>
        <v>26</v>
      </c>
      <c r="K22" s="89">
        <f t="shared" si="22"/>
        <v>629</v>
      </c>
      <c r="L22" s="89">
        <f t="shared" si="22"/>
        <v>1480</v>
      </c>
      <c r="M22" s="101">
        <f t="shared" ref="M22:W22" si="23">SUM(M15:M19)</f>
        <v>89</v>
      </c>
      <c r="N22" s="89">
        <f t="shared" si="23"/>
        <v>293</v>
      </c>
      <c r="O22" s="89">
        <f t="shared" si="23"/>
        <v>176</v>
      </c>
      <c r="P22" s="89">
        <f t="shared" si="23"/>
        <v>693</v>
      </c>
      <c r="Q22" s="89">
        <f t="shared" si="23"/>
        <v>474</v>
      </c>
      <c r="R22" s="89">
        <f t="shared" si="23"/>
        <v>249</v>
      </c>
      <c r="S22" s="89">
        <f t="shared" si="23"/>
        <v>1245</v>
      </c>
      <c r="T22" s="89">
        <f t="shared" si="23"/>
        <v>16</v>
      </c>
      <c r="U22" s="89">
        <f t="shared" si="23"/>
        <v>1036</v>
      </c>
      <c r="V22" s="89">
        <f t="shared" si="23"/>
        <v>76</v>
      </c>
      <c r="W22" s="89">
        <f t="shared" si="23"/>
        <v>290</v>
      </c>
    </row>
    <row r="23" spans="1:23" ht="17.100000000000001" customHeight="1">
      <c r="A23" s="5" t="s">
        <v>75</v>
      </c>
      <c r="B23" s="101">
        <f>SUM(B15:B16)</f>
        <v>7072</v>
      </c>
      <c r="C23" s="89">
        <f t="shared" ref="C23:L23" si="24">SUM(C15:C16)</f>
        <v>92</v>
      </c>
      <c r="D23" s="89">
        <f t="shared" si="24"/>
        <v>90</v>
      </c>
      <c r="E23" s="89">
        <f t="shared" si="24"/>
        <v>69</v>
      </c>
      <c r="F23" s="89">
        <f t="shared" si="24"/>
        <v>5</v>
      </c>
      <c r="G23" s="89">
        <f t="shared" si="24"/>
        <v>673</v>
      </c>
      <c r="H23" s="89">
        <f t="shared" si="24"/>
        <v>634</v>
      </c>
      <c r="I23" s="89">
        <f t="shared" si="24"/>
        <v>15</v>
      </c>
      <c r="J23" s="89">
        <f t="shared" si="24"/>
        <v>23</v>
      </c>
      <c r="K23" s="89">
        <f t="shared" si="24"/>
        <v>582</v>
      </c>
      <c r="L23" s="89">
        <f t="shared" si="24"/>
        <v>1171</v>
      </c>
      <c r="M23" s="101">
        <f t="shared" ref="M23:W23" si="25">SUM(M15:M16)</f>
        <v>70</v>
      </c>
      <c r="N23" s="89">
        <f t="shared" si="25"/>
        <v>215</v>
      </c>
      <c r="O23" s="89">
        <f t="shared" si="25"/>
        <v>133</v>
      </c>
      <c r="P23" s="89">
        <f t="shared" si="25"/>
        <v>573</v>
      </c>
      <c r="Q23" s="89">
        <f t="shared" si="25"/>
        <v>356</v>
      </c>
      <c r="R23" s="89">
        <f t="shared" si="25"/>
        <v>218</v>
      </c>
      <c r="S23" s="89">
        <f t="shared" si="25"/>
        <v>1102</v>
      </c>
      <c r="T23" s="89">
        <f t="shared" si="25"/>
        <v>16</v>
      </c>
      <c r="U23" s="89">
        <f t="shared" si="25"/>
        <v>878</v>
      </c>
      <c r="V23" s="89">
        <f t="shared" si="25"/>
        <v>67</v>
      </c>
      <c r="W23" s="89">
        <f t="shared" si="25"/>
        <v>180</v>
      </c>
    </row>
    <row r="24" spans="1:23" ht="17.100000000000001" customHeight="1">
      <c r="A24" s="5" t="s">
        <v>76</v>
      </c>
      <c r="B24" s="101">
        <f>SUM(B17:B19)</f>
        <v>1519</v>
      </c>
      <c r="C24" s="89">
        <f t="shared" ref="C24:L24" si="26">SUM(C17:C19)</f>
        <v>47</v>
      </c>
      <c r="D24" s="89">
        <f t="shared" si="26"/>
        <v>47</v>
      </c>
      <c r="E24" s="89">
        <f t="shared" si="26"/>
        <v>46</v>
      </c>
      <c r="F24" s="89">
        <f t="shared" si="26"/>
        <v>0</v>
      </c>
      <c r="G24" s="89">
        <f t="shared" si="26"/>
        <v>109</v>
      </c>
      <c r="H24" s="89">
        <f t="shared" si="26"/>
        <v>129</v>
      </c>
      <c r="I24" s="89">
        <f t="shared" si="26"/>
        <v>0</v>
      </c>
      <c r="J24" s="89">
        <f t="shared" si="26"/>
        <v>3</v>
      </c>
      <c r="K24" s="89">
        <f t="shared" si="26"/>
        <v>47</v>
      </c>
      <c r="L24" s="89">
        <f t="shared" si="26"/>
        <v>309</v>
      </c>
      <c r="M24" s="101">
        <f t="shared" ref="M24:W24" si="27">SUM(M17:M19)</f>
        <v>19</v>
      </c>
      <c r="N24" s="89">
        <f t="shared" si="27"/>
        <v>78</v>
      </c>
      <c r="O24" s="89">
        <f t="shared" si="27"/>
        <v>43</v>
      </c>
      <c r="P24" s="89">
        <f t="shared" si="27"/>
        <v>120</v>
      </c>
      <c r="Q24" s="89">
        <f t="shared" si="27"/>
        <v>118</v>
      </c>
      <c r="R24" s="89">
        <f t="shared" si="27"/>
        <v>31</v>
      </c>
      <c r="S24" s="89">
        <f t="shared" si="27"/>
        <v>143</v>
      </c>
      <c r="T24" s="89">
        <f t="shared" si="27"/>
        <v>0</v>
      </c>
      <c r="U24" s="89">
        <f t="shared" si="27"/>
        <v>158</v>
      </c>
      <c r="V24" s="89">
        <f t="shared" si="27"/>
        <v>9</v>
      </c>
      <c r="W24" s="89">
        <f t="shared" si="27"/>
        <v>110</v>
      </c>
    </row>
    <row r="25" spans="1:23" ht="17.100000000000001" customHeight="1">
      <c r="A25" s="21"/>
      <c r="B25" s="10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101"/>
      <c r="N25" s="89"/>
      <c r="O25" s="89"/>
      <c r="P25" s="89"/>
      <c r="Q25" s="89"/>
      <c r="R25" s="89"/>
      <c r="S25" s="89"/>
      <c r="T25" s="89"/>
      <c r="U25" s="89"/>
      <c r="V25" s="89"/>
      <c r="W25" s="89"/>
    </row>
    <row r="26" spans="1:23" s="7" customFormat="1" ht="17.100000000000001" customHeight="1">
      <c r="A26" s="8" t="s">
        <v>0</v>
      </c>
      <c r="B26" s="95">
        <f t="shared" ref="B26:L26" si="28">SUM(B27:B41)</f>
        <v>23313</v>
      </c>
      <c r="C26" s="96">
        <f t="shared" si="28"/>
        <v>194</v>
      </c>
      <c r="D26" s="96">
        <f t="shared" si="28"/>
        <v>184</v>
      </c>
      <c r="E26" s="96">
        <f t="shared" si="28"/>
        <v>181</v>
      </c>
      <c r="F26" s="96">
        <f t="shared" si="28"/>
        <v>15</v>
      </c>
      <c r="G26" s="96">
        <f t="shared" si="28"/>
        <v>2656</v>
      </c>
      <c r="H26" s="96">
        <f t="shared" si="28"/>
        <v>2712</v>
      </c>
      <c r="I26" s="96">
        <f t="shared" si="28"/>
        <v>217</v>
      </c>
      <c r="J26" s="96">
        <f t="shared" si="28"/>
        <v>318</v>
      </c>
      <c r="K26" s="96">
        <f t="shared" si="28"/>
        <v>2744</v>
      </c>
      <c r="L26" s="96">
        <f t="shared" si="28"/>
        <v>3666</v>
      </c>
      <c r="M26" s="95">
        <f t="shared" ref="M26:W26" si="29">SUM(M27:M41)</f>
        <v>311</v>
      </c>
      <c r="N26" s="96">
        <f t="shared" si="29"/>
        <v>471</v>
      </c>
      <c r="O26" s="96">
        <f t="shared" si="29"/>
        <v>617</v>
      </c>
      <c r="P26" s="96">
        <f t="shared" si="29"/>
        <v>1221</v>
      </c>
      <c r="Q26" s="96">
        <f t="shared" si="29"/>
        <v>800</v>
      </c>
      <c r="R26" s="96">
        <f t="shared" si="29"/>
        <v>937</v>
      </c>
      <c r="S26" s="96">
        <f t="shared" si="29"/>
        <v>2093</v>
      </c>
      <c r="T26" s="96">
        <f t="shared" si="29"/>
        <v>316</v>
      </c>
      <c r="U26" s="96">
        <f t="shared" si="29"/>
        <v>2124</v>
      </c>
      <c r="V26" s="96">
        <f t="shared" si="29"/>
        <v>1259</v>
      </c>
      <c r="W26" s="96">
        <f t="shared" si="29"/>
        <v>461</v>
      </c>
    </row>
    <row r="27" spans="1:23" ht="17.100000000000001" customHeight="1">
      <c r="A27" s="68" t="s">
        <v>3</v>
      </c>
      <c r="B27" s="101">
        <f t="shared" ref="B27:B41" si="30">SUM(C27,E27:W27)</f>
        <v>324</v>
      </c>
      <c r="C27" s="92" t="s">
        <v>163</v>
      </c>
      <c r="D27" s="92" t="s">
        <v>163</v>
      </c>
      <c r="E27" s="92">
        <v>1</v>
      </c>
      <c r="F27" s="92" t="s">
        <v>163</v>
      </c>
      <c r="G27" s="89">
        <v>24</v>
      </c>
      <c r="H27" s="89">
        <v>38</v>
      </c>
      <c r="I27" s="89">
        <v>1</v>
      </c>
      <c r="J27" s="92" t="s">
        <v>163</v>
      </c>
      <c r="K27" s="89">
        <v>22</v>
      </c>
      <c r="L27" s="89">
        <v>90</v>
      </c>
      <c r="M27" s="91" t="s">
        <v>163</v>
      </c>
      <c r="N27" s="89">
        <v>1</v>
      </c>
      <c r="O27" s="92">
        <v>6</v>
      </c>
      <c r="P27" s="89">
        <v>66</v>
      </c>
      <c r="Q27" s="89">
        <v>11</v>
      </c>
      <c r="R27" s="89">
        <v>7</v>
      </c>
      <c r="S27" s="89">
        <v>9</v>
      </c>
      <c r="T27" s="89">
        <v>3</v>
      </c>
      <c r="U27" s="89">
        <v>21</v>
      </c>
      <c r="V27" s="89">
        <v>5</v>
      </c>
      <c r="W27" s="89">
        <v>19</v>
      </c>
    </row>
    <row r="28" spans="1:23" ht="17.100000000000001" customHeight="1">
      <c r="A28" s="16" t="s">
        <v>174</v>
      </c>
      <c r="B28" s="101">
        <f t="shared" si="30"/>
        <v>1158</v>
      </c>
      <c r="C28" s="89">
        <v>7</v>
      </c>
      <c r="D28" s="89">
        <v>6</v>
      </c>
      <c r="E28" s="89">
        <v>6</v>
      </c>
      <c r="F28" s="92" t="s">
        <v>163</v>
      </c>
      <c r="G28" s="89">
        <v>87</v>
      </c>
      <c r="H28" s="89">
        <v>126</v>
      </c>
      <c r="I28" s="89">
        <v>13</v>
      </c>
      <c r="J28" s="89">
        <v>14</v>
      </c>
      <c r="K28" s="89">
        <v>71</v>
      </c>
      <c r="L28" s="89">
        <v>236</v>
      </c>
      <c r="M28" s="101">
        <v>7</v>
      </c>
      <c r="N28" s="89">
        <v>11</v>
      </c>
      <c r="O28" s="89">
        <v>14</v>
      </c>
      <c r="P28" s="89">
        <v>143</v>
      </c>
      <c r="Q28" s="89">
        <v>56</v>
      </c>
      <c r="R28" s="89">
        <v>43</v>
      </c>
      <c r="S28" s="89">
        <v>101</v>
      </c>
      <c r="T28" s="89">
        <v>13</v>
      </c>
      <c r="U28" s="89">
        <v>77</v>
      </c>
      <c r="V28" s="89">
        <v>89</v>
      </c>
      <c r="W28" s="89">
        <v>44</v>
      </c>
    </row>
    <row r="29" spans="1:23" ht="17.100000000000001" customHeight="1">
      <c r="A29" s="16" t="s">
        <v>175</v>
      </c>
      <c r="B29" s="101">
        <f t="shared" si="30"/>
        <v>1182</v>
      </c>
      <c r="C29" s="89">
        <v>4</v>
      </c>
      <c r="D29" s="89">
        <v>4</v>
      </c>
      <c r="E29" s="89">
        <v>7</v>
      </c>
      <c r="F29" s="92">
        <v>1</v>
      </c>
      <c r="G29" s="89">
        <v>111</v>
      </c>
      <c r="H29" s="89">
        <v>165</v>
      </c>
      <c r="I29" s="89">
        <v>20</v>
      </c>
      <c r="J29" s="89">
        <v>31</v>
      </c>
      <c r="K29" s="89">
        <v>88</v>
      </c>
      <c r="L29" s="89">
        <v>193</v>
      </c>
      <c r="M29" s="101">
        <v>19</v>
      </c>
      <c r="N29" s="89">
        <v>14</v>
      </c>
      <c r="O29" s="89">
        <v>12</v>
      </c>
      <c r="P29" s="89">
        <v>55</v>
      </c>
      <c r="Q29" s="89">
        <v>49</v>
      </c>
      <c r="R29" s="89">
        <v>35</v>
      </c>
      <c r="S29" s="89">
        <v>140</v>
      </c>
      <c r="T29" s="89">
        <v>9</v>
      </c>
      <c r="U29" s="89">
        <v>85</v>
      </c>
      <c r="V29" s="89">
        <v>118</v>
      </c>
      <c r="W29" s="89">
        <v>26</v>
      </c>
    </row>
    <row r="30" spans="1:23" ht="17.100000000000001" customHeight="1">
      <c r="A30" s="16" t="s">
        <v>176</v>
      </c>
      <c r="B30" s="101">
        <f t="shared" si="30"/>
        <v>1324</v>
      </c>
      <c r="C30" s="89">
        <v>3</v>
      </c>
      <c r="D30" s="89">
        <v>2</v>
      </c>
      <c r="E30" s="89">
        <v>10</v>
      </c>
      <c r="F30" s="92" t="s">
        <v>163</v>
      </c>
      <c r="G30" s="89">
        <v>91</v>
      </c>
      <c r="H30" s="89">
        <v>195</v>
      </c>
      <c r="I30" s="89">
        <v>15</v>
      </c>
      <c r="J30" s="89">
        <v>27</v>
      </c>
      <c r="K30" s="89">
        <v>98</v>
      </c>
      <c r="L30" s="89">
        <v>233</v>
      </c>
      <c r="M30" s="101">
        <v>21</v>
      </c>
      <c r="N30" s="89">
        <v>17</v>
      </c>
      <c r="O30" s="89">
        <v>30</v>
      </c>
      <c r="P30" s="89">
        <v>78</v>
      </c>
      <c r="Q30" s="89">
        <v>49</v>
      </c>
      <c r="R30" s="89">
        <v>41</v>
      </c>
      <c r="S30" s="89">
        <v>168</v>
      </c>
      <c r="T30" s="89">
        <v>15</v>
      </c>
      <c r="U30" s="89">
        <v>91</v>
      </c>
      <c r="V30" s="89">
        <v>119</v>
      </c>
      <c r="W30" s="89">
        <v>23</v>
      </c>
    </row>
    <row r="31" spans="1:23" ht="17.100000000000001" customHeight="1">
      <c r="A31" s="16" t="s">
        <v>177</v>
      </c>
      <c r="B31" s="101">
        <f t="shared" si="30"/>
        <v>1646</v>
      </c>
      <c r="C31" s="89">
        <v>9</v>
      </c>
      <c r="D31" s="89">
        <v>9</v>
      </c>
      <c r="E31" s="89">
        <v>12</v>
      </c>
      <c r="F31" s="89">
        <v>2</v>
      </c>
      <c r="G31" s="89">
        <v>142</v>
      </c>
      <c r="H31" s="89">
        <v>212</v>
      </c>
      <c r="I31" s="89">
        <v>14</v>
      </c>
      <c r="J31" s="89">
        <v>31</v>
      </c>
      <c r="K31" s="89">
        <v>163</v>
      </c>
      <c r="L31" s="89">
        <v>268</v>
      </c>
      <c r="M31" s="101">
        <v>18</v>
      </c>
      <c r="N31" s="89">
        <v>27</v>
      </c>
      <c r="O31" s="89">
        <v>44</v>
      </c>
      <c r="P31" s="89">
        <v>94</v>
      </c>
      <c r="Q31" s="89">
        <v>55</v>
      </c>
      <c r="R31" s="89">
        <v>52</v>
      </c>
      <c r="S31" s="89">
        <v>210</v>
      </c>
      <c r="T31" s="89">
        <v>27</v>
      </c>
      <c r="U31" s="89">
        <v>149</v>
      </c>
      <c r="V31" s="89">
        <v>88</v>
      </c>
      <c r="W31" s="89">
        <v>29</v>
      </c>
    </row>
    <row r="32" spans="1:23" ht="17.100000000000001" customHeight="1">
      <c r="A32" s="16" t="s">
        <v>178</v>
      </c>
      <c r="B32" s="101">
        <f t="shared" si="30"/>
        <v>2270</v>
      </c>
      <c r="C32" s="89">
        <v>15</v>
      </c>
      <c r="D32" s="89">
        <v>13</v>
      </c>
      <c r="E32" s="89">
        <v>17</v>
      </c>
      <c r="F32" s="92" t="s">
        <v>163</v>
      </c>
      <c r="G32" s="89">
        <v>259</v>
      </c>
      <c r="H32" s="89">
        <v>299</v>
      </c>
      <c r="I32" s="89">
        <v>21</v>
      </c>
      <c r="J32" s="89">
        <v>36</v>
      </c>
      <c r="K32" s="89">
        <v>241</v>
      </c>
      <c r="L32" s="89">
        <v>341</v>
      </c>
      <c r="M32" s="101">
        <v>23</v>
      </c>
      <c r="N32" s="89">
        <v>30</v>
      </c>
      <c r="O32" s="89">
        <v>58</v>
      </c>
      <c r="P32" s="89">
        <v>139</v>
      </c>
      <c r="Q32" s="89">
        <v>78</v>
      </c>
      <c r="R32" s="89">
        <v>77</v>
      </c>
      <c r="S32" s="89">
        <v>253</v>
      </c>
      <c r="T32" s="89">
        <v>55</v>
      </c>
      <c r="U32" s="89">
        <v>191</v>
      </c>
      <c r="V32" s="89">
        <v>100</v>
      </c>
      <c r="W32" s="89">
        <v>37</v>
      </c>
    </row>
    <row r="33" spans="1:23" ht="17.100000000000001" customHeight="1">
      <c r="A33" s="16" t="s">
        <v>179</v>
      </c>
      <c r="B33" s="101">
        <f t="shared" si="30"/>
        <v>2809</v>
      </c>
      <c r="C33" s="89">
        <v>18</v>
      </c>
      <c r="D33" s="89">
        <v>16</v>
      </c>
      <c r="E33" s="89">
        <v>12</v>
      </c>
      <c r="F33" s="89">
        <v>2</v>
      </c>
      <c r="G33" s="89">
        <v>361</v>
      </c>
      <c r="H33" s="89">
        <v>353</v>
      </c>
      <c r="I33" s="89">
        <v>30</v>
      </c>
      <c r="J33" s="89">
        <v>44</v>
      </c>
      <c r="K33" s="89">
        <v>341</v>
      </c>
      <c r="L33" s="89">
        <v>395</v>
      </c>
      <c r="M33" s="101">
        <v>52</v>
      </c>
      <c r="N33" s="89">
        <v>40</v>
      </c>
      <c r="O33" s="89">
        <v>83</v>
      </c>
      <c r="P33" s="89">
        <v>126</v>
      </c>
      <c r="Q33" s="89">
        <v>82</v>
      </c>
      <c r="R33" s="89">
        <v>116</v>
      </c>
      <c r="S33" s="89">
        <v>220</v>
      </c>
      <c r="T33" s="89">
        <v>64</v>
      </c>
      <c r="U33" s="89">
        <v>245</v>
      </c>
      <c r="V33" s="89">
        <v>184</v>
      </c>
      <c r="W33" s="89">
        <v>41</v>
      </c>
    </row>
    <row r="34" spans="1:23" ht="17.100000000000001" customHeight="1">
      <c r="A34" s="16" t="s">
        <v>180</v>
      </c>
      <c r="B34" s="101">
        <f t="shared" si="30"/>
        <v>2653</v>
      </c>
      <c r="C34" s="89">
        <v>16</v>
      </c>
      <c r="D34" s="89">
        <v>16</v>
      </c>
      <c r="E34" s="89">
        <v>13</v>
      </c>
      <c r="F34" s="89">
        <v>2</v>
      </c>
      <c r="G34" s="89">
        <v>277</v>
      </c>
      <c r="H34" s="89">
        <v>343</v>
      </c>
      <c r="I34" s="89">
        <v>31</v>
      </c>
      <c r="J34" s="89">
        <v>44</v>
      </c>
      <c r="K34" s="89">
        <v>377</v>
      </c>
      <c r="L34" s="89">
        <v>403</v>
      </c>
      <c r="M34" s="101">
        <v>35</v>
      </c>
      <c r="N34" s="89">
        <v>33</v>
      </c>
      <c r="O34" s="89">
        <v>76</v>
      </c>
      <c r="P34" s="89">
        <v>114</v>
      </c>
      <c r="Q34" s="89">
        <v>82</v>
      </c>
      <c r="R34" s="89">
        <v>128</v>
      </c>
      <c r="S34" s="89">
        <v>207</v>
      </c>
      <c r="T34" s="89">
        <v>45</v>
      </c>
      <c r="U34" s="89">
        <v>202</v>
      </c>
      <c r="V34" s="89">
        <v>195</v>
      </c>
      <c r="W34" s="89">
        <v>30</v>
      </c>
    </row>
    <row r="35" spans="1:23" ht="17.100000000000001" customHeight="1">
      <c r="A35" s="16" t="s">
        <v>181</v>
      </c>
      <c r="B35" s="101">
        <f t="shared" si="30"/>
        <v>2586</v>
      </c>
      <c r="C35" s="89">
        <v>13</v>
      </c>
      <c r="D35" s="89">
        <v>13</v>
      </c>
      <c r="E35" s="89">
        <v>11</v>
      </c>
      <c r="F35" s="89">
        <v>4</v>
      </c>
      <c r="G35" s="89">
        <v>273</v>
      </c>
      <c r="H35" s="89">
        <v>298</v>
      </c>
      <c r="I35" s="89">
        <v>34</v>
      </c>
      <c r="J35" s="89">
        <v>54</v>
      </c>
      <c r="K35" s="89">
        <v>375</v>
      </c>
      <c r="L35" s="89">
        <v>367</v>
      </c>
      <c r="M35" s="101">
        <v>41</v>
      </c>
      <c r="N35" s="89">
        <v>49</v>
      </c>
      <c r="O35" s="89">
        <v>81</v>
      </c>
      <c r="P35" s="89">
        <v>86</v>
      </c>
      <c r="Q35" s="89">
        <v>77</v>
      </c>
      <c r="R35" s="89">
        <v>158</v>
      </c>
      <c r="S35" s="89">
        <v>176</v>
      </c>
      <c r="T35" s="89">
        <v>30</v>
      </c>
      <c r="U35" s="89">
        <v>214</v>
      </c>
      <c r="V35" s="89">
        <v>210</v>
      </c>
      <c r="W35" s="89">
        <v>35</v>
      </c>
    </row>
    <row r="36" spans="1:23" ht="17.100000000000001" customHeight="1">
      <c r="A36" s="16" t="s">
        <v>182</v>
      </c>
      <c r="B36" s="101">
        <f t="shared" si="30"/>
        <v>2518</v>
      </c>
      <c r="C36" s="89">
        <v>24</v>
      </c>
      <c r="D36" s="89">
        <v>22</v>
      </c>
      <c r="E36" s="89">
        <v>18</v>
      </c>
      <c r="F36" s="92" t="s">
        <v>163</v>
      </c>
      <c r="G36" s="89">
        <v>362</v>
      </c>
      <c r="H36" s="89">
        <v>264</v>
      </c>
      <c r="I36" s="89">
        <v>25</v>
      </c>
      <c r="J36" s="89">
        <v>20</v>
      </c>
      <c r="K36" s="89">
        <v>364</v>
      </c>
      <c r="L36" s="89">
        <v>363</v>
      </c>
      <c r="M36" s="101">
        <v>41</v>
      </c>
      <c r="N36" s="89">
        <v>60</v>
      </c>
      <c r="O36" s="89">
        <v>78</v>
      </c>
      <c r="P36" s="89">
        <v>99</v>
      </c>
      <c r="Q36" s="89">
        <v>63</v>
      </c>
      <c r="R36" s="89">
        <v>121</v>
      </c>
      <c r="S36" s="89">
        <v>200</v>
      </c>
      <c r="T36" s="89">
        <v>40</v>
      </c>
      <c r="U36" s="89">
        <v>248</v>
      </c>
      <c r="V36" s="89">
        <v>99</v>
      </c>
      <c r="W36" s="89">
        <v>29</v>
      </c>
    </row>
    <row r="37" spans="1:23" ht="17.100000000000001" customHeight="1">
      <c r="A37" s="16" t="s">
        <v>183</v>
      </c>
      <c r="B37" s="101">
        <f t="shared" si="30"/>
        <v>2264</v>
      </c>
      <c r="C37" s="89">
        <v>24</v>
      </c>
      <c r="D37" s="89">
        <v>24</v>
      </c>
      <c r="E37" s="89">
        <v>27</v>
      </c>
      <c r="F37" s="92">
        <v>2</v>
      </c>
      <c r="G37" s="89">
        <v>352</v>
      </c>
      <c r="H37" s="89">
        <v>209</v>
      </c>
      <c r="I37" s="89">
        <v>10</v>
      </c>
      <c r="J37" s="89">
        <v>10</v>
      </c>
      <c r="K37" s="89">
        <v>326</v>
      </c>
      <c r="L37" s="89">
        <v>317</v>
      </c>
      <c r="M37" s="101">
        <v>17</v>
      </c>
      <c r="N37" s="89">
        <v>75</v>
      </c>
      <c r="O37" s="89">
        <v>56</v>
      </c>
      <c r="P37" s="89">
        <v>107</v>
      </c>
      <c r="Q37" s="89">
        <v>83</v>
      </c>
      <c r="R37" s="89">
        <v>98</v>
      </c>
      <c r="S37" s="89">
        <v>193</v>
      </c>
      <c r="T37" s="89">
        <v>8</v>
      </c>
      <c r="U37" s="89">
        <v>283</v>
      </c>
      <c r="V37" s="89">
        <v>24</v>
      </c>
      <c r="W37" s="89">
        <v>43</v>
      </c>
    </row>
    <row r="38" spans="1:23" ht="17.100000000000001" customHeight="1">
      <c r="A38" s="16" t="s">
        <v>184</v>
      </c>
      <c r="B38" s="101">
        <f t="shared" si="30"/>
        <v>1712</v>
      </c>
      <c r="C38" s="89">
        <v>32</v>
      </c>
      <c r="D38" s="89">
        <v>30</v>
      </c>
      <c r="E38" s="89">
        <v>19</v>
      </c>
      <c r="F38" s="92">
        <v>2</v>
      </c>
      <c r="G38" s="89">
        <v>229</v>
      </c>
      <c r="H38" s="89">
        <v>130</v>
      </c>
      <c r="I38" s="92">
        <v>3</v>
      </c>
      <c r="J38" s="89">
        <v>6</v>
      </c>
      <c r="K38" s="89">
        <v>238</v>
      </c>
      <c r="L38" s="89">
        <v>276</v>
      </c>
      <c r="M38" s="101">
        <v>23</v>
      </c>
      <c r="N38" s="89">
        <v>66</v>
      </c>
      <c r="O38" s="89">
        <v>46</v>
      </c>
      <c r="P38" s="89">
        <v>80</v>
      </c>
      <c r="Q38" s="89">
        <v>64</v>
      </c>
      <c r="R38" s="89">
        <v>49</v>
      </c>
      <c r="S38" s="89">
        <v>149</v>
      </c>
      <c r="T38" s="89">
        <v>7</v>
      </c>
      <c r="U38" s="89">
        <v>223</v>
      </c>
      <c r="V38" s="89">
        <v>22</v>
      </c>
      <c r="W38" s="89">
        <v>48</v>
      </c>
    </row>
    <row r="39" spans="1:23" ht="17.100000000000001" customHeight="1">
      <c r="A39" s="16" t="s">
        <v>185</v>
      </c>
      <c r="B39" s="101">
        <f t="shared" si="30"/>
        <v>577</v>
      </c>
      <c r="C39" s="89">
        <v>17</v>
      </c>
      <c r="D39" s="89">
        <v>17</v>
      </c>
      <c r="E39" s="89">
        <v>20</v>
      </c>
      <c r="F39" s="92" t="s">
        <v>163</v>
      </c>
      <c r="G39" s="89">
        <v>63</v>
      </c>
      <c r="H39" s="89">
        <v>60</v>
      </c>
      <c r="I39" s="92" t="s">
        <v>163</v>
      </c>
      <c r="J39" s="89">
        <v>1</v>
      </c>
      <c r="K39" s="89">
        <v>34</v>
      </c>
      <c r="L39" s="89">
        <v>113</v>
      </c>
      <c r="M39" s="101">
        <v>12</v>
      </c>
      <c r="N39" s="89">
        <v>24</v>
      </c>
      <c r="O39" s="89">
        <v>23</v>
      </c>
      <c r="P39" s="89">
        <v>20</v>
      </c>
      <c r="Q39" s="89">
        <v>33</v>
      </c>
      <c r="R39" s="89">
        <v>9</v>
      </c>
      <c r="S39" s="89">
        <v>44</v>
      </c>
      <c r="T39" s="92" t="s">
        <v>163</v>
      </c>
      <c r="U39" s="89">
        <v>71</v>
      </c>
      <c r="V39" s="89">
        <v>5</v>
      </c>
      <c r="W39" s="92">
        <v>28</v>
      </c>
    </row>
    <row r="40" spans="1:23" ht="17.100000000000001" customHeight="1">
      <c r="A40" s="16" t="s">
        <v>186</v>
      </c>
      <c r="B40" s="101">
        <f t="shared" si="30"/>
        <v>199</v>
      </c>
      <c r="C40" s="89">
        <v>8</v>
      </c>
      <c r="D40" s="89">
        <v>8</v>
      </c>
      <c r="E40" s="89">
        <v>4</v>
      </c>
      <c r="F40" s="92" t="s">
        <v>163</v>
      </c>
      <c r="G40" s="89">
        <v>19</v>
      </c>
      <c r="H40" s="89">
        <v>14</v>
      </c>
      <c r="I40" s="92" t="s">
        <v>163</v>
      </c>
      <c r="J40" s="92" t="s">
        <v>163</v>
      </c>
      <c r="K40" s="89">
        <v>3</v>
      </c>
      <c r="L40" s="89">
        <v>50</v>
      </c>
      <c r="M40" s="101">
        <v>2</v>
      </c>
      <c r="N40" s="89">
        <v>15</v>
      </c>
      <c r="O40" s="89">
        <v>7</v>
      </c>
      <c r="P40" s="89">
        <v>12</v>
      </c>
      <c r="Q40" s="89">
        <v>16</v>
      </c>
      <c r="R40" s="89">
        <v>1</v>
      </c>
      <c r="S40" s="89">
        <v>15</v>
      </c>
      <c r="T40" s="92" t="s">
        <v>163</v>
      </c>
      <c r="U40" s="89">
        <v>17</v>
      </c>
      <c r="V40" s="89">
        <v>1</v>
      </c>
      <c r="W40" s="92">
        <v>15</v>
      </c>
    </row>
    <row r="41" spans="1:23" ht="17.100000000000001" customHeight="1">
      <c r="A41" s="16" t="s">
        <v>17</v>
      </c>
      <c r="B41" s="101">
        <f t="shared" si="30"/>
        <v>91</v>
      </c>
      <c r="C41" s="89">
        <v>4</v>
      </c>
      <c r="D41" s="89">
        <v>4</v>
      </c>
      <c r="E41" s="89">
        <v>4</v>
      </c>
      <c r="F41" s="92" t="s">
        <v>163</v>
      </c>
      <c r="G41" s="89">
        <v>6</v>
      </c>
      <c r="H41" s="89">
        <v>6</v>
      </c>
      <c r="I41" s="92" t="s">
        <v>163</v>
      </c>
      <c r="J41" s="92" t="s">
        <v>163</v>
      </c>
      <c r="K41" s="92">
        <v>3</v>
      </c>
      <c r="L41" s="89">
        <v>21</v>
      </c>
      <c r="M41" s="91" t="s">
        <v>163</v>
      </c>
      <c r="N41" s="89">
        <v>9</v>
      </c>
      <c r="O41" s="92">
        <v>3</v>
      </c>
      <c r="P41" s="89">
        <v>2</v>
      </c>
      <c r="Q41" s="89">
        <v>2</v>
      </c>
      <c r="R41" s="92">
        <v>2</v>
      </c>
      <c r="S41" s="89">
        <v>8</v>
      </c>
      <c r="T41" s="92" t="s">
        <v>163</v>
      </c>
      <c r="U41" s="89">
        <v>7</v>
      </c>
      <c r="V41" s="92" t="s">
        <v>163</v>
      </c>
      <c r="W41" s="92">
        <v>14</v>
      </c>
    </row>
    <row r="42" spans="1:23" ht="17.100000000000001" customHeight="1">
      <c r="A42" s="5" t="s">
        <v>74</v>
      </c>
      <c r="B42" s="113">
        <v>51.068910000000002</v>
      </c>
      <c r="C42" s="114">
        <v>59.731960000000001</v>
      </c>
      <c r="D42" s="114">
        <v>60.228259999999999</v>
      </c>
      <c r="E42" s="114">
        <v>56.748620000000003</v>
      </c>
      <c r="F42" s="114">
        <v>54.033329999999999</v>
      </c>
      <c r="G42" s="114">
        <v>53.53389</v>
      </c>
      <c r="H42" s="114">
        <v>49.167769999999997</v>
      </c>
      <c r="I42" s="114">
        <v>47.19585</v>
      </c>
      <c r="J42" s="114">
        <v>46.103769999999997</v>
      </c>
      <c r="K42" s="114">
        <v>53.476680000000002</v>
      </c>
      <c r="L42" s="114">
        <v>50.188760000000002</v>
      </c>
      <c r="M42" s="113">
        <v>51.972670000000001</v>
      </c>
      <c r="N42" s="114">
        <v>58.128450000000001</v>
      </c>
      <c r="O42" s="114">
        <v>53.684759999999997</v>
      </c>
      <c r="P42" s="114">
        <v>46.495089999999998</v>
      </c>
      <c r="Q42" s="114">
        <v>50.685000000000002</v>
      </c>
      <c r="R42" s="114">
        <v>51.883139999999997</v>
      </c>
      <c r="S42" s="114">
        <v>49.4527</v>
      </c>
      <c r="T42" s="114">
        <v>47.772150000000003</v>
      </c>
      <c r="U42" s="114">
        <v>53.644069999999999</v>
      </c>
      <c r="V42" s="114">
        <v>45.913820000000001</v>
      </c>
      <c r="W42" s="114">
        <v>51.608460000000001</v>
      </c>
    </row>
    <row r="43" spans="1:23" ht="17.100000000000001" customHeight="1">
      <c r="A43" s="20" t="s">
        <v>211</v>
      </c>
      <c r="B43" s="101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101"/>
      <c r="N43" s="89"/>
      <c r="O43" s="89"/>
      <c r="P43" s="89"/>
      <c r="Q43" s="89"/>
      <c r="R43" s="89"/>
      <c r="S43" s="89"/>
      <c r="T43" s="89"/>
      <c r="U43" s="89"/>
      <c r="V43" s="89"/>
      <c r="W43" s="89"/>
    </row>
    <row r="44" spans="1:23" ht="17.100000000000001" customHeight="1">
      <c r="A44" s="5" t="s">
        <v>215</v>
      </c>
      <c r="B44" s="101">
        <f>SUM(B37:B41)</f>
        <v>4843</v>
      </c>
      <c r="C44" s="89">
        <f t="shared" ref="C44:L44" si="31">SUM(C37:C41)</f>
        <v>85</v>
      </c>
      <c r="D44" s="89">
        <f t="shared" si="31"/>
        <v>83</v>
      </c>
      <c r="E44" s="89">
        <f t="shared" si="31"/>
        <v>74</v>
      </c>
      <c r="F44" s="89">
        <f t="shared" si="31"/>
        <v>4</v>
      </c>
      <c r="G44" s="89">
        <f t="shared" si="31"/>
        <v>669</v>
      </c>
      <c r="H44" s="89">
        <f t="shared" si="31"/>
        <v>419</v>
      </c>
      <c r="I44" s="89">
        <f t="shared" si="31"/>
        <v>13</v>
      </c>
      <c r="J44" s="89">
        <f t="shared" si="31"/>
        <v>17</v>
      </c>
      <c r="K44" s="89">
        <f t="shared" si="31"/>
        <v>604</v>
      </c>
      <c r="L44" s="89">
        <f t="shared" si="31"/>
        <v>777</v>
      </c>
      <c r="M44" s="101">
        <f t="shared" ref="M44:W44" si="32">SUM(M37:M41)</f>
        <v>54</v>
      </c>
      <c r="N44" s="89">
        <f t="shared" si="32"/>
        <v>189</v>
      </c>
      <c r="O44" s="89">
        <f t="shared" si="32"/>
        <v>135</v>
      </c>
      <c r="P44" s="89">
        <f t="shared" si="32"/>
        <v>221</v>
      </c>
      <c r="Q44" s="89">
        <f t="shared" si="32"/>
        <v>198</v>
      </c>
      <c r="R44" s="89">
        <f t="shared" si="32"/>
        <v>159</v>
      </c>
      <c r="S44" s="89">
        <f t="shared" si="32"/>
        <v>409</v>
      </c>
      <c r="T44" s="89">
        <f t="shared" si="32"/>
        <v>15</v>
      </c>
      <c r="U44" s="89">
        <f t="shared" si="32"/>
        <v>601</v>
      </c>
      <c r="V44" s="89">
        <f t="shared" si="32"/>
        <v>52</v>
      </c>
      <c r="W44" s="89">
        <f t="shared" si="32"/>
        <v>148</v>
      </c>
    </row>
    <row r="45" spans="1:23" ht="17.100000000000001" customHeight="1">
      <c r="A45" s="5" t="s">
        <v>75</v>
      </c>
      <c r="B45" s="101">
        <f>SUM(B37:B38)</f>
        <v>3976</v>
      </c>
      <c r="C45" s="89">
        <f t="shared" ref="C45:L45" si="33">SUM(C37:C38)</f>
        <v>56</v>
      </c>
      <c r="D45" s="89">
        <f t="shared" si="33"/>
        <v>54</v>
      </c>
      <c r="E45" s="89">
        <f t="shared" si="33"/>
        <v>46</v>
      </c>
      <c r="F45" s="89">
        <f t="shared" si="33"/>
        <v>4</v>
      </c>
      <c r="G45" s="89">
        <f t="shared" si="33"/>
        <v>581</v>
      </c>
      <c r="H45" s="89">
        <f t="shared" si="33"/>
        <v>339</v>
      </c>
      <c r="I45" s="89">
        <f t="shared" si="33"/>
        <v>13</v>
      </c>
      <c r="J45" s="89">
        <f t="shared" si="33"/>
        <v>16</v>
      </c>
      <c r="K45" s="89">
        <f t="shared" si="33"/>
        <v>564</v>
      </c>
      <c r="L45" s="89">
        <f t="shared" si="33"/>
        <v>593</v>
      </c>
      <c r="M45" s="101">
        <f t="shared" ref="M45:W45" si="34">SUM(M37:M38)</f>
        <v>40</v>
      </c>
      <c r="N45" s="89">
        <f t="shared" si="34"/>
        <v>141</v>
      </c>
      <c r="O45" s="89">
        <f t="shared" si="34"/>
        <v>102</v>
      </c>
      <c r="P45" s="89">
        <f t="shared" si="34"/>
        <v>187</v>
      </c>
      <c r="Q45" s="89">
        <f t="shared" si="34"/>
        <v>147</v>
      </c>
      <c r="R45" s="89">
        <f t="shared" si="34"/>
        <v>147</v>
      </c>
      <c r="S45" s="89">
        <f t="shared" si="34"/>
        <v>342</v>
      </c>
      <c r="T45" s="89">
        <f t="shared" si="34"/>
        <v>15</v>
      </c>
      <c r="U45" s="89">
        <f t="shared" si="34"/>
        <v>506</v>
      </c>
      <c r="V45" s="89">
        <f t="shared" si="34"/>
        <v>46</v>
      </c>
      <c r="W45" s="89">
        <f t="shared" si="34"/>
        <v>91</v>
      </c>
    </row>
    <row r="46" spans="1:23" ht="17.100000000000001" customHeight="1">
      <c r="A46" s="5" t="s">
        <v>76</v>
      </c>
      <c r="B46" s="101">
        <f>SUM(B39:B41)</f>
        <v>867</v>
      </c>
      <c r="C46" s="89">
        <f>SUM(C39:C41)</f>
        <v>29</v>
      </c>
      <c r="D46" s="89">
        <f>SUM(D39:D41)</f>
        <v>29</v>
      </c>
      <c r="E46" s="89">
        <f>SUM(E39:E41)</f>
        <v>28</v>
      </c>
      <c r="F46" s="89">
        <f>SUM(F39:F41)</f>
        <v>0</v>
      </c>
      <c r="G46" s="89">
        <f t="shared" ref="G46:L46" si="35">SUM(G39:G41)</f>
        <v>88</v>
      </c>
      <c r="H46" s="89">
        <f t="shared" si="35"/>
        <v>80</v>
      </c>
      <c r="I46" s="89">
        <f t="shared" si="35"/>
        <v>0</v>
      </c>
      <c r="J46" s="89">
        <f t="shared" si="35"/>
        <v>1</v>
      </c>
      <c r="K46" s="89">
        <f t="shared" si="35"/>
        <v>40</v>
      </c>
      <c r="L46" s="89">
        <f t="shared" si="35"/>
        <v>184</v>
      </c>
      <c r="M46" s="101">
        <f t="shared" ref="M46:W46" si="36">SUM(M39:M41)</f>
        <v>14</v>
      </c>
      <c r="N46" s="89">
        <f t="shared" si="36"/>
        <v>48</v>
      </c>
      <c r="O46" s="89">
        <f t="shared" si="36"/>
        <v>33</v>
      </c>
      <c r="P46" s="89">
        <f t="shared" si="36"/>
        <v>34</v>
      </c>
      <c r="Q46" s="89">
        <f t="shared" si="36"/>
        <v>51</v>
      </c>
      <c r="R46" s="89">
        <f t="shared" si="36"/>
        <v>12</v>
      </c>
      <c r="S46" s="89">
        <f t="shared" si="36"/>
        <v>67</v>
      </c>
      <c r="T46" s="89">
        <f t="shared" si="36"/>
        <v>0</v>
      </c>
      <c r="U46" s="89">
        <f t="shared" si="36"/>
        <v>95</v>
      </c>
      <c r="V46" s="89">
        <f t="shared" si="36"/>
        <v>6</v>
      </c>
      <c r="W46" s="89">
        <f t="shared" si="36"/>
        <v>57</v>
      </c>
    </row>
    <row r="47" spans="1:23" ht="17.100000000000001" customHeight="1">
      <c r="A47" s="21"/>
      <c r="B47" s="101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101"/>
      <c r="N47" s="89"/>
      <c r="O47" s="89"/>
      <c r="P47" s="89"/>
      <c r="Q47" s="89"/>
      <c r="R47" s="89"/>
      <c r="S47" s="89"/>
      <c r="T47" s="89"/>
      <c r="U47" s="89"/>
      <c r="V47" s="89"/>
      <c r="W47" s="89"/>
    </row>
    <row r="48" spans="1:23" s="7" customFormat="1" ht="17.100000000000001" customHeight="1">
      <c r="A48" s="8" t="s">
        <v>1</v>
      </c>
      <c r="B48" s="95">
        <f t="shared" ref="B48:L48" si="37">SUM(B49:B63)</f>
        <v>21472</v>
      </c>
      <c r="C48" s="96">
        <f t="shared" si="37"/>
        <v>130</v>
      </c>
      <c r="D48" s="96">
        <f t="shared" si="37"/>
        <v>127</v>
      </c>
      <c r="E48" s="96">
        <f t="shared" si="37"/>
        <v>114</v>
      </c>
      <c r="F48" s="96">
        <f t="shared" si="37"/>
        <v>2</v>
      </c>
      <c r="G48" s="96">
        <f t="shared" si="37"/>
        <v>436</v>
      </c>
      <c r="H48" s="96">
        <f t="shared" si="37"/>
        <v>1751</v>
      </c>
      <c r="I48" s="96">
        <f t="shared" si="37"/>
        <v>37</v>
      </c>
      <c r="J48" s="96">
        <f t="shared" si="37"/>
        <v>153</v>
      </c>
      <c r="K48" s="96">
        <f t="shared" si="37"/>
        <v>361</v>
      </c>
      <c r="L48" s="96">
        <f t="shared" si="37"/>
        <v>4428</v>
      </c>
      <c r="M48" s="95">
        <f t="shared" ref="M48:W48" si="38">SUM(M49:M63)</f>
        <v>461</v>
      </c>
      <c r="N48" s="96">
        <f t="shared" si="38"/>
        <v>337</v>
      </c>
      <c r="O48" s="96">
        <f t="shared" si="38"/>
        <v>338</v>
      </c>
      <c r="P48" s="96">
        <f t="shared" si="38"/>
        <v>1964</v>
      </c>
      <c r="Q48" s="96">
        <f t="shared" si="38"/>
        <v>1091</v>
      </c>
      <c r="R48" s="96">
        <f t="shared" si="38"/>
        <v>1068</v>
      </c>
      <c r="S48" s="96">
        <f t="shared" si="38"/>
        <v>6245</v>
      </c>
      <c r="T48" s="96">
        <f t="shared" si="38"/>
        <v>141</v>
      </c>
      <c r="U48" s="96">
        <f t="shared" si="38"/>
        <v>1531</v>
      </c>
      <c r="V48" s="96">
        <f t="shared" si="38"/>
        <v>470</v>
      </c>
      <c r="W48" s="96">
        <f t="shared" si="38"/>
        <v>414</v>
      </c>
    </row>
    <row r="49" spans="1:23" ht="17.100000000000001" customHeight="1">
      <c r="A49" s="68" t="s">
        <v>3</v>
      </c>
      <c r="B49" s="101">
        <f t="shared" ref="B49:B63" si="39">SUM(C49,E49:W49)</f>
        <v>364</v>
      </c>
      <c r="C49" s="92" t="s">
        <v>163</v>
      </c>
      <c r="D49" s="92" t="s">
        <v>163</v>
      </c>
      <c r="E49" s="92">
        <v>1</v>
      </c>
      <c r="F49" s="92" t="s">
        <v>163</v>
      </c>
      <c r="G49" s="92">
        <v>3</v>
      </c>
      <c r="H49" s="89">
        <v>18</v>
      </c>
      <c r="I49" s="92" t="s">
        <v>163</v>
      </c>
      <c r="J49" s="89">
        <v>2</v>
      </c>
      <c r="K49" s="89">
        <v>8</v>
      </c>
      <c r="L49" s="89">
        <v>139</v>
      </c>
      <c r="M49" s="91" t="s">
        <v>163</v>
      </c>
      <c r="N49" s="92" t="s">
        <v>163</v>
      </c>
      <c r="O49" s="92">
        <v>1</v>
      </c>
      <c r="P49" s="89">
        <v>121</v>
      </c>
      <c r="Q49" s="89">
        <v>22</v>
      </c>
      <c r="R49" s="89">
        <v>10</v>
      </c>
      <c r="S49" s="89">
        <v>17</v>
      </c>
      <c r="T49" s="92" t="s">
        <v>163</v>
      </c>
      <c r="U49" s="89">
        <v>5</v>
      </c>
      <c r="V49" s="89">
        <v>6</v>
      </c>
      <c r="W49" s="89">
        <v>11</v>
      </c>
    </row>
    <row r="50" spans="1:23" ht="17.100000000000001" customHeight="1">
      <c r="A50" s="16" t="s">
        <v>174</v>
      </c>
      <c r="B50" s="101">
        <f t="shared" si="39"/>
        <v>1231</v>
      </c>
      <c r="C50" s="92">
        <v>1</v>
      </c>
      <c r="D50" s="92">
        <v>1</v>
      </c>
      <c r="E50" s="89">
        <v>2</v>
      </c>
      <c r="F50" s="92" t="s">
        <v>163</v>
      </c>
      <c r="G50" s="89">
        <v>9</v>
      </c>
      <c r="H50" s="89">
        <v>123</v>
      </c>
      <c r="I50" s="89">
        <v>2</v>
      </c>
      <c r="J50" s="89">
        <v>17</v>
      </c>
      <c r="K50" s="89">
        <v>22</v>
      </c>
      <c r="L50" s="89">
        <v>271</v>
      </c>
      <c r="M50" s="101">
        <v>25</v>
      </c>
      <c r="N50" s="89">
        <v>9</v>
      </c>
      <c r="O50" s="89">
        <v>20</v>
      </c>
      <c r="P50" s="89">
        <v>171</v>
      </c>
      <c r="Q50" s="89">
        <v>62</v>
      </c>
      <c r="R50" s="89">
        <v>72</v>
      </c>
      <c r="S50" s="89">
        <v>298</v>
      </c>
      <c r="T50" s="89">
        <v>5</v>
      </c>
      <c r="U50" s="89">
        <v>50</v>
      </c>
      <c r="V50" s="89">
        <v>39</v>
      </c>
      <c r="W50" s="89">
        <v>33</v>
      </c>
    </row>
    <row r="51" spans="1:23" ht="17.100000000000001" customHeight="1">
      <c r="A51" s="16" t="s">
        <v>175</v>
      </c>
      <c r="B51" s="101">
        <f t="shared" si="39"/>
        <v>1167</v>
      </c>
      <c r="C51" s="89">
        <v>7</v>
      </c>
      <c r="D51" s="89">
        <v>7</v>
      </c>
      <c r="E51" s="89">
        <v>6</v>
      </c>
      <c r="F51" s="92" t="s">
        <v>163</v>
      </c>
      <c r="G51" s="89">
        <v>8</v>
      </c>
      <c r="H51" s="89">
        <v>76</v>
      </c>
      <c r="I51" s="89">
        <v>4</v>
      </c>
      <c r="J51" s="89">
        <v>19</v>
      </c>
      <c r="K51" s="89">
        <v>16</v>
      </c>
      <c r="L51" s="89">
        <v>273</v>
      </c>
      <c r="M51" s="101">
        <v>31</v>
      </c>
      <c r="N51" s="89">
        <v>14</v>
      </c>
      <c r="O51" s="89">
        <v>19</v>
      </c>
      <c r="P51" s="89">
        <v>82</v>
      </c>
      <c r="Q51" s="89">
        <v>52</v>
      </c>
      <c r="R51" s="89">
        <v>58</v>
      </c>
      <c r="S51" s="89">
        <v>346</v>
      </c>
      <c r="T51" s="89">
        <v>10</v>
      </c>
      <c r="U51" s="89">
        <v>76</v>
      </c>
      <c r="V51" s="89">
        <v>41</v>
      </c>
      <c r="W51" s="89">
        <v>29</v>
      </c>
    </row>
    <row r="52" spans="1:23" ht="17.100000000000001" customHeight="1">
      <c r="A52" s="16" t="s">
        <v>176</v>
      </c>
      <c r="B52" s="101">
        <f t="shared" si="39"/>
        <v>1171</v>
      </c>
      <c r="C52" s="89">
        <v>6</v>
      </c>
      <c r="D52" s="89">
        <v>5</v>
      </c>
      <c r="E52" s="92">
        <v>5</v>
      </c>
      <c r="F52" s="92" t="s">
        <v>163</v>
      </c>
      <c r="G52" s="89">
        <v>13</v>
      </c>
      <c r="H52" s="89">
        <v>96</v>
      </c>
      <c r="I52" s="89">
        <v>4</v>
      </c>
      <c r="J52" s="89">
        <v>17</v>
      </c>
      <c r="K52" s="89">
        <v>22</v>
      </c>
      <c r="L52" s="89">
        <v>252</v>
      </c>
      <c r="M52" s="101">
        <v>17</v>
      </c>
      <c r="N52" s="89">
        <v>14</v>
      </c>
      <c r="O52" s="89">
        <v>28</v>
      </c>
      <c r="P52" s="89">
        <v>95</v>
      </c>
      <c r="Q52" s="89">
        <v>49</v>
      </c>
      <c r="R52" s="89">
        <v>54</v>
      </c>
      <c r="S52" s="89">
        <v>363</v>
      </c>
      <c r="T52" s="89">
        <v>10</v>
      </c>
      <c r="U52" s="89">
        <v>68</v>
      </c>
      <c r="V52" s="89">
        <v>35</v>
      </c>
      <c r="W52" s="89">
        <v>23</v>
      </c>
    </row>
    <row r="53" spans="1:23" ht="17.100000000000001" customHeight="1">
      <c r="A53" s="16" t="s">
        <v>177</v>
      </c>
      <c r="B53" s="101">
        <f t="shared" si="39"/>
        <v>1520</v>
      </c>
      <c r="C53" s="89">
        <v>3</v>
      </c>
      <c r="D53" s="89">
        <v>2</v>
      </c>
      <c r="E53" s="89">
        <v>5</v>
      </c>
      <c r="F53" s="92" t="s">
        <v>163</v>
      </c>
      <c r="G53" s="89">
        <v>32</v>
      </c>
      <c r="H53" s="89">
        <v>118</v>
      </c>
      <c r="I53" s="89">
        <v>1</v>
      </c>
      <c r="J53" s="89">
        <v>14</v>
      </c>
      <c r="K53" s="89">
        <v>35</v>
      </c>
      <c r="L53" s="89">
        <v>311</v>
      </c>
      <c r="M53" s="101">
        <v>28</v>
      </c>
      <c r="N53" s="89">
        <v>14</v>
      </c>
      <c r="O53" s="89">
        <v>30</v>
      </c>
      <c r="P53" s="89">
        <v>116</v>
      </c>
      <c r="Q53" s="89">
        <v>89</v>
      </c>
      <c r="R53" s="89">
        <v>72</v>
      </c>
      <c r="S53" s="89">
        <v>472</v>
      </c>
      <c r="T53" s="89">
        <v>9</v>
      </c>
      <c r="U53" s="89">
        <v>106</v>
      </c>
      <c r="V53" s="89">
        <v>40</v>
      </c>
      <c r="W53" s="89">
        <v>25</v>
      </c>
    </row>
    <row r="54" spans="1:23" ht="17.100000000000001" customHeight="1">
      <c r="A54" s="16" t="s">
        <v>178</v>
      </c>
      <c r="B54" s="101">
        <f t="shared" si="39"/>
        <v>2156</v>
      </c>
      <c r="C54" s="89">
        <v>9</v>
      </c>
      <c r="D54" s="89">
        <v>8</v>
      </c>
      <c r="E54" s="89">
        <v>6</v>
      </c>
      <c r="F54" s="92" t="s">
        <v>163</v>
      </c>
      <c r="G54" s="89">
        <v>55</v>
      </c>
      <c r="H54" s="89">
        <v>133</v>
      </c>
      <c r="I54" s="89">
        <v>7</v>
      </c>
      <c r="J54" s="89">
        <v>22</v>
      </c>
      <c r="K54" s="89">
        <v>38</v>
      </c>
      <c r="L54" s="89">
        <v>448</v>
      </c>
      <c r="M54" s="101">
        <v>52</v>
      </c>
      <c r="N54" s="89">
        <v>27</v>
      </c>
      <c r="O54" s="89">
        <v>43</v>
      </c>
      <c r="P54" s="89">
        <v>159</v>
      </c>
      <c r="Q54" s="89">
        <v>96</v>
      </c>
      <c r="R54" s="89">
        <v>123</v>
      </c>
      <c r="S54" s="89">
        <v>709</v>
      </c>
      <c r="T54" s="89">
        <v>20</v>
      </c>
      <c r="U54" s="89">
        <v>115</v>
      </c>
      <c r="V54" s="89">
        <v>60</v>
      </c>
      <c r="W54" s="89">
        <v>34</v>
      </c>
    </row>
    <row r="55" spans="1:23" ht="17.100000000000001" customHeight="1">
      <c r="A55" s="16" t="s">
        <v>179</v>
      </c>
      <c r="B55" s="101">
        <f t="shared" si="39"/>
        <v>2785</v>
      </c>
      <c r="C55" s="89">
        <v>13</v>
      </c>
      <c r="D55" s="89">
        <v>13</v>
      </c>
      <c r="E55" s="89">
        <v>6</v>
      </c>
      <c r="F55" s="92" t="s">
        <v>163</v>
      </c>
      <c r="G55" s="89">
        <v>57</v>
      </c>
      <c r="H55" s="89">
        <v>221</v>
      </c>
      <c r="I55" s="89">
        <v>6</v>
      </c>
      <c r="J55" s="89">
        <v>17</v>
      </c>
      <c r="K55" s="89">
        <v>62</v>
      </c>
      <c r="L55" s="89">
        <v>564</v>
      </c>
      <c r="M55" s="101">
        <v>75</v>
      </c>
      <c r="N55" s="89">
        <v>40</v>
      </c>
      <c r="O55" s="89">
        <v>47</v>
      </c>
      <c r="P55" s="89">
        <v>213</v>
      </c>
      <c r="Q55" s="89">
        <v>121</v>
      </c>
      <c r="R55" s="89">
        <v>161</v>
      </c>
      <c r="S55" s="89">
        <v>889</v>
      </c>
      <c r="T55" s="89">
        <v>28</v>
      </c>
      <c r="U55" s="89">
        <v>165</v>
      </c>
      <c r="V55" s="89">
        <v>65</v>
      </c>
      <c r="W55" s="89">
        <v>35</v>
      </c>
    </row>
    <row r="56" spans="1:23" ht="17.100000000000001" customHeight="1">
      <c r="A56" s="16" t="s">
        <v>180</v>
      </c>
      <c r="B56" s="101">
        <f t="shared" si="39"/>
        <v>2716</v>
      </c>
      <c r="C56" s="89">
        <v>14</v>
      </c>
      <c r="D56" s="89">
        <v>14</v>
      </c>
      <c r="E56" s="89">
        <v>9</v>
      </c>
      <c r="F56" s="92" t="s">
        <v>163</v>
      </c>
      <c r="G56" s="89">
        <v>57</v>
      </c>
      <c r="H56" s="89">
        <v>226</v>
      </c>
      <c r="I56" s="92">
        <v>6</v>
      </c>
      <c r="J56" s="89">
        <v>15</v>
      </c>
      <c r="K56" s="89">
        <v>63</v>
      </c>
      <c r="L56" s="89">
        <v>550</v>
      </c>
      <c r="M56" s="101">
        <v>69</v>
      </c>
      <c r="N56" s="89">
        <v>39</v>
      </c>
      <c r="O56" s="89">
        <v>50</v>
      </c>
      <c r="P56" s="89">
        <v>193</v>
      </c>
      <c r="Q56" s="89">
        <v>118</v>
      </c>
      <c r="R56" s="89">
        <v>175</v>
      </c>
      <c r="S56" s="89">
        <v>851</v>
      </c>
      <c r="T56" s="89">
        <v>22</v>
      </c>
      <c r="U56" s="89">
        <v>159</v>
      </c>
      <c r="V56" s="89">
        <v>69</v>
      </c>
      <c r="W56" s="89">
        <v>31</v>
      </c>
    </row>
    <row r="57" spans="1:23" ht="17.100000000000001" customHeight="1">
      <c r="A57" s="16" t="s">
        <v>181</v>
      </c>
      <c r="B57" s="101">
        <f t="shared" si="39"/>
        <v>2550</v>
      </c>
      <c r="C57" s="89">
        <v>10</v>
      </c>
      <c r="D57" s="89">
        <v>10</v>
      </c>
      <c r="E57" s="89">
        <v>15</v>
      </c>
      <c r="F57" s="92">
        <v>1</v>
      </c>
      <c r="G57" s="89">
        <v>50</v>
      </c>
      <c r="H57" s="89">
        <v>215</v>
      </c>
      <c r="I57" s="89">
        <v>2</v>
      </c>
      <c r="J57" s="89">
        <v>10</v>
      </c>
      <c r="K57" s="89">
        <v>47</v>
      </c>
      <c r="L57" s="89">
        <v>517</v>
      </c>
      <c r="M57" s="101">
        <v>84</v>
      </c>
      <c r="N57" s="89">
        <v>42</v>
      </c>
      <c r="O57" s="89">
        <v>28</v>
      </c>
      <c r="P57" s="89">
        <v>174</v>
      </c>
      <c r="Q57" s="89">
        <v>106</v>
      </c>
      <c r="R57" s="89">
        <v>151</v>
      </c>
      <c r="S57" s="89">
        <v>809</v>
      </c>
      <c r="T57" s="89">
        <v>20</v>
      </c>
      <c r="U57" s="89">
        <v>192</v>
      </c>
      <c r="V57" s="89">
        <v>53</v>
      </c>
      <c r="W57" s="89">
        <v>24</v>
      </c>
    </row>
    <row r="58" spans="1:23" ht="17.100000000000001" customHeight="1">
      <c r="A58" s="16" t="s">
        <v>182</v>
      </c>
      <c r="B58" s="101">
        <f t="shared" si="39"/>
        <v>2064</v>
      </c>
      <c r="C58" s="89">
        <v>13</v>
      </c>
      <c r="D58" s="89">
        <v>13</v>
      </c>
      <c r="E58" s="89">
        <v>18</v>
      </c>
      <c r="F58" s="92" t="s">
        <v>163</v>
      </c>
      <c r="G58" s="89">
        <v>39</v>
      </c>
      <c r="H58" s="89">
        <v>181</v>
      </c>
      <c r="I58" s="89">
        <v>3</v>
      </c>
      <c r="J58" s="89">
        <v>11</v>
      </c>
      <c r="K58" s="89">
        <v>23</v>
      </c>
      <c r="L58" s="89">
        <v>400</v>
      </c>
      <c r="M58" s="101">
        <v>45</v>
      </c>
      <c r="N58" s="89">
        <v>34</v>
      </c>
      <c r="O58" s="89">
        <v>31</v>
      </c>
      <c r="P58" s="89">
        <v>168</v>
      </c>
      <c r="Q58" s="89">
        <v>100</v>
      </c>
      <c r="R58" s="89">
        <v>102</v>
      </c>
      <c r="S58" s="89">
        <v>655</v>
      </c>
      <c r="T58" s="89">
        <v>16</v>
      </c>
      <c r="U58" s="89">
        <v>160</v>
      </c>
      <c r="V58" s="89">
        <v>38</v>
      </c>
      <c r="W58" s="89">
        <v>27</v>
      </c>
    </row>
    <row r="59" spans="1:23" ht="17.100000000000001" customHeight="1">
      <c r="A59" s="16" t="s">
        <v>183</v>
      </c>
      <c r="B59" s="101">
        <f t="shared" si="39"/>
        <v>1832</v>
      </c>
      <c r="C59" s="89">
        <v>17</v>
      </c>
      <c r="D59" s="89">
        <v>17</v>
      </c>
      <c r="E59" s="89">
        <v>11</v>
      </c>
      <c r="F59" s="92">
        <v>1</v>
      </c>
      <c r="G59" s="89">
        <v>45</v>
      </c>
      <c r="H59" s="89">
        <v>180</v>
      </c>
      <c r="I59" s="92">
        <v>1</v>
      </c>
      <c r="J59" s="92">
        <v>5</v>
      </c>
      <c r="K59" s="89">
        <v>9</v>
      </c>
      <c r="L59" s="89">
        <v>356</v>
      </c>
      <c r="M59" s="101">
        <v>18</v>
      </c>
      <c r="N59" s="89">
        <v>41</v>
      </c>
      <c r="O59" s="89">
        <v>19</v>
      </c>
      <c r="P59" s="89">
        <v>231</v>
      </c>
      <c r="Q59" s="89">
        <v>116</v>
      </c>
      <c r="R59" s="89">
        <v>42</v>
      </c>
      <c r="S59" s="89">
        <v>485</v>
      </c>
      <c r="T59" s="92" t="s">
        <v>163</v>
      </c>
      <c r="U59" s="89">
        <v>198</v>
      </c>
      <c r="V59" s="89">
        <v>12</v>
      </c>
      <c r="W59" s="89">
        <v>45</v>
      </c>
    </row>
    <row r="60" spans="1:23" ht="17.100000000000001" customHeight="1">
      <c r="A60" s="16" t="s">
        <v>184</v>
      </c>
      <c r="B60" s="101">
        <f t="shared" si="39"/>
        <v>1264</v>
      </c>
      <c r="C60" s="89">
        <v>19</v>
      </c>
      <c r="D60" s="89">
        <v>19</v>
      </c>
      <c r="E60" s="89">
        <v>12</v>
      </c>
      <c r="F60" s="92" t="s">
        <v>163</v>
      </c>
      <c r="G60" s="89">
        <v>47</v>
      </c>
      <c r="H60" s="89">
        <v>115</v>
      </c>
      <c r="I60" s="92">
        <v>1</v>
      </c>
      <c r="J60" s="92">
        <v>2</v>
      </c>
      <c r="K60" s="89">
        <v>9</v>
      </c>
      <c r="L60" s="89">
        <v>222</v>
      </c>
      <c r="M60" s="101">
        <v>12</v>
      </c>
      <c r="N60" s="89">
        <v>33</v>
      </c>
      <c r="O60" s="89">
        <v>12</v>
      </c>
      <c r="P60" s="89">
        <v>155</v>
      </c>
      <c r="Q60" s="89">
        <v>93</v>
      </c>
      <c r="R60" s="89">
        <v>29</v>
      </c>
      <c r="S60" s="89">
        <v>275</v>
      </c>
      <c r="T60" s="92">
        <v>1</v>
      </c>
      <c r="U60" s="89">
        <v>174</v>
      </c>
      <c r="V60" s="89">
        <v>9</v>
      </c>
      <c r="W60" s="89">
        <v>44</v>
      </c>
    </row>
    <row r="61" spans="1:23" ht="17.100000000000001" customHeight="1">
      <c r="A61" s="16" t="s">
        <v>185</v>
      </c>
      <c r="B61" s="101">
        <f t="shared" si="39"/>
        <v>419</v>
      </c>
      <c r="C61" s="89">
        <v>13</v>
      </c>
      <c r="D61" s="89">
        <v>13</v>
      </c>
      <c r="E61" s="89">
        <v>9</v>
      </c>
      <c r="F61" s="92" t="s">
        <v>163</v>
      </c>
      <c r="G61" s="89">
        <v>12</v>
      </c>
      <c r="H61" s="89">
        <v>34</v>
      </c>
      <c r="I61" s="92" t="s">
        <v>163</v>
      </c>
      <c r="J61" s="92">
        <v>1</v>
      </c>
      <c r="K61" s="89">
        <v>5</v>
      </c>
      <c r="L61" s="89">
        <v>82</v>
      </c>
      <c r="M61" s="91">
        <v>5</v>
      </c>
      <c r="N61" s="89">
        <v>17</v>
      </c>
      <c r="O61" s="89">
        <v>5</v>
      </c>
      <c r="P61" s="89">
        <v>67</v>
      </c>
      <c r="Q61" s="89">
        <v>43</v>
      </c>
      <c r="R61" s="89">
        <v>5</v>
      </c>
      <c r="S61" s="89">
        <v>55</v>
      </c>
      <c r="T61" s="92" t="s">
        <v>163</v>
      </c>
      <c r="U61" s="89">
        <v>42</v>
      </c>
      <c r="V61" s="89">
        <v>1</v>
      </c>
      <c r="W61" s="92">
        <v>23</v>
      </c>
    </row>
    <row r="62" spans="1:23" ht="17.100000000000001" customHeight="1">
      <c r="A62" s="16" t="s">
        <v>186</v>
      </c>
      <c r="B62" s="101">
        <f t="shared" si="39"/>
        <v>155</v>
      </c>
      <c r="C62" s="89">
        <v>2</v>
      </c>
      <c r="D62" s="89">
        <v>2</v>
      </c>
      <c r="E62" s="89">
        <v>5</v>
      </c>
      <c r="F62" s="92" t="s">
        <v>163</v>
      </c>
      <c r="G62" s="89">
        <v>6</v>
      </c>
      <c r="H62" s="89">
        <v>12</v>
      </c>
      <c r="I62" s="92" t="s">
        <v>163</v>
      </c>
      <c r="J62" s="92">
        <v>1</v>
      </c>
      <c r="K62" s="92">
        <v>2</v>
      </c>
      <c r="L62" s="89">
        <v>29</v>
      </c>
      <c r="M62" s="91" t="s">
        <v>163</v>
      </c>
      <c r="N62" s="89">
        <v>3</v>
      </c>
      <c r="O62" s="89">
        <v>3</v>
      </c>
      <c r="P62" s="89">
        <v>10</v>
      </c>
      <c r="Q62" s="89">
        <v>17</v>
      </c>
      <c r="R62" s="89">
        <v>10</v>
      </c>
      <c r="S62" s="89">
        <v>18</v>
      </c>
      <c r="T62" s="92" t="s">
        <v>163</v>
      </c>
      <c r="U62" s="89">
        <v>17</v>
      </c>
      <c r="V62" s="92">
        <v>2</v>
      </c>
      <c r="W62" s="92">
        <v>18</v>
      </c>
    </row>
    <row r="63" spans="1:23" ht="17.100000000000001" customHeight="1">
      <c r="A63" s="16" t="s">
        <v>17</v>
      </c>
      <c r="B63" s="101">
        <f t="shared" si="39"/>
        <v>78</v>
      </c>
      <c r="C63" s="89">
        <v>3</v>
      </c>
      <c r="D63" s="89">
        <v>3</v>
      </c>
      <c r="E63" s="89">
        <v>4</v>
      </c>
      <c r="F63" s="92" t="s">
        <v>163</v>
      </c>
      <c r="G63" s="92">
        <v>3</v>
      </c>
      <c r="H63" s="89">
        <v>3</v>
      </c>
      <c r="I63" s="92" t="s">
        <v>163</v>
      </c>
      <c r="J63" s="92" t="s">
        <v>163</v>
      </c>
      <c r="K63" s="92" t="s">
        <v>163</v>
      </c>
      <c r="L63" s="89">
        <v>14</v>
      </c>
      <c r="M63" s="91" t="s">
        <v>163</v>
      </c>
      <c r="N63" s="89">
        <v>10</v>
      </c>
      <c r="O63" s="89">
        <v>2</v>
      </c>
      <c r="P63" s="89">
        <v>9</v>
      </c>
      <c r="Q63" s="89">
        <v>7</v>
      </c>
      <c r="R63" s="89">
        <v>4</v>
      </c>
      <c r="S63" s="92">
        <v>3</v>
      </c>
      <c r="T63" s="92" t="s">
        <v>163</v>
      </c>
      <c r="U63" s="89">
        <v>4</v>
      </c>
      <c r="V63" s="92" t="s">
        <v>163</v>
      </c>
      <c r="W63" s="89">
        <v>12</v>
      </c>
    </row>
    <row r="64" spans="1:23" ht="17.100000000000001" customHeight="1">
      <c r="A64" s="16" t="s">
        <v>74</v>
      </c>
      <c r="B64" s="113">
        <v>49.879660000000001</v>
      </c>
      <c r="C64" s="114">
        <v>58.453850000000003</v>
      </c>
      <c r="D64" s="114">
        <v>58.956690000000002</v>
      </c>
      <c r="E64" s="114">
        <v>58.052630000000001</v>
      </c>
      <c r="F64" s="114">
        <v>62.5</v>
      </c>
      <c r="G64" s="114">
        <v>53.961010000000002</v>
      </c>
      <c r="H64" s="114">
        <v>50.723300000000002</v>
      </c>
      <c r="I64" s="114">
        <v>44.87838</v>
      </c>
      <c r="J64" s="114">
        <v>42.349670000000003</v>
      </c>
      <c r="K64" s="114">
        <v>46.854570000000002</v>
      </c>
      <c r="L64" s="114">
        <v>48.649279999999997</v>
      </c>
      <c r="M64" s="113">
        <v>48.907809999999998</v>
      </c>
      <c r="N64" s="114">
        <v>55.909500000000001</v>
      </c>
      <c r="O64" s="114">
        <v>48.038460000000001</v>
      </c>
      <c r="P64" s="114">
        <v>49.346229999999998</v>
      </c>
      <c r="Q64" s="114">
        <v>51.739229999999999</v>
      </c>
      <c r="R64" s="114">
        <v>48.21161</v>
      </c>
      <c r="S64" s="114">
        <v>49.524180000000001</v>
      </c>
      <c r="T64" s="114">
        <v>46.904260000000001</v>
      </c>
      <c r="U64" s="114">
        <v>53.901699999999998</v>
      </c>
      <c r="V64" s="114">
        <v>45.042549999999999</v>
      </c>
      <c r="W64" s="114">
        <v>52.640099999999997</v>
      </c>
    </row>
    <row r="65" spans="1:26" ht="17.100000000000001" customHeight="1">
      <c r="A65" s="20" t="s">
        <v>211</v>
      </c>
      <c r="B65" s="101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101"/>
      <c r="N65" s="89"/>
      <c r="O65" s="89"/>
      <c r="P65" s="89"/>
      <c r="Q65" s="89"/>
      <c r="R65" s="89"/>
      <c r="S65" s="89"/>
      <c r="T65" s="89"/>
      <c r="U65" s="89"/>
      <c r="V65" s="89"/>
      <c r="W65" s="89"/>
    </row>
    <row r="66" spans="1:26" ht="17.100000000000001" customHeight="1">
      <c r="A66" s="5" t="s">
        <v>215</v>
      </c>
      <c r="B66" s="101">
        <f>SUM(B59:B63)</f>
        <v>3748</v>
      </c>
      <c r="C66" s="89">
        <f>SUM(C59:C63)</f>
        <v>54</v>
      </c>
      <c r="D66" s="89">
        <f>SUM(D59:D63)</f>
        <v>54</v>
      </c>
      <c r="E66" s="89">
        <f t="shared" ref="E66:L66" si="40">SUM(E59:E63)</f>
        <v>41</v>
      </c>
      <c r="F66" s="89">
        <f>SUM(F59:F63)</f>
        <v>1</v>
      </c>
      <c r="G66" s="89">
        <f t="shared" si="40"/>
        <v>113</v>
      </c>
      <c r="H66" s="89">
        <f t="shared" si="40"/>
        <v>344</v>
      </c>
      <c r="I66" s="89">
        <f>SUM(I59:I63)</f>
        <v>2</v>
      </c>
      <c r="J66" s="89">
        <f>SUM(J59:J63)</f>
        <v>9</v>
      </c>
      <c r="K66" s="89">
        <f t="shared" si="40"/>
        <v>25</v>
      </c>
      <c r="L66" s="89">
        <f t="shared" si="40"/>
        <v>703</v>
      </c>
      <c r="M66" s="101">
        <f t="shared" ref="M66:W66" si="41">SUM(M59:M63)</f>
        <v>35</v>
      </c>
      <c r="N66" s="89">
        <f t="shared" si="41"/>
        <v>104</v>
      </c>
      <c r="O66" s="89">
        <f t="shared" si="41"/>
        <v>41</v>
      </c>
      <c r="P66" s="89">
        <f t="shared" si="41"/>
        <v>472</v>
      </c>
      <c r="Q66" s="89">
        <f t="shared" si="41"/>
        <v>276</v>
      </c>
      <c r="R66" s="89">
        <f t="shared" si="41"/>
        <v>90</v>
      </c>
      <c r="S66" s="89">
        <f t="shared" si="41"/>
        <v>836</v>
      </c>
      <c r="T66" s="89">
        <f t="shared" si="41"/>
        <v>1</v>
      </c>
      <c r="U66" s="89">
        <f t="shared" si="41"/>
        <v>435</v>
      </c>
      <c r="V66" s="89">
        <f t="shared" si="41"/>
        <v>24</v>
      </c>
      <c r="W66" s="89">
        <f t="shared" si="41"/>
        <v>142</v>
      </c>
    </row>
    <row r="67" spans="1:26" ht="17.100000000000001" customHeight="1">
      <c r="A67" s="5" t="s">
        <v>75</v>
      </c>
      <c r="B67" s="101">
        <f>SUM(B59:B60)</f>
        <v>3096</v>
      </c>
      <c r="C67" s="89">
        <f>SUM(C59:C60)</f>
        <v>36</v>
      </c>
      <c r="D67" s="89">
        <f>SUM(D59:D60)</f>
        <v>36</v>
      </c>
      <c r="E67" s="89">
        <f t="shared" ref="E67:L67" si="42">SUM(E59:E60)</f>
        <v>23</v>
      </c>
      <c r="F67" s="89">
        <f>SUM(F59:F60)</f>
        <v>1</v>
      </c>
      <c r="G67" s="89">
        <f t="shared" si="42"/>
        <v>92</v>
      </c>
      <c r="H67" s="89">
        <f t="shared" si="42"/>
        <v>295</v>
      </c>
      <c r="I67" s="89">
        <f>SUM(I59:I60)</f>
        <v>2</v>
      </c>
      <c r="J67" s="89">
        <f>SUM(J59:J60)</f>
        <v>7</v>
      </c>
      <c r="K67" s="89">
        <f t="shared" si="42"/>
        <v>18</v>
      </c>
      <c r="L67" s="89">
        <f t="shared" si="42"/>
        <v>578</v>
      </c>
      <c r="M67" s="101">
        <f t="shared" ref="M67:W67" si="43">SUM(M59:M60)</f>
        <v>30</v>
      </c>
      <c r="N67" s="89">
        <f t="shared" si="43"/>
        <v>74</v>
      </c>
      <c r="O67" s="89">
        <f t="shared" si="43"/>
        <v>31</v>
      </c>
      <c r="P67" s="89">
        <f t="shared" si="43"/>
        <v>386</v>
      </c>
      <c r="Q67" s="89">
        <f t="shared" si="43"/>
        <v>209</v>
      </c>
      <c r="R67" s="89">
        <f t="shared" si="43"/>
        <v>71</v>
      </c>
      <c r="S67" s="89">
        <f t="shared" si="43"/>
        <v>760</v>
      </c>
      <c r="T67" s="89">
        <f t="shared" si="43"/>
        <v>1</v>
      </c>
      <c r="U67" s="89">
        <f t="shared" si="43"/>
        <v>372</v>
      </c>
      <c r="V67" s="89">
        <f t="shared" si="43"/>
        <v>21</v>
      </c>
      <c r="W67" s="89">
        <f t="shared" si="43"/>
        <v>89</v>
      </c>
    </row>
    <row r="68" spans="1:26" ht="17.100000000000001" customHeight="1">
      <c r="A68" s="5" t="s">
        <v>76</v>
      </c>
      <c r="B68" s="101">
        <f>SUM(B61:B63)</f>
        <v>652</v>
      </c>
      <c r="C68" s="89">
        <f>SUM(C61:C63)</f>
        <v>18</v>
      </c>
      <c r="D68" s="89">
        <f>SUM(D61:D63)</f>
        <v>18</v>
      </c>
      <c r="E68" s="89">
        <f t="shared" ref="E68:L68" si="44">SUM(E61:E63)</f>
        <v>18</v>
      </c>
      <c r="F68" s="89">
        <f>SUM(F61:F63)</f>
        <v>0</v>
      </c>
      <c r="G68" s="89">
        <f t="shared" si="44"/>
        <v>21</v>
      </c>
      <c r="H68" s="89">
        <f t="shared" si="44"/>
        <v>49</v>
      </c>
      <c r="I68" s="89">
        <f>SUM(I61:I63)</f>
        <v>0</v>
      </c>
      <c r="J68" s="89">
        <f>SUM(J61:J63)</f>
        <v>2</v>
      </c>
      <c r="K68" s="89">
        <f t="shared" si="44"/>
        <v>7</v>
      </c>
      <c r="L68" s="89">
        <f t="shared" si="44"/>
        <v>125</v>
      </c>
      <c r="M68" s="101">
        <f t="shared" ref="M68:W68" si="45">SUM(M61:M63)</f>
        <v>5</v>
      </c>
      <c r="N68" s="89">
        <f t="shared" si="45"/>
        <v>30</v>
      </c>
      <c r="O68" s="89">
        <f t="shared" si="45"/>
        <v>10</v>
      </c>
      <c r="P68" s="89">
        <f t="shared" si="45"/>
        <v>86</v>
      </c>
      <c r="Q68" s="89">
        <f t="shared" si="45"/>
        <v>67</v>
      </c>
      <c r="R68" s="89">
        <f t="shared" si="45"/>
        <v>19</v>
      </c>
      <c r="S68" s="89">
        <f t="shared" si="45"/>
        <v>76</v>
      </c>
      <c r="T68" s="89">
        <f t="shared" si="45"/>
        <v>0</v>
      </c>
      <c r="U68" s="89">
        <f t="shared" si="45"/>
        <v>63</v>
      </c>
      <c r="V68" s="89">
        <f t="shared" si="45"/>
        <v>3</v>
      </c>
      <c r="W68" s="89">
        <f t="shared" si="45"/>
        <v>53</v>
      </c>
    </row>
    <row r="69" spans="1:26" ht="16.5" customHeight="1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X69" s="13"/>
      <c r="Y69" s="13"/>
      <c r="Z69" s="13"/>
    </row>
    <row r="70" spans="1:26" ht="24" customHeight="1"/>
    <row r="71" spans="1:26" ht="15" customHeight="1">
      <c r="M71" s="3"/>
      <c r="N71" s="3"/>
      <c r="O71" s="3"/>
      <c r="P71" s="3"/>
      <c r="Q71" s="3"/>
      <c r="R71" s="3"/>
      <c r="S71" s="3"/>
    </row>
    <row r="72" spans="1:26" ht="40.5" customHeight="1"/>
    <row r="73" spans="1:26" ht="16.5" customHeight="1"/>
    <row r="74" spans="1:26" ht="16.5" customHeight="1"/>
    <row r="75" spans="1:26" ht="16.5" customHeight="1"/>
    <row r="76" spans="1:26" ht="16.5" customHeight="1"/>
    <row r="77" spans="1:26" ht="16.5" customHeight="1"/>
    <row r="78" spans="1:26" ht="16.5" customHeight="1"/>
    <row r="79" spans="1:26" ht="16.5" customHeight="1"/>
    <row r="80" spans="1:26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spans="1:12" ht="16.5" customHeight="1"/>
    <row r="130" spans="1:12" ht="16.5" customHeight="1"/>
    <row r="131" spans="1:12" ht="16.5" customHeight="1"/>
    <row r="132" spans="1:12" ht="16.5" customHeight="1"/>
    <row r="133" spans="1:12" ht="16.5" customHeight="1"/>
    <row r="134" spans="1:12" ht="16.5" customHeight="1"/>
    <row r="135" spans="1:12" ht="16.5" customHeight="1"/>
    <row r="136" spans="1:12" ht="16.5" customHeight="1"/>
    <row r="137" spans="1:12" ht="16.5" customHeight="1"/>
    <row r="138" spans="1:12" ht="16.5" customHeight="1">
      <c r="A138" s="13"/>
      <c r="B138" s="14"/>
      <c r="C138" s="14"/>
      <c r="D138" s="14"/>
      <c r="E138" s="14"/>
      <c r="F138" s="14"/>
      <c r="G138" s="14"/>
      <c r="H138" s="14"/>
      <c r="I138" s="13"/>
      <c r="J138" s="13"/>
      <c r="K138" s="13"/>
      <c r="L138" s="13"/>
    </row>
    <row r="139" spans="1:12">
      <c r="B139" s="14"/>
      <c r="C139" s="14"/>
      <c r="D139" s="14"/>
      <c r="E139" s="14"/>
      <c r="F139" s="14"/>
      <c r="G139" s="14"/>
      <c r="H139" s="14"/>
      <c r="I139" s="13"/>
      <c r="J139" s="13"/>
      <c r="K139" s="13"/>
      <c r="L139" s="13"/>
    </row>
  </sheetData>
  <mergeCells count="2">
    <mergeCell ref="B2:B3"/>
    <mergeCell ref="A2:A3"/>
  </mergeCells>
  <phoneticPr fontId="1"/>
  <printOptions horizontalCentered="1" verticalCentered="1"/>
  <pageMargins left="0" right="0" top="0.6692913385826772" bottom="0.6692913385826772" header="0.31496062992125984" footer="0.31496062992125984"/>
  <pageSetup paperSize="9" scale="46" orientation="landscape" r:id="rId1"/>
  <rowBreaks count="1" manualBreakCount="1">
    <brk id="68" max="22" man="1"/>
  </rowBreaks>
  <colBreaks count="1" manualBreakCount="1">
    <brk id="23" max="1048575" man="1"/>
  </colBreaks>
  <ignoredErrors>
    <ignoredError sqref="E26:W26 M44:W49 D44:L50 C44:C46 C66:W6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46"/>
  <sheetViews>
    <sheetView view="pageBreakPreview" topLeftCell="A58" zoomScaleNormal="100" zoomScaleSheetLayoutView="100" workbookViewId="0">
      <selection activeCell="O6" sqref="O6"/>
    </sheetView>
  </sheetViews>
  <sheetFormatPr defaultRowHeight="12"/>
  <cols>
    <col min="1" max="1" width="8.625" style="5" customWidth="1"/>
    <col min="2" max="2" width="10.25" style="2" customWidth="1"/>
    <col min="3" max="8" width="9.375" style="2" customWidth="1"/>
    <col min="9" max="9" width="8.125" style="2" customWidth="1"/>
    <col min="10" max="17" width="9.375" style="2" customWidth="1"/>
    <col min="18" max="16384" width="9" style="2"/>
  </cols>
  <sheetData>
    <row r="1" spans="1:17" s="1" customFormat="1" ht="24" customHeight="1" thickBot="1">
      <c r="A1" s="28" t="s">
        <v>162</v>
      </c>
      <c r="B1" s="131"/>
      <c r="C1" s="131"/>
      <c r="D1" s="131"/>
      <c r="E1" s="132"/>
      <c r="F1" s="132"/>
      <c r="G1" s="132"/>
      <c r="H1" s="132"/>
      <c r="I1" s="132"/>
      <c r="J1" s="282"/>
      <c r="K1" s="282"/>
      <c r="L1" s="282"/>
      <c r="M1" s="283"/>
      <c r="N1" s="283"/>
      <c r="O1" s="283"/>
      <c r="P1" s="283"/>
      <c r="Q1" s="132"/>
    </row>
    <row r="2" spans="1:17" s="7" customFormat="1" ht="13.5" customHeight="1" thickTop="1">
      <c r="A2" s="279" t="s">
        <v>253</v>
      </c>
      <c r="B2" s="257" t="s">
        <v>386</v>
      </c>
      <c r="C2" s="257"/>
      <c r="D2" s="257"/>
      <c r="E2" s="257"/>
      <c r="F2" s="257"/>
      <c r="G2" s="257"/>
      <c r="H2" s="257"/>
      <c r="I2" s="257"/>
      <c r="J2" s="256" t="s">
        <v>385</v>
      </c>
      <c r="K2" s="257"/>
      <c r="L2" s="257"/>
      <c r="M2" s="257"/>
      <c r="N2" s="257"/>
      <c r="O2" s="257"/>
      <c r="P2" s="257"/>
      <c r="Q2" s="257"/>
    </row>
    <row r="3" spans="1:17" s="4" customFormat="1" ht="35.1" customHeight="1">
      <c r="A3" s="280"/>
      <c r="B3" s="66" t="s">
        <v>246</v>
      </c>
      <c r="C3" s="27" t="s">
        <v>247</v>
      </c>
      <c r="D3" s="64" t="s">
        <v>248</v>
      </c>
      <c r="E3" s="27" t="s">
        <v>249</v>
      </c>
      <c r="F3" s="27" t="s">
        <v>250</v>
      </c>
      <c r="G3" s="27" t="s">
        <v>251</v>
      </c>
      <c r="H3" s="64" t="s">
        <v>252</v>
      </c>
      <c r="I3" s="65" t="s">
        <v>243</v>
      </c>
      <c r="J3" s="64" t="s">
        <v>246</v>
      </c>
      <c r="K3" s="27" t="s">
        <v>247</v>
      </c>
      <c r="L3" s="64" t="s">
        <v>248</v>
      </c>
      <c r="M3" s="27" t="s">
        <v>249</v>
      </c>
      <c r="N3" s="27" t="s">
        <v>250</v>
      </c>
      <c r="O3" s="27" t="s">
        <v>251</v>
      </c>
      <c r="P3" s="64" t="s">
        <v>252</v>
      </c>
      <c r="Q3" s="65" t="s">
        <v>243</v>
      </c>
    </row>
    <row r="4" spans="1:17" s="7" customFormat="1" ht="16.5" customHeight="1">
      <c r="A4" s="29" t="s">
        <v>2</v>
      </c>
      <c r="B4" s="169">
        <f t="shared" ref="B4:Q4" si="0">SUM(B5:B23)</f>
        <v>111299</v>
      </c>
      <c r="C4" s="169">
        <f t="shared" si="0"/>
        <v>8191</v>
      </c>
      <c r="D4" s="169">
        <f t="shared" si="0"/>
        <v>5155</v>
      </c>
      <c r="E4" s="169">
        <f t="shared" si="0"/>
        <v>15286</v>
      </c>
      <c r="F4" s="169">
        <f t="shared" si="0"/>
        <v>12985</v>
      </c>
      <c r="G4" s="169">
        <f t="shared" si="0"/>
        <v>17716</v>
      </c>
      <c r="H4" s="169">
        <f t="shared" si="0"/>
        <v>44141</v>
      </c>
      <c r="I4" s="169">
        <f t="shared" si="0"/>
        <v>7825</v>
      </c>
      <c r="J4" s="150">
        <f t="shared" si="0"/>
        <v>35209</v>
      </c>
      <c r="K4" s="151">
        <f t="shared" si="0"/>
        <v>6175</v>
      </c>
      <c r="L4" s="151">
        <f t="shared" si="0"/>
        <v>2226</v>
      </c>
      <c r="M4" s="151">
        <f t="shared" si="0"/>
        <v>6181</v>
      </c>
      <c r="N4" s="151">
        <f t="shared" si="0"/>
        <v>4814</v>
      </c>
      <c r="O4" s="151">
        <f t="shared" si="0"/>
        <v>5533</v>
      </c>
      <c r="P4" s="151">
        <f t="shared" si="0"/>
        <v>7362</v>
      </c>
      <c r="Q4" s="151">
        <f t="shared" si="0"/>
        <v>2918</v>
      </c>
    </row>
    <row r="5" spans="1:17" ht="16.5" customHeight="1">
      <c r="A5" s="31" t="s">
        <v>57</v>
      </c>
      <c r="B5" s="90">
        <f>SUM(C5:I5)</f>
        <v>2382</v>
      </c>
      <c r="C5" s="90">
        <f t="shared" ref="C5:I5" si="1">SUM(C28,C51)</f>
        <v>1173</v>
      </c>
      <c r="D5" s="90">
        <f t="shared" si="1"/>
        <v>291</v>
      </c>
      <c r="E5" s="90">
        <f t="shared" si="1"/>
        <v>627</v>
      </c>
      <c r="F5" s="90">
        <f t="shared" si="1"/>
        <v>0</v>
      </c>
      <c r="G5" s="90">
        <f t="shared" si="1"/>
        <v>0</v>
      </c>
      <c r="H5" s="90">
        <f t="shared" si="1"/>
        <v>0</v>
      </c>
      <c r="I5" s="90">
        <f t="shared" si="1"/>
        <v>291</v>
      </c>
      <c r="J5" s="91">
        <f>SUM(K5:Q5)</f>
        <v>2382</v>
      </c>
      <c r="K5" s="92">
        <f>SUM(K28,K51)</f>
        <v>1173</v>
      </c>
      <c r="L5" s="92">
        <f t="shared" ref="L5:Q5" si="2">SUM(L28,L51)</f>
        <v>291</v>
      </c>
      <c r="M5" s="92">
        <f t="shared" si="2"/>
        <v>627</v>
      </c>
      <c r="N5" s="92">
        <f t="shared" si="2"/>
        <v>0</v>
      </c>
      <c r="O5" s="92">
        <f t="shared" si="2"/>
        <v>0</v>
      </c>
      <c r="P5" s="92">
        <f t="shared" si="2"/>
        <v>0</v>
      </c>
      <c r="Q5" s="92">
        <f t="shared" si="2"/>
        <v>291</v>
      </c>
    </row>
    <row r="6" spans="1:17" ht="16.5" customHeight="1">
      <c r="A6" s="31" t="s">
        <v>227</v>
      </c>
      <c r="B6" s="90">
        <f t="shared" ref="B6:B23" si="3">SUM(C6:I6)</f>
        <v>3086</v>
      </c>
      <c r="C6" s="90">
        <f t="shared" ref="C6:H6" si="4">SUM(C29,C52)</f>
        <v>884</v>
      </c>
      <c r="D6" s="90">
        <f t="shared" si="4"/>
        <v>193</v>
      </c>
      <c r="E6" s="90">
        <f t="shared" si="4"/>
        <v>855</v>
      </c>
      <c r="F6" s="90">
        <f t="shared" si="4"/>
        <v>827</v>
      </c>
      <c r="G6" s="90">
        <f t="shared" si="4"/>
        <v>0</v>
      </c>
      <c r="H6" s="90">
        <f t="shared" si="4"/>
        <v>0</v>
      </c>
      <c r="I6" s="90">
        <f>SUM(I29,I52)</f>
        <v>327</v>
      </c>
      <c r="J6" s="91">
        <f t="shared" ref="J6:J22" si="5">SUM(K6:Q6)</f>
        <v>3086</v>
      </c>
      <c r="K6" s="92">
        <f t="shared" ref="K6:Q6" si="6">SUM(K29,K52)</f>
        <v>884</v>
      </c>
      <c r="L6" s="92">
        <f t="shared" si="6"/>
        <v>193</v>
      </c>
      <c r="M6" s="92">
        <f t="shared" si="6"/>
        <v>855</v>
      </c>
      <c r="N6" s="92">
        <f t="shared" si="6"/>
        <v>827</v>
      </c>
      <c r="O6" s="92">
        <f t="shared" si="6"/>
        <v>0</v>
      </c>
      <c r="P6" s="92">
        <f t="shared" si="6"/>
        <v>0</v>
      </c>
      <c r="Q6" s="92">
        <f t="shared" si="6"/>
        <v>327</v>
      </c>
    </row>
    <row r="7" spans="1:17" ht="16.5" customHeight="1">
      <c r="A7" s="31" t="s">
        <v>228</v>
      </c>
      <c r="B7" s="90">
        <f t="shared" si="3"/>
        <v>3701</v>
      </c>
      <c r="C7" s="90">
        <f t="shared" ref="C7:H8" si="7">SUM(C30,C53)</f>
        <v>926</v>
      </c>
      <c r="D7" s="90">
        <f t="shared" si="7"/>
        <v>121</v>
      </c>
      <c r="E7" s="90">
        <f t="shared" si="7"/>
        <v>567</v>
      </c>
      <c r="F7" s="90">
        <f t="shared" si="7"/>
        <v>989</v>
      </c>
      <c r="G7" s="90">
        <f t="shared" si="7"/>
        <v>702</v>
      </c>
      <c r="H7" s="90">
        <f t="shared" si="7"/>
        <v>0</v>
      </c>
      <c r="I7" s="90">
        <f>SUM(I30,I53)</f>
        <v>396</v>
      </c>
      <c r="J7" s="91">
        <f t="shared" si="5"/>
        <v>3701</v>
      </c>
      <c r="K7" s="92">
        <f t="shared" ref="K7:Q7" si="8">SUM(K30,K53)</f>
        <v>926</v>
      </c>
      <c r="L7" s="92">
        <f t="shared" si="8"/>
        <v>121</v>
      </c>
      <c r="M7" s="92">
        <f t="shared" si="8"/>
        <v>567</v>
      </c>
      <c r="N7" s="92">
        <f t="shared" si="8"/>
        <v>989</v>
      </c>
      <c r="O7" s="92">
        <f>SUM(O30,O53)</f>
        <v>702</v>
      </c>
      <c r="P7" s="92">
        <f>SUM(P30,P53)</f>
        <v>0</v>
      </c>
      <c r="Q7" s="92">
        <f t="shared" si="8"/>
        <v>396</v>
      </c>
    </row>
    <row r="8" spans="1:17" ht="16.5" customHeight="1">
      <c r="A8" s="31" t="s">
        <v>229</v>
      </c>
      <c r="B8" s="90">
        <f t="shared" si="3"/>
        <v>4463</v>
      </c>
      <c r="C8" s="90">
        <f t="shared" si="7"/>
        <v>842</v>
      </c>
      <c r="D8" s="90">
        <f t="shared" si="7"/>
        <v>369</v>
      </c>
      <c r="E8" s="90">
        <f t="shared" si="7"/>
        <v>680</v>
      </c>
      <c r="F8" s="90">
        <f t="shared" si="7"/>
        <v>656</v>
      </c>
      <c r="G8" s="90">
        <f t="shared" si="7"/>
        <v>1484</v>
      </c>
      <c r="H8" s="90">
        <f t="shared" si="7"/>
        <v>0</v>
      </c>
      <c r="I8" s="90">
        <f>SUM(I31,I54)</f>
        <v>432</v>
      </c>
      <c r="J8" s="91">
        <f t="shared" si="5"/>
        <v>4443</v>
      </c>
      <c r="K8" s="92">
        <f t="shared" ref="K8:Q8" si="9">SUM(K31,K54)</f>
        <v>838</v>
      </c>
      <c r="L8" s="92">
        <f t="shared" si="9"/>
        <v>363</v>
      </c>
      <c r="M8" s="92">
        <f t="shared" si="9"/>
        <v>680</v>
      </c>
      <c r="N8" s="92">
        <f t="shared" si="9"/>
        <v>655</v>
      </c>
      <c r="O8" s="92">
        <f>SUM(O31,O54)</f>
        <v>1481</v>
      </c>
      <c r="P8" s="92">
        <f>SUM(P31,P54)</f>
        <v>0</v>
      </c>
      <c r="Q8" s="92">
        <f t="shared" si="9"/>
        <v>426</v>
      </c>
    </row>
    <row r="9" spans="1:17" ht="16.5" customHeight="1">
      <c r="A9" s="31" t="s">
        <v>230</v>
      </c>
      <c r="B9" s="90">
        <f t="shared" si="3"/>
        <v>4070</v>
      </c>
      <c r="C9" s="90">
        <f t="shared" ref="C9:I9" si="10">SUM(C32,C55)</f>
        <v>505</v>
      </c>
      <c r="D9" s="90">
        <f t="shared" si="10"/>
        <v>469</v>
      </c>
      <c r="E9" s="90">
        <f t="shared" si="10"/>
        <v>1014</v>
      </c>
      <c r="F9" s="90">
        <f t="shared" si="10"/>
        <v>335</v>
      </c>
      <c r="G9" s="90">
        <f t="shared" si="10"/>
        <v>813</v>
      </c>
      <c r="H9" s="90">
        <f t="shared" si="10"/>
        <v>481</v>
      </c>
      <c r="I9" s="90">
        <f t="shared" si="10"/>
        <v>453</v>
      </c>
      <c r="J9" s="91">
        <f t="shared" si="5"/>
        <v>3762</v>
      </c>
      <c r="K9" s="92">
        <f t="shared" ref="K9:Q9" si="11">SUM(K32,K55)</f>
        <v>490</v>
      </c>
      <c r="L9" s="92">
        <f t="shared" si="11"/>
        <v>388</v>
      </c>
      <c r="M9" s="92">
        <f t="shared" si="11"/>
        <v>908</v>
      </c>
      <c r="N9" s="92">
        <f t="shared" si="11"/>
        <v>319</v>
      </c>
      <c r="O9" s="92">
        <f t="shared" si="11"/>
        <v>803</v>
      </c>
      <c r="P9" s="92">
        <f t="shared" si="11"/>
        <v>466</v>
      </c>
      <c r="Q9" s="92">
        <f t="shared" si="11"/>
        <v>388</v>
      </c>
    </row>
    <row r="10" spans="1:17" ht="16.5" customHeight="1">
      <c r="A10" s="31" t="s">
        <v>231</v>
      </c>
      <c r="B10" s="90">
        <f t="shared" si="3"/>
        <v>3360</v>
      </c>
      <c r="C10" s="90">
        <f t="shared" ref="C10:I10" si="12">SUM(C33,C56)</f>
        <v>307</v>
      </c>
      <c r="D10" s="90">
        <f t="shared" si="12"/>
        <v>443</v>
      </c>
      <c r="E10" s="90">
        <f t="shared" si="12"/>
        <v>976</v>
      </c>
      <c r="F10" s="90">
        <f t="shared" si="12"/>
        <v>358</v>
      </c>
      <c r="G10" s="90">
        <f t="shared" si="12"/>
        <v>328</v>
      </c>
      <c r="H10" s="90">
        <f t="shared" si="12"/>
        <v>567</v>
      </c>
      <c r="I10" s="90">
        <f t="shared" si="12"/>
        <v>381</v>
      </c>
      <c r="J10" s="91">
        <f t="shared" si="5"/>
        <v>2333</v>
      </c>
      <c r="K10" s="92">
        <f t="shared" ref="K10:Q10" si="13">SUM(K33,K56)</f>
        <v>263</v>
      </c>
      <c r="L10" s="92">
        <f t="shared" si="13"/>
        <v>221</v>
      </c>
      <c r="M10" s="92">
        <f t="shared" si="13"/>
        <v>503</v>
      </c>
      <c r="N10" s="92">
        <f t="shared" si="13"/>
        <v>266</v>
      </c>
      <c r="O10" s="92">
        <f t="shared" si="13"/>
        <v>305</v>
      </c>
      <c r="P10" s="92">
        <f t="shared" si="13"/>
        <v>528</v>
      </c>
      <c r="Q10" s="92">
        <f t="shared" si="13"/>
        <v>247</v>
      </c>
    </row>
    <row r="11" spans="1:17" ht="16.5" customHeight="1">
      <c r="A11" s="31" t="s">
        <v>232</v>
      </c>
      <c r="B11" s="90">
        <f t="shared" si="3"/>
        <v>3646</v>
      </c>
      <c r="C11" s="90">
        <f t="shared" ref="C11:I11" si="14">SUM(C34,C57)</f>
        <v>274</v>
      </c>
      <c r="D11" s="90">
        <f t="shared" si="14"/>
        <v>389</v>
      </c>
      <c r="E11" s="90">
        <f t="shared" si="14"/>
        <v>1097</v>
      </c>
      <c r="F11" s="90">
        <f t="shared" si="14"/>
        <v>552</v>
      </c>
      <c r="G11" s="90">
        <f t="shared" si="14"/>
        <v>330</v>
      </c>
      <c r="H11" s="90">
        <f t="shared" si="14"/>
        <v>600</v>
      </c>
      <c r="I11" s="90">
        <f t="shared" si="14"/>
        <v>404</v>
      </c>
      <c r="J11" s="91">
        <f t="shared" si="5"/>
        <v>1800</v>
      </c>
      <c r="K11" s="92">
        <f t="shared" ref="K11:Q11" si="15">SUM(K34,K57)</f>
        <v>206</v>
      </c>
      <c r="L11" s="92">
        <f t="shared" si="15"/>
        <v>120</v>
      </c>
      <c r="M11" s="92">
        <f t="shared" si="15"/>
        <v>355</v>
      </c>
      <c r="N11" s="92">
        <f t="shared" si="15"/>
        <v>211</v>
      </c>
      <c r="O11" s="92">
        <f t="shared" si="15"/>
        <v>224</v>
      </c>
      <c r="P11" s="92">
        <f t="shared" si="15"/>
        <v>537</v>
      </c>
      <c r="Q11" s="92">
        <f t="shared" si="15"/>
        <v>147</v>
      </c>
    </row>
    <row r="12" spans="1:17" ht="16.5" customHeight="1">
      <c r="A12" s="31" t="s">
        <v>233</v>
      </c>
      <c r="B12" s="90">
        <f t="shared" si="3"/>
        <v>4532</v>
      </c>
      <c r="C12" s="90">
        <f t="shared" ref="C12:I12" si="16">SUM(C35,C58)</f>
        <v>293</v>
      </c>
      <c r="D12" s="90">
        <f t="shared" si="16"/>
        <v>303</v>
      </c>
      <c r="E12" s="90">
        <f t="shared" si="16"/>
        <v>1143</v>
      </c>
      <c r="F12" s="90">
        <f t="shared" si="16"/>
        <v>977</v>
      </c>
      <c r="G12" s="90">
        <f t="shared" si="16"/>
        <v>659</v>
      </c>
      <c r="H12" s="90">
        <f t="shared" si="16"/>
        <v>729</v>
      </c>
      <c r="I12" s="90">
        <f t="shared" si="16"/>
        <v>428</v>
      </c>
      <c r="J12" s="91">
        <f t="shared" si="5"/>
        <v>1755</v>
      </c>
      <c r="K12" s="92">
        <f t="shared" ref="K12:Q12" si="17">SUM(K35,K58)</f>
        <v>200</v>
      </c>
      <c r="L12" s="92">
        <f t="shared" si="17"/>
        <v>87</v>
      </c>
      <c r="M12" s="92">
        <f t="shared" si="17"/>
        <v>263</v>
      </c>
      <c r="N12" s="92">
        <f t="shared" si="17"/>
        <v>208</v>
      </c>
      <c r="O12" s="92">
        <f t="shared" si="17"/>
        <v>270</v>
      </c>
      <c r="P12" s="92">
        <f t="shared" si="17"/>
        <v>601</v>
      </c>
      <c r="Q12" s="92">
        <f t="shared" si="17"/>
        <v>126</v>
      </c>
    </row>
    <row r="13" spans="1:17" ht="16.5" customHeight="1">
      <c r="A13" s="31" t="s">
        <v>234</v>
      </c>
      <c r="B13" s="90">
        <f t="shared" si="3"/>
        <v>6076</v>
      </c>
      <c r="C13" s="90">
        <f t="shared" ref="C13:I13" si="18">SUM(C36,C59)</f>
        <v>303</v>
      </c>
      <c r="D13" s="90">
        <f t="shared" si="18"/>
        <v>312</v>
      </c>
      <c r="E13" s="90">
        <f t="shared" si="18"/>
        <v>1144</v>
      </c>
      <c r="F13" s="90">
        <f t="shared" si="18"/>
        <v>1298</v>
      </c>
      <c r="G13" s="90">
        <f t="shared" si="18"/>
        <v>1419</v>
      </c>
      <c r="H13" s="90">
        <f t="shared" si="18"/>
        <v>1070</v>
      </c>
      <c r="I13" s="90">
        <f t="shared" si="18"/>
        <v>530</v>
      </c>
      <c r="J13" s="91">
        <f t="shared" si="5"/>
        <v>1881</v>
      </c>
      <c r="K13" s="92">
        <f t="shared" ref="K13:Q13" si="19">SUM(K36,K59)</f>
        <v>206</v>
      </c>
      <c r="L13" s="92">
        <f t="shared" si="19"/>
        <v>76</v>
      </c>
      <c r="M13" s="92">
        <f t="shared" si="19"/>
        <v>257</v>
      </c>
      <c r="N13" s="92">
        <f t="shared" si="19"/>
        <v>219</v>
      </c>
      <c r="O13" s="92">
        <f t="shared" si="19"/>
        <v>273</v>
      </c>
      <c r="P13" s="92">
        <f t="shared" si="19"/>
        <v>750</v>
      </c>
      <c r="Q13" s="92">
        <f t="shared" si="19"/>
        <v>100</v>
      </c>
    </row>
    <row r="14" spans="1:17" ht="16.5" customHeight="1">
      <c r="A14" s="31" t="s">
        <v>235</v>
      </c>
      <c r="B14" s="90">
        <f t="shared" si="3"/>
        <v>7642</v>
      </c>
      <c r="C14" s="90">
        <f t="shared" ref="C14:I14" si="20">SUM(C37,C60)</f>
        <v>368</v>
      </c>
      <c r="D14" s="90">
        <f t="shared" si="20"/>
        <v>292</v>
      </c>
      <c r="E14" s="90">
        <f t="shared" si="20"/>
        <v>1028</v>
      </c>
      <c r="F14" s="90">
        <f t="shared" si="20"/>
        <v>1273</v>
      </c>
      <c r="G14" s="90">
        <f t="shared" si="20"/>
        <v>2223</v>
      </c>
      <c r="H14" s="90">
        <f t="shared" si="20"/>
        <v>1846</v>
      </c>
      <c r="I14" s="90">
        <f t="shared" si="20"/>
        <v>612</v>
      </c>
      <c r="J14" s="91">
        <f t="shared" si="5"/>
        <v>2266</v>
      </c>
      <c r="K14" s="92">
        <f t="shared" ref="K14:Q14" si="21">SUM(K37,K60)</f>
        <v>254</v>
      </c>
      <c r="L14" s="92">
        <f t="shared" si="21"/>
        <v>83</v>
      </c>
      <c r="M14" s="92">
        <f t="shared" si="21"/>
        <v>257</v>
      </c>
      <c r="N14" s="92">
        <f t="shared" si="21"/>
        <v>268</v>
      </c>
      <c r="O14" s="92">
        <f t="shared" si="21"/>
        <v>327</v>
      </c>
      <c r="P14" s="92">
        <f t="shared" si="21"/>
        <v>945</v>
      </c>
      <c r="Q14" s="92">
        <f t="shared" si="21"/>
        <v>132</v>
      </c>
    </row>
    <row r="15" spans="1:17" ht="16.5" customHeight="1">
      <c r="A15" s="31" t="s">
        <v>236</v>
      </c>
      <c r="B15" s="90">
        <f t="shared" si="3"/>
        <v>7276</v>
      </c>
      <c r="C15" s="90">
        <f t="shared" ref="C15:I15" si="22">SUM(C38,C61)</f>
        <v>292</v>
      </c>
      <c r="D15" s="90">
        <f t="shared" si="22"/>
        <v>266</v>
      </c>
      <c r="E15" s="90">
        <f t="shared" si="22"/>
        <v>806</v>
      </c>
      <c r="F15" s="90">
        <f t="shared" si="22"/>
        <v>885</v>
      </c>
      <c r="G15" s="90">
        <f t="shared" si="22"/>
        <v>1958</v>
      </c>
      <c r="H15" s="90">
        <f t="shared" si="22"/>
        <v>2594</v>
      </c>
      <c r="I15" s="90">
        <f t="shared" si="22"/>
        <v>475</v>
      </c>
      <c r="J15" s="91">
        <f t="shared" si="5"/>
        <v>1908</v>
      </c>
      <c r="K15" s="92">
        <f t="shared" ref="K15:Q15" si="23">SUM(K38,K61)</f>
        <v>186</v>
      </c>
      <c r="L15" s="92">
        <f t="shared" si="23"/>
        <v>58</v>
      </c>
      <c r="M15" s="92">
        <f t="shared" si="23"/>
        <v>200</v>
      </c>
      <c r="N15" s="92">
        <f t="shared" si="23"/>
        <v>220</v>
      </c>
      <c r="O15" s="92">
        <f t="shared" si="23"/>
        <v>301</v>
      </c>
      <c r="P15" s="92">
        <f t="shared" si="23"/>
        <v>827</v>
      </c>
      <c r="Q15" s="92">
        <f t="shared" si="23"/>
        <v>116</v>
      </c>
    </row>
    <row r="16" spans="1:17" ht="16.5" customHeight="1">
      <c r="A16" s="31" t="s">
        <v>237</v>
      </c>
      <c r="B16" s="90">
        <f t="shared" si="3"/>
        <v>7197</v>
      </c>
      <c r="C16" s="90">
        <f t="shared" ref="C16:I16" si="24">SUM(C39,C62)</f>
        <v>284</v>
      </c>
      <c r="D16" s="90">
        <f t="shared" si="24"/>
        <v>212</v>
      </c>
      <c r="E16" s="90">
        <f t="shared" si="24"/>
        <v>705</v>
      </c>
      <c r="F16" s="90">
        <f t="shared" si="24"/>
        <v>718</v>
      </c>
      <c r="G16" s="90">
        <f t="shared" si="24"/>
        <v>1424</v>
      </c>
      <c r="H16" s="90">
        <f t="shared" si="24"/>
        <v>3486</v>
      </c>
      <c r="I16" s="90">
        <f t="shared" si="24"/>
        <v>368</v>
      </c>
      <c r="J16" s="91">
        <f t="shared" si="5"/>
        <v>1521</v>
      </c>
      <c r="K16" s="92">
        <f t="shared" ref="K16:Q16" si="25">SUM(K39,K62)</f>
        <v>159</v>
      </c>
      <c r="L16" s="92">
        <f t="shared" si="25"/>
        <v>53</v>
      </c>
      <c r="M16" s="92">
        <f t="shared" si="25"/>
        <v>183</v>
      </c>
      <c r="N16" s="92">
        <f t="shared" si="25"/>
        <v>145</v>
      </c>
      <c r="O16" s="92">
        <f t="shared" si="25"/>
        <v>202</v>
      </c>
      <c r="P16" s="92">
        <f t="shared" si="25"/>
        <v>696</v>
      </c>
      <c r="Q16" s="92">
        <f t="shared" si="25"/>
        <v>83</v>
      </c>
    </row>
    <row r="17" spans="1:17" ht="16.5" customHeight="1">
      <c r="A17" s="31" t="s">
        <v>238</v>
      </c>
      <c r="B17" s="90">
        <f t="shared" si="3"/>
        <v>7381</v>
      </c>
      <c r="C17" s="90">
        <f t="shared" ref="C17:I17" si="26">SUM(C40,C63)</f>
        <v>250</v>
      </c>
      <c r="D17" s="90">
        <f t="shared" si="26"/>
        <v>182</v>
      </c>
      <c r="E17" s="90">
        <f t="shared" si="26"/>
        <v>691</v>
      </c>
      <c r="F17" s="90">
        <f t="shared" si="26"/>
        <v>674</v>
      </c>
      <c r="G17" s="90">
        <f t="shared" si="26"/>
        <v>1133</v>
      </c>
      <c r="H17" s="90">
        <f t="shared" si="26"/>
        <v>4144</v>
      </c>
      <c r="I17" s="90">
        <f t="shared" si="26"/>
        <v>307</v>
      </c>
      <c r="J17" s="91">
        <f t="shared" si="5"/>
        <v>1157</v>
      </c>
      <c r="K17" s="92">
        <f t="shared" ref="K17:Q17" si="27">SUM(K40,K63)</f>
        <v>108</v>
      </c>
      <c r="L17" s="92">
        <f t="shared" si="27"/>
        <v>47</v>
      </c>
      <c r="M17" s="92">
        <f t="shared" si="27"/>
        <v>131</v>
      </c>
      <c r="N17" s="92">
        <f t="shared" si="27"/>
        <v>141</v>
      </c>
      <c r="O17" s="92">
        <f t="shared" si="27"/>
        <v>152</v>
      </c>
      <c r="P17" s="92">
        <f t="shared" si="27"/>
        <v>510</v>
      </c>
      <c r="Q17" s="92">
        <f t="shared" si="27"/>
        <v>68</v>
      </c>
    </row>
    <row r="18" spans="1:17" ht="16.5" customHeight="1">
      <c r="A18" s="31" t="s">
        <v>239</v>
      </c>
      <c r="B18" s="90">
        <f t="shared" si="3"/>
        <v>9813</v>
      </c>
      <c r="C18" s="90">
        <f t="shared" ref="C18:I18" si="28">SUM(C41,C64)</f>
        <v>335</v>
      </c>
      <c r="D18" s="90">
        <f t="shared" si="28"/>
        <v>165</v>
      </c>
      <c r="E18" s="90">
        <f t="shared" si="28"/>
        <v>721</v>
      </c>
      <c r="F18" s="90">
        <f t="shared" si="28"/>
        <v>871</v>
      </c>
      <c r="G18" s="90">
        <f t="shared" si="28"/>
        <v>1392</v>
      </c>
      <c r="H18" s="90">
        <f t="shared" si="28"/>
        <v>6034</v>
      </c>
      <c r="I18" s="90">
        <f t="shared" si="28"/>
        <v>295</v>
      </c>
      <c r="J18" s="91">
        <f t="shared" si="5"/>
        <v>1187</v>
      </c>
      <c r="K18" s="92">
        <f t="shared" ref="K18:Q18" si="29">SUM(K41,K64)</f>
        <v>113</v>
      </c>
      <c r="L18" s="92">
        <f t="shared" si="29"/>
        <v>37</v>
      </c>
      <c r="M18" s="92">
        <f t="shared" si="29"/>
        <v>136</v>
      </c>
      <c r="N18" s="92">
        <f t="shared" si="29"/>
        <v>132</v>
      </c>
      <c r="O18" s="92">
        <f t="shared" si="29"/>
        <v>182</v>
      </c>
      <c r="P18" s="92">
        <f t="shared" si="29"/>
        <v>550</v>
      </c>
      <c r="Q18" s="92">
        <f t="shared" si="29"/>
        <v>37</v>
      </c>
    </row>
    <row r="19" spans="1:17" ht="16.5" customHeight="1">
      <c r="A19" s="31" t="s">
        <v>240</v>
      </c>
      <c r="B19" s="90">
        <f t="shared" si="3"/>
        <v>11527</v>
      </c>
      <c r="C19" s="90">
        <f t="shared" ref="C19:I19" si="30">SUM(C42,C65)</f>
        <v>431</v>
      </c>
      <c r="D19" s="90">
        <f t="shared" si="30"/>
        <v>196</v>
      </c>
      <c r="E19" s="90">
        <f t="shared" si="30"/>
        <v>656</v>
      </c>
      <c r="F19" s="90">
        <f t="shared" si="30"/>
        <v>745</v>
      </c>
      <c r="G19" s="90">
        <f t="shared" si="30"/>
        <v>1546</v>
      </c>
      <c r="H19" s="90">
        <f t="shared" si="30"/>
        <v>7623</v>
      </c>
      <c r="I19" s="90">
        <f t="shared" si="30"/>
        <v>330</v>
      </c>
      <c r="J19" s="91">
        <f t="shared" si="5"/>
        <v>978</v>
      </c>
      <c r="K19" s="92">
        <f t="shared" ref="K19:Q19" si="31">SUM(K42,K65)</f>
        <v>94</v>
      </c>
      <c r="L19" s="92">
        <f t="shared" si="31"/>
        <v>28</v>
      </c>
      <c r="M19" s="92">
        <f t="shared" si="31"/>
        <v>85</v>
      </c>
      <c r="N19" s="92">
        <f t="shared" si="31"/>
        <v>102</v>
      </c>
      <c r="O19" s="92">
        <f t="shared" si="31"/>
        <v>155</v>
      </c>
      <c r="P19" s="92">
        <f t="shared" si="31"/>
        <v>492</v>
      </c>
      <c r="Q19" s="92">
        <f t="shared" si="31"/>
        <v>22</v>
      </c>
    </row>
    <row r="20" spans="1:17" ht="16.5" customHeight="1">
      <c r="A20" s="31" t="s">
        <v>241</v>
      </c>
      <c r="B20" s="90">
        <f t="shared" si="3"/>
        <v>8713</v>
      </c>
      <c r="C20" s="90">
        <f t="shared" ref="C20:I20" si="32">SUM(C43,C66)</f>
        <v>285</v>
      </c>
      <c r="D20" s="90">
        <f t="shared" si="32"/>
        <v>180</v>
      </c>
      <c r="E20" s="90">
        <f t="shared" si="32"/>
        <v>528</v>
      </c>
      <c r="F20" s="90">
        <f t="shared" si="32"/>
        <v>567</v>
      </c>
      <c r="G20" s="90">
        <f t="shared" si="32"/>
        <v>974</v>
      </c>
      <c r="H20" s="90">
        <f t="shared" si="32"/>
        <v>5920</v>
      </c>
      <c r="I20" s="90">
        <f t="shared" si="32"/>
        <v>259</v>
      </c>
      <c r="J20" s="91">
        <f t="shared" si="5"/>
        <v>455</v>
      </c>
      <c r="K20" s="92">
        <f t="shared" ref="K20:P20" si="33">SUM(K43,K66)</f>
        <v>31</v>
      </c>
      <c r="L20" s="92">
        <f t="shared" si="33"/>
        <v>24</v>
      </c>
      <c r="M20" s="92">
        <f t="shared" si="33"/>
        <v>51</v>
      </c>
      <c r="N20" s="92">
        <f t="shared" si="33"/>
        <v>52</v>
      </c>
      <c r="O20" s="92">
        <f t="shared" si="33"/>
        <v>67</v>
      </c>
      <c r="P20" s="92">
        <f t="shared" si="33"/>
        <v>223</v>
      </c>
      <c r="Q20" s="92">
        <f>SUM(Q43,Q66)</f>
        <v>7</v>
      </c>
    </row>
    <row r="21" spans="1:17" ht="16.5" customHeight="1">
      <c r="A21" s="31" t="s">
        <v>242</v>
      </c>
      <c r="B21" s="90">
        <f t="shared" si="3"/>
        <v>6895</v>
      </c>
      <c r="C21" s="90">
        <f t="shared" ref="C21:I21" si="34">SUM(C44,C67)</f>
        <v>221</v>
      </c>
      <c r="D21" s="90">
        <f t="shared" si="34"/>
        <v>234</v>
      </c>
      <c r="E21" s="90">
        <f t="shared" si="34"/>
        <v>617</v>
      </c>
      <c r="F21" s="90">
        <f t="shared" si="34"/>
        <v>424</v>
      </c>
      <c r="G21" s="90">
        <f t="shared" si="34"/>
        <v>643</v>
      </c>
      <c r="H21" s="90">
        <f t="shared" si="34"/>
        <v>4543</v>
      </c>
      <c r="I21" s="90">
        <f t="shared" si="34"/>
        <v>213</v>
      </c>
      <c r="J21" s="91">
        <f t="shared" si="5"/>
        <v>284</v>
      </c>
      <c r="K21" s="92">
        <f t="shared" ref="K21:P21" si="35">SUM(K44,K67)</f>
        <v>30</v>
      </c>
      <c r="L21" s="92">
        <f t="shared" si="35"/>
        <v>13</v>
      </c>
      <c r="M21" s="92">
        <f t="shared" si="35"/>
        <v>46</v>
      </c>
      <c r="N21" s="92">
        <f t="shared" si="35"/>
        <v>22</v>
      </c>
      <c r="O21" s="92">
        <f t="shared" si="35"/>
        <v>44</v>
      </c>
      <c r="P21" s="92">
        <f t="shared" si="35"/>
        <v>127</v>
      </c>
      <c r="Q21" s="92">
        <f>SUM(Q44,Q67)</f>
        <v>2</v>
      </c>
    </row>
    <row r="22" spans="1:17" ht="16.5" customHeight="1">
      <c r="A22" s="31" t="s">
        <v>17</v>
      </c>
      <c r="B22" s="90">
        <f t="shared" si="3"/>
        <v>8478</v>
      </c>
      <c r="C22" s="90">
        <f t="shared" ref="C22:I22" si="36">SUM(C45,C68)</f>
        <v>218</v>
      </c>
      <c r="D22" s="90">
        <f t="shared" si="36"/>
        <v>538</v>
      </c>
      <c r="E22" s="90">
        <f t="shared" si="36"/>
        <v>1431</v>
      </c>
      <c r="F22" s="90">
        <f t="shared" si="36"/>
        <v>836</v>
      </c>
      <c r="G22" s="90">
        <f t="shared" si="36"/>
        <v>688</v>
      </c>
      <c r="H22" s="90">
        <f t="shared" si="36"/>
        <v>4504</v>
      </c>
      <c r="I22" s="90">
        <f t="shared" si="36"/>
        <v>263</v>
      </c>
      <c r="J22" s="91">
        <f t="shared" si="5"/>
        <v>310</v>
      </c>
      <c r="K22" s="92">
        <f t="shared" ref="K22:P23" si="37">SUM(K45,K68)</f>
        <v>14</v>
      </c>
      <c r="L22" s="92">
        <f t="shared" si="37"/>
        <v>23</v>
      </c>
      <c r="M22" s="92">
        <f t="shared" si="37"/>
        <v>77</v>
      </c>
      <c r="N22" s="92">
        <f t="shared" si="37"/>
        <v>38</v>
      </c>
      <c r="O22" s="92">
        <f t="shared" si="37"/>
        <v>45</v>
      </c>
      <c r="P22" s="92">
        <f t="shared" si="37"/>
        <v>110</v>
      </c>
      <c r="Q22" s="92">
        <f>SUM(Q45,Q68)</f>
        <v>3</v>
      </c>
    </row>
    <row r="23" spans="1:17" ht="16.5" customHeight="1">
      <c r="A23" s="32" t="s">
        <v>244</v>
      </c>
      <c r="B23" s="90">
        <f t="shared" si="3"/>
        <v>1061</v>
      </c>
      <c r="C23" s="90">
        <f t="shared" ref="C23:H23" si="38">SUM(C46,C69)</f>
        <v>0</v>
      </c>
      <c r="D23" s="90">
        <f t="shared" si="38"/>
        <v>0</v>
      </c>
      <c r="E23" s="90">
        <f t="shared" si="38"/>
        <v>0</v>
      </c>
      <c r="F23" s="90">
        <f t="shared" si="38"/>
        <v>0</v>
      </c>
      <c r="G23" s="90">
        <f t="shared" si="38"/>
        <v>0</v>
      </c>
      <c r="H23" s="90">
        <f t="shared" si="38"/>
        <v>0</v>
      </c>
      <c r="I23" s="90">
        <f>SUM(I46,I69)</f>
        <v>1061</v>
      </c>
      <c r="J23" s="91">
        <f>SUM(K23:Q23)</f>
        <v>0</v>
      </c>
      <c r="K23" s="92">
        <f t="shared" si="37"/>
        <v>0</v>
      </c>
      <c r="L23" s="92">
        <f>SUM(L46,L69)</f>
        <v>0</v>
      </c>
      <c r="M23" s="92">
        <f t="shared" si="37"/>
        <v>0</v>
      </c>
      <c r="N23" s="92">
        <f t="shared" si="37"/>
        <v>0</v>
      </c>
      <c r="O23" s="92">
        <f t="shared" si="37"/>
        <v>0</v>
      </c>
      <c r="P23" s="92">
        <f t="shared" si="37"/>
        <v>0</v>
      </c>
      <c r="Q23" s="92">
        <f>SUM(Q46,Q69)</f>
        <v>0</v>
      </c>
    </row>
    <row r="24" spans="1:17" ht="16.5" customHeight="1">
      <c r="A24" s="33" t="s">
        <v>211</v>
      </c>
      <c r="B24" s="90"/>
      <c r="C24" s="90"/>
      <c r="D24" s="90"/>
      <c r="E24" s="90"/>
      <c r="F24" s="90"/>
      <c r="G24" s="90"/>
      <c r="H24" s="90"/>
      <c r="I24" s="90"/>
      <c r="J24" s="91"/>
      <c r="K24" s="92"/>
      <c r="L24" s="92"/>
      <c r="M24" s="92"/>
      <c r="N24" s="92"/>
      <c r="O24" s="92"/>
      <c r="P24" s="92"/>
      <c r="Q24" s="92"/>
    </row>
    <row r="25" spans="1:17" ht="16.5" customHeight="1">
      <c r="A25" s="31" t="s">
        <v>58</v>
      </c>
      <c r="B25" s="90">
        <f>SUM(C25:I25)</f>
        <v>45426</v>
      </c>
      <c r="C25" s="90">
        <f>SUM(C18:C22)</f>
        <v>1490</v>
      </c>
      <c r="D25" s="90">
        <f t="shared" ref="D25:I25" si="39">SUM(D18:D22)</f>
        <v>1313</v>
      </c>
      <c r="E25" s="90">
        <f t="shared" si="39"/>
        <v>3953</v>
      </c>
      <c r="F25" s="90">
        <f t="shared" si="39"/>
        <v>3443</v>
      </c>
      <c r="G25" s="90">
        <f t="shared" si="39"/>
        <v>5243</v>
      </c>
      <c r="H25" s="90">
        <f t="shared" si="39"/>
        <v>28624</v>
      </c>
      <c r="I25" s="90">
        <f t="shared" si="39"/>
        <v>1360</v>
      </c>
      <c r="J25" s="91">
        <f>SUM(K25:Q25)</f>
        <v>3214</v>
      </c>
      <c r="K25" s="92">
        <f>SUM(K18:K22)</f>
        <v>282</v>
      </c>
      <c r="L25" s="92">
        <f t="shared" ref="L25:Q25" si="40">SUM(L18:L22)</f>
        <v>125</v>
      </c>
      <c r="M25" s="92">
        <f t="shared" si="40"/>
        <v>395</v>
      </c>
      <c r="N25" s="92">
        <f t="shared" si="40"/>
        <v>346</v>
      </c>
      <c r="O25" s="92">
        <f t="shared" si="40"/>
        <v>493</v>
      </c>
      <c r="P25" s="92">
        <f t="shared" si="40"/>
        <v>1502</v>
      </c>
      <c r="Q25" s="92">
        <f t="shared" si="40"/>
        <v>71</v>
      </c>
    </row>
    <row r="26" spans="1:17" ht="16.5" customHeight="1">
      <c r="A26" s="31"/>
      <c r="B26" s="90"/>
      <c r="C26" s="90"/>
      <c r="D26" s="90"/>
      <c r="E26" s="90"/>
      <c r="F26" s="90"/>
      <c r="G26" s="90"/>
      <c r="H26" s="90"/>
      <c r="I26" s="90"/>
      <c r="J26" s="91"/>
      <c r="K26" s="92"/>
      <c r="L26" s="92"/>
      <c r="M26" s="92"/>
      <c r="N26" s="92"/>
      <c r="O26" s="92"/>
      <c r="P26" s="92"/>
      <c r="Q26" s="92"/>
    </row>
    <row r="27" spans="1:17" s="7" customFormat="1" ht="16.5" customHeight="1">
      <c r="A27" s="34" t="s">
        <v>0</v>
      </c>
      <c r="B27" s="169">
        <f t="shared" ref="B27:K27" si="41">SUM(B28:B46)</f>
        <v>50136</v>
      </c>
      <c r="C27" s="169">
        <f t="shared" si="41"/>
        <v>4372</v>
      </c>
      <c r="D27" s="169">
        <f t="shared" si="41"/>
        <v>2433</v>
      </c>
      <c r="E27" s="169">
        <f t="shared" si="41"/>
        <v>6978</v>
      </c>
      <c r="F27" s="169">
        <f t="shared" si="41"/>
        <v>5820</v>
      </c>
      <c r="G27" s="169">
        <f t="shared" si="41"/>
        <v>7967</v>
      </c>
      <c r="H27" s="169">
        <f t="shared" si="41"/>
        <v>18565</v>
      </c>
      <c r="I27" s="169">
        <f t="shared" si="41"/>
        <v>4001</v>
      </c>
      <c r="J27" s="170">
        <f t="shared" si="41"/>
        <v>18178</v>
      </c>
      <c r="K27" s="142">
        <f t="shared" si="41"/>
        <v>3104</v>
      </c>
      <c r="L27" s="142">
        <f t="shared" ref="L27:Q27" si="42">SUM(L28:L46)</f>
        <v>1187</v>
      </c>
      <c r="M27" s="142">
        <f t="shared" si="42"/>
        <v>3288</v>
      </c>
      <c r="N27" s="142">
        <f t="shared" si="42"/>
        <v>2499</v>
      </c>
      <c r="O27" s="142">
        <f t="shared" si="42"/>
        <v>2809</v>
      </c>
      <c r="P27" s="142">
        <f t="shared" si="42"/>
        <v>3633</v>
      </c>
      <c r="Q27" s="142">
        <f t="shared" si="42"/>
        <v>1658</v>
      </c>
    </row>
    <row r="28" spans="1:17" ht="16.5" customHeight="1">
      <c r="A28" s="31" t="s">
        <v>57</v>
      </c>
      <c r="B28" s="90">
        <f>SUM(C28:I28)</f>
        <v>1211</v>
      </c>
      <c r="C28" s="90">
        <v>603</v>
      </c>
      <c r="D28" s="90">
        <v>152</v>
      </c>
      <c r="E28" s="90">
        <v>314</v>
      </c>
      <c r="F28" s="90" t="s">
        <v>163</v>
      </c>
      <c r="G28" s="90" t="s">
        <v>163</v>
      </c>
      <c r="H28" s="90" t="s">
        <v>163</v>
      </c>
      <c r="I28" s="90">
        <v>142</v>
      </c>
      <c r="J28" s="91">
        <f>SUM(K28:Q28)</f>
        <v>1211</v>
      </c>
      <c r="K28" s="92">
        <v>603</v>
      </c>
      <c r="L28" s="92">
        <v>152</v>
      </c>
      <c r="M28" s="92">
        <v>314</v>
      </c>
      <c r="N28" s="92" t="s">
        <v>163</v>
      </c>
      <c r="O28" s="92" t="s">
        <v>163</v>
      </c>
      <c r="P28" s="92" t="s">
        <v>163</v>
      </c>
      <c r="Q28" s="92">
        <v>142</v>
      </c>
    </row>
    <row r="29" spans="1:17" ht="16.5" customHeight="1">
      <c r="A29" s="31" t="s">
        <v>227</v>
      </c>
      <c r="B29" s="90">
        <f t="shared" ref="B29:B46" si="43">SUM(C29:I29)</f>
        <v>1570</v>
      </c>
      <c r="C29" s="90">
        <v>453</v>
      </c>
      <c r="D29" s="90">
        <v>95</v>
      </c>
      <c r="E29" s="90">
        <v>424</v>
      </c>
      <c r="F29" s="90">
        <v>425</v>
      </c>
      <c r="G29" s="90" t="s">
        <v>163</v>
      </c>
      <c r="H29" s="90" t="s">
        <v>163</v>
      </c>
      <c r="I29" s="90">
        <v>173</v>
      </c>
      <c r="J29" s="91">
        <f t="shared" ref="J29:J46" si="44">SUM(K29:Q29)</f>
        <v>1570</v>
      </c>
      <c r="K29" s="92">
        <v>453</v>
      </c>
      <c r="L29" s="92">
        <v>95</v>
      </c>
      <c r="M29" s="92">
        <v>424</v>
      </c>
      <c r="N29" s="92">
        <v>425</v>
      </c>
      <c r="O29" s="92" t="s">
        <v>163</v>
      </c>
      <c r="P29" s="92" t="s">
        <v>163</v>
      </c>
      <c r="Q29" s="92">
        <v>173</v>
      </c>
    </row>
    <row r="30" spans="1:17" ht="16.5" customHeight="1">
      <c r="A30" s="31" t="s">
        <v>228</v>
      </c>
      <c r="B30" s="90">
        <f t="shared" si="43"/>
        <v>1897</v>
      </c>
      <c r="C30" s="90">
        <v>481</v>
      </c>
      <c r="D30" s="90">
        <v>64</v>
      </c>
      <c r="E30" s="90">
        <v>288</v>
      </c>
      <c r="F30" s="90">
        <v>485</v>
      </c>
      <c r="G30" s="90">
        <v>362</v>
      </c>
      <c r="H30" s="90" t="s">
        <v>163</v>
      </c>
      <c r="I30" s="90">
        <v>217</v>
      </c>
      <c r="J30" s="91">
        <f t="shared" si="44"/>
        <v>1897</v>
      </c>
      <c r="K30" s="92">
        <v>481</v>
      </c>
      <c r="L30" s="92">
        <v>64</v>
      </c>
      <c r="M30" s="92">
        <v>288</v>
      </c>
      <c r="N30" s="92">
        <v>485</v>
      </c>
      <c r="O30" s="92">
        <v>362</v>
      </c>
      <c r="P30" s="92" t="s">
        <v>163</v>
      </c>
      <c r="Q30" s="92">
        <v>217</v>
      </c>
    </row>
    <row r="31" spans="1:17" ht="16.5" customHeight="1">
      <c r="A31" s="31" t="s">
        <v>229</v>
      </c>
      <c r="B31" s="90">
        <f t="shared" si="43"/>
        <v>2287</v>
      </c>
      <c r="C31" s="90">
        <v>426</v>
      </c>
      <c r="D31" s="90">
        <v>207</v>
      </c>
      <c r="E31" s="90">
        <v>367</v>
      </c>
      <c r="F31" s="90">
        <v>317</v>
      </c>
      <c r="G31" s="90">
        <v>744</v>
      </c>
      <c r="H31" s="90" t="s">
        <v>163</v>
      </c>
      <c r="I31" s="90">
        <v>226</v>
      </c>
      <c r="J31" s="91">
        <f t="shared" si="44"/>
        <v>2278</v>
      </c>
      <c r="K31" s="92">
        <v>424</v>
      </c>
      <c r="L31" s="92">
        <v>204</v>
      </c>
      <c r="M31" s="92">
        <v>367</v>
      </c>
      <c r="N31" s="92">
        <v>316</v>
      </c>
      <c r="O31" s="92">
        <v>743</v>
      </c>
      <c r="P31" s="92" t="s">
        <v>163</v>
      </c>
      <c r="Q31" s="92">
        <v>224</v>
      </c>
    </row>
    <row r="32" spans="1:17" ht="16.5" customHeight="1">
      <c r="A32" s="31" t="s">
        <v>230</v>
      </c>
      <c r="B32" s="90">
        <f t="shared" si="43"/>
        <v>2010</v>
      </c>
      <c r="C32" s="90">
        <v>245</v>
      </c>
      <c r="D32" s="90">
        <v>215</v>
      </c>
      <c r="E32" s="90">
        <v>531</v>
      </c>
      <c r="F32" s="90">
        <v>165</v>
      </c>
      <c r="G32" s="90">
        <v>395</v>
      </c>
      <c r="H32" s="90">
        <v>224</v>
      </c>
      <c r="I32" s="90">
        <v>235</v>
      </c>
      <c r="J32" s="91">
        <f t="shared" si="44"/>
        <v>1894</v>
      </c>
      <c r="K32" s="92">
        <v>239</v>
      </c>
      <c r="L32" s="92">
        <v>181</v>
      </c>
      <c r="M32" s="92">
        <v>496</v>
      </c>
      <c r="N32" s="92">
        <v>160</v>
      </c>
      <c r="O32" s="92">
        <v>391</v>
      </c>
      <c r="P32" s="92">
        <v>217</v>
      </c>
      <c r="Q32" s="92">
        <v>210</v>
      </c>
    </row>
    <row r="33" spans="1:17" ht="16.5" customHeight="1">
      <c r="A33" s="31" t="s">
        <v>231</v>
      </c>
      <c r="B33" s="90">
        <f t="shared" si="43"/>
        <v>1656</v>
      </c>
      <c r="C33" s="90">
        <v>148</v>
      </c>
      <c r="D33" s="90">
        <v>210</v>
      </c>
      <c r="E33" s="90">
        <v>475</v>
      </c>
      <c r="F33" s="90">
        <v>183</v>
      </c>
      <c r="G33" s="90">
        <v>167</v>
      </c>
      <c r="H33" s="90">
        <v>279</v>
      </c>
      <c r="I33" s="90">
        <v>194</v>
      </c>
      <c r="J33" s="91">
        <f t="shared" si="44"/>
        <v>1221</v>
      </c>
      <c r="K33" s="92">
        <v>129</v>
      </c>
      <c r="L33" s="92">
        <v>116</v>
      </c>
      <c r="M33" s="92">
        <v>268</v>
      </c>
      <c r="N33" s="92">
        <v>139</v>
      </c>
      <c r="O33" s="92">
        <v>162</v>
      </c>
      <c r="P33" s="92">
        <v>265</v>
      </c>
      <c r="Q33" s="92">
        <v>142</v>
      </c>
    </row>
    <row r="34" spans="1:17" ht="16.5" customHeight="1">
      <c r="A34" s="31" t="s">
        <v>232</v>
      </c>
      <c r="B34" s="90">
        <f t="shared" si="43"/>
        <v>1828</v>
      </c>
      <c r="C34" s="90">
        <v>134</v>
      </c>
      <c r="D34" s="90">
        <v>201</v>
      </c>
      <c r="E34" s="90">
        <v>555</v>
      </c>
      <c r="F34" s="90">
        <v>250</v>
      </c>
      <c r="G34" s="90">
        <v>145</v>
      </c>
      <c r="H34" s="90">
        <v>333</v>
      </c>
      <c r="I34" s="90">
        <v>210</v>
      </c>
      <c r="J34" s="91">
        <f t="shared" si="44"/>
        <v>999</v>
      </c>
      <c r="K34" s="92">
        <v>105</v>
      </c>
      <c r="L34" s="92">
        <v>72</v>
      </c>
      <c r="M34" s="92">
        <v>215</v>
      </c>
      <c r="N34" s="92">
        <v>102</v>
      </c>
      <c r="O34" s="92">
        <v>105</v>
      </c>
      <c r="P34" s="92">
        <v>304</v>
      </c>
      <c r="Q34" s="92">
        <v>96</v>
      </c>
    </row>
    <row r="35" spans="1:17" ht="16.5" customHeight="1">
      <c r="A35" s="31" t="s">
        <v>233</v>
      </c>
      <c r="B35" s="90">
        <f t="shared" si="43"/>
        <v>2221</v>
      </c>
      <c r="C35" s="90">
        <v>162</v>
      </c>
      <c r="D35" s="90">
        <v>147</v>
      </c>
      <c r="E35" s="90">
        <v>547</v>
      </c>
      <c r="F35" s="90">
        <v>459</v>
      </c>
      <c r="G35" s="90">
        <v>313</v>
      </c>
      <c r="H35" s="90">
        <v>372</v>
      </c>
      <c r="I35" s="90">
        <v>221</v>
      </c>
      <c r="J35" s="91">
        <f t="shared" si="44"/>
        <v>991</v>
      </c>
      <c r="K35" s="92">
        <v>110</v>
      </c>
      <c r="L35" s="92">
        <v>46</v>
      </c>
      <c r="M35" s="92">
        <v>144</v>
      </c>
      <c r="N35" s="92">
        <v>126</v>
      </c>
      <c r="O35" s="92">
        <v>153</v>
      </c>
      <c r="P35" s="92">
        <v>327</v>
      </c>
      <c r="Q35" s="92">
        <v>85</v>
      </c>
    </row>
    <row r="36" spans="1:17" ht="16.5" customHeight="1">
      <c r="A36" s="31" t="s">
        <v>234</v>
      </c>
      <c r="B36" s="90">
        <f t="shared" si="43"/>
        <v>2938</v>
      </c>
      <c r="C36" s="90">
        <v>167</v>
      </c>
      <c r="D36" s="90">
        <v>159</v>
      </c>
      <c r="E36" s="90">
        <v>552</v>
      </c>
      <c r="F36" s="90">
        <v>593</v>
      </c>
      <c r="G36" s="90">
        <v>620</v>
      </c>
      <c r="H36" s="90">
        <v>576</v>
      </c>
      <c r="I36" s="90">
        <v>271</v>
      </c>
      <c r="J36" s="91">
        <f t="shared" si="44"/>
        <v>1093</v>
      </c>
      <c r="K36" s="92">
        <v>117</v>
      </c>
      <c r="L36" s="92">
        <v>44</v>
      </c>
      <c r="M36" s="92">
        <v>156</v>
      </c>
      <c r="N36" s="92">
        <v>124</v>
      </c>
      <c r="O36" s="92">
        <v>155</v>
      </c>
      <c r="P36" s="92">
        <v>429</v>
      </c>
      <c r="Q36" s="92">
        <v>68</v>
      </c>
    </row>
    <row r="37" spans="1:17" ht="16.5" customHeight="1">
      <c r="A37" s="31" t="s">
        <v>235</v>
      </c>
      <c r="B37" s="90">
        <f t="shared" si="43"/>
        <v>3650</v>
      </c>
      <c r="C37" s="90">
        <v>190</v>
      </c>
      <c r="D37" s="90">
        <v>154</v>
      </c>
      <c r="E37" s="90">
        <v>505</v>
      </c>
      <c r="F37" s="90">
        <v>611</v>
      </c>
      <c r="G37" s="90">
        <v>996</v>
      </c>
      <c r="H37" s="90">
        <v>890</v>
      </c>
      <c r="I37" s="90">
        <v>304</v>
      </c>
      <c r="J37" s="91">
        <f t="shared" si="44"/>
        <v>1249</v>
      </c>
      <c r="K37" s="92">
        <v>130</v>
      </c>
      <c r="L37" s="92">
        <v>47</v>
      </c>
      <c r="M37" s="92">
        <v>138</v>
      </c>
      <c r="N37" s="92">
        <v>155</v>
      </c>
      <c r="O37" s="92">
        <v>181</v>
      </c>
      <c r="P37" s="92">
        <v>517</v>
      </c>
      <c r="Q37" s="92">
        <v>81</v>
      </c>
    </row>
    <row r="38" spans="1:17" ht="16.5" customHeight="1">
      <c r="A38" s="31" t="s">
        <v>236</v>
      </c>
      <c r="B38" s="90">
        <f t="shared" si="43"/>
        <v>3418</v>
      </c>
      <c r="C38" s="90">
        <v>156</v>
      </c>
      <c r="D38" s="90">
        <v>147</v>
      </c>
      <c r="E38" s="90">
        <v>394</v>
      </c>
      <c r="F38" s="90">
        <v>414</v>
      </c>
      <c r="G38" s="90">
        <v>896</v>
      </c>
      <c r="H38" s="90">
        <v>1171</v>
      </c>
      <c r="I38" s="90">
        <v>240</v>
      </c>
      <c r="J38" s="91">
        <f t="shared" si="44"/>
        <v>1015</v>
      </c>
      <c r="K38" s="92">
        <v>94</v>
      </c>
      <c r="L38" s="92">
        <v>42</v>
      </c>
      <c r="M38" s="92">
        <v>114</v>
      </c>
      <c r="N38" s="92">
        <v>131</v>
      </c>
      <c r="O38" s="92">
        <v>152</v>
      </c>
      <c r="P38" s="92">
        <v>410</v>
      </c>
      <c r="Q38" s="92">
        <v>72</v>
      </c>
    </row>
    <row r="39" spans="1:17" ht="16.5" customHeight="1">
      <c r="A39" s="31" t="s">
        <v>237</v>
      </c>
      <c r="B39" s="90">
        <f t="shared" si="43"/>
        <v>3309</v>
      </c>
      <c r="C39" s="90">
        <v>153</v>
      </c>
      <c r="D39" s="90">
        <v>131</v>
      </c>
      <c r="E39" s="90">
        <v>336</v>
      </c>
      <c r="F39" s="90">
        <v>332</v>
      </c>
      <c r="G39" s="90">
        <v>683</v>
      </c>
      <c r="H39" s="90">
        <v>1478</v>
      </c>
      <c r="I39" s="90">
        <v>196</v>
      </c>
      <c r="J39" s="91">
        <f t="shared" si="44"/>
        <v>781</v>
      </c>
      <c r="K39" s="92">
        <v>65</v>
      </c>
      <c r="L39" s="92">
        <v>34</v>
      </c>
      <c r="M39" s="92">
        <v>104</v>
      </c>
      <c r="N39" s="92">
        <v>92</v>
      </c>
      <c r="O39" s="92">
        <v>104</v>
      </c>
      <c r="P39" s="92">
        <v>326</v>
      </c>
      <c r="Q39" s="92">
        <v>56</v>
      </c>
    </row>
    <row r="40" spans="1:17" ht="16.5" customHeight="1">
      <c r="A40" s="31" t="s">
        <v>238</v>
      </c>
      <c r="B40" s="90">
        <f t="shared" si="43"/>
        <v>3473</v>
      </c>
      <c r="C40" s="90">
        <v>141</v>
      </c>
      <c r="D40" s="90">
        <v>111</v>
      </c>
      <c r="E40" s="90">
        <v>362</v>
      </c>
      <c r="F40" s="90">
        <v>317</v>
      </c>
      <c r="G40" s="90">
        <v>532</v>
      </c>
      <c r="H40" s="90">
        <v>1833</v>
      </c>
      <c r="I40" s="90">
        <v>177</v>
      </c>
      <c r="J40" s="91">
        <f t="shared" si="44"/>
        <v>630</v>
      </c>
      <c r="K40" s="92">
        <v>39</v>
      </c>
      <c r="L40" s="92">
        <v>36</v>
      </c>
      <c r="M40" s="92">
        <v>88</v>
      </c>
      <c r="N40" s="92">
        <v>77</v>
      </c>
      <c r="O40" s="92">
        <v>81</v>
      </c>
      <c r="P40" s="92">
        <v>260</v>
      </c>
      <c r="Q40" s="92">
        <v>49</v>
      </c>
    </row>
    <row r="41" spans="1:17" ht="16.5" customHeight="1">
      <c r="A41" s="31" t="s">
        <v>239</v>
      </c>
      <c r="B41" s="90">
        <f t="shared" si="43"/>
        <v>4417</v>
      </c>
      <c r="C41" s="90">
        <v>204</v>
      </c>
      <c r="D41" s="90">
        <v>87</v>
      </c>
      <c r="E41" s="90">
        <v>364</v>
      </c>
      <c r="F41" s="90">
        <v>426</v>
      </c>
      <c r="G41" s="90">
        <v>622</v>
      </c>
      <c r="H41" s="90">
        <v>2566</v>
      </c>
      <c r="I41" s="90">
        <v>148</v>
      </c>
      <c r="J41" s="91">
        <f t="shared" si="44"/>
        <v>639</v>
      </c>
      <c r="K41" s="92">
        <v>58</v>
      </c>
      <c r="L41" s="92">
        <v>26</v>
      </c>
      <c r="M41" s="92">
        <v>81</v>
      </c>
      <c r="N41" s="92">
        <v>78</v>
      </c>
      <c r="O41" s="92">
        <v>103</v>
      </c>
      <c r="P41" s="92">
        <v>267</v>
      </c>
      <c r="Q41" s="92">
        <v>26</v>
      </c>
    </row>
    <row r="42" spans="1:17" ht="16.5" customHeight="1">
      <c r="A42" s="31" t="s">
        <v>240</v>
      </c>
      <c r="B42" s="90">
        <f t="shared" si="43"/>
        <v>5033</v>
      </c>
      <c r="C42" s="90">
        <v>270</v>
      </c>
      <c r="D42" s="90">
        <v>80</v>
      </c>
      <c r="E42" s="90">
        <v>282</v>
      </c>
      <c r="F42" s="90">
        <v>345</v>
      </c>
      <c r="G42" s="90">
        <v>660</v>
      </c>
      <c r="H42" s="90">
        <v>3247</v>
      </c>
      <c r="I42" s="90">
        <v>149</v>
      </c>
      <c r="J42" s="91">
        <f t="shared" si="44"/>
        <v>464</v>
      </c>
      <c r="K42" s="92">
        <v>35</v>
      </c>
      <c r="L42" s="92">
        <v>18</v>
      </c>
      <c r="M42" s="92">
        <v>49</v>
      </c>
      <c r="N42" s="92">
        <v>58</v>
      </c>
      <c r="O42" s="92">
        <v>78</v>
      </c>
      <c r="P42" s="92">
        <v>213</v>
      </c>
      <c r="Q42" s="92">
        <v>13</v>
      </c>
    </row>
    <row r="43" spans="1:17" ht="16.5" customHeight="1">
      <c r="A43" s="31" t="s">
        <v>241</v>
      </c>
      <c r="B43" s="90">
        <f t="shared" si="43"/>
        <v>3561</v>
      </c>
      <c r="C43" s="90">
        <v>179</v>
      </c>
      <c r="D43" s="90">
        <v>74</v>
      </c>
      <c r="E43" s="90">
        <v>199</v>
      </c>
      <c r="F43" s="90">
        <v>208</v>
      </c>
      <c r="G43" s="90">
        <v>435</v>
      </c>
      <c r="H43" s="90">
        <v>2364</v>
      </c>
      <c r="I43" s="90">
        <v>102</v>
      </c>
      <c r="J43" s="91">
        <f t="shared" si="44"/>
        <v>155</v>
      </c>
      <c r="K43" s="92">
        <v>12</v>
      </c>
      <c r="L43" s="92">
        <v>6</v>
      </c>
      <c r="M43" s="92">
        <v>21</v>
      </c>
      <c r="N43" s="92">
        <v>24</v>
      </c>
      <c r="O43" s="92">
        <v>24</v>
      </c>
      <c r="P43" s="92">
        <v>65</v>
      </c>
      <c r="Q43" s="92">
        <v>3</v>
      </c>
    </row>
    <row r="44" spans="1:17" ht="16.5" customHeight="1">
      <c r="A44" s="31" t="s">
        <v>242</v>
      </c>
      <c r="B44" s="90">
        <f t="shared" si="43"/>
        <v>2544</v>
      </c>
      <c r="C44" s="90">
        <v>125</v>
      </c>
      <c r="D44" s="90">
        <v>77</v>
      </c>
      <c r="E44" s="90">
        <v>193</v>
      </c>
      <c r="F44" s="90">
        <v>145</v>
      </c>
      <c r="G44" s="90">
        <v>220</v>
      </c>
      <c r="H44" s="90">
        <v>1709</v>
      </c>
      <c r="I44" s="90">
        <v>75</v>
      </c>
      <c r="J44" s="91">
        <f t="shared" si="44"/>
        <v>69</v>
      </c>
      <c r="K44" s="92">
        <v>9</v>
      </c>
      <c r="L44" s="92">
        <v>3</v>
      </c>
      <c r="M44" s="92">
        <v>15</v>
      </c>
      <c r="N44" s="92">
        <v>3</v>
      </c>
      <c r="O44" s="92">
        <v>10</v>
      </c>
      <c r="P44" s="92">
        <v>28</v>
      </c>
      <c r="Q44" s="92">
        <v>1</v>
      </c>
    </row>
    <row r="45" spans="1:17" ht="16.5" customHeight="1">
      <c r="A45" s="31" t="s">
        <v>17</v>
      </c>
      <c r="B45" s="90">
        <f t="shared" si="43"/>
        <v>2454</v>
      </c>
      <c r="C45" s="90">
        <v>135</v>
      </c>
      <c r="D45" s="90">
        <v>122</v>
      </c>
      <c r="E45" s="90">
        <v>290</v>
      </c>
      <c r="F45" s="90">
        <v>145</v>
      </c>
      <c r="G45" s="90">
        <v>177</v>
      </c>
      <c r="H45" s="90">
        <v>1523</v>
      </c>
      <c r="I45" s="90">
        <v>62</v>
      </c>
      <c r="J45" s="91">
        <f t="shared" si="44"/>
        <v>22</v>
      </c>
      <c r="K45" s="92">
        <v>1</v>
      </c>
      <c r="L45" s="92">
        <v>1</v>
      </c>
      <c r="M45" s="92">
        <v>6</v>
      </c>
      <c r="N45" s="92">
        <v>4</v>
      </c>
      <c r="O45" s="92">
        <v>5</v>
      </c>
      <c r="P45" s="92">
        <v>5</v>
      </c>
      <c r="Q45" s="92" t="s">
        <v>163</v>
      </c>
    </row>
    <row r="46" spans="1:17" ht="16.5" customHeight="1">
      <c r="A46" s="32" t="s">
        <v>244</v>
      </c>
      <c r="B46" s="90">
        <f t="shared" si="43"/>
        <v>659</v>
      </c>
      <c r="C46" s="90" t="s">
        <v>163</v>
      </c>
      <c r="D46" s="90" t="s">
        <v>163</v>
      </c>
      <c r="E46" s="90" t="s">
        <v>163</v>
      </c>
      <c r="F46" s="90" t="s">
        <v>163</v>
      </c>
      <c r="G46" s="90" t="s">
        <v>163</v>
      </c>
      <c r="H46" s="90" t="s">
        <v>163</v>
      </c>
      <c r="I46" s="90">
        <v>659</v>
      </c>
      <c r="J46" s="91">
        <f t="shared" si="44"/>
        <v>0</v>
      </c>
      <c r="K46" s="92" t="s">
        <v>163</v>
      </c>
      <c r="L46" s="92" t="s">
        <v>163</v>
      </c>
      <c r="M46" s="92" t="s">
        <v>163</v>
      </c>
      <c r="N46" s="92" t="s">
        <v>163</v>
      </c>
      <c r="O46" s="92" t="s">
        <v>163</v>
      </c>
      <c r="P46" s="92" t="s">
        <v>163</v>
      </c>
      <c r="Q46" s="92" t="s">
        <v>163</v>
      </c>
    </row>
    <row r="47" spans="1:17" ht="16.5" customHeight="1">
      <c r="A47" s="33" t="s">
        <v>211</v>
      </c>
      <c r="B47" s="90"/>
      <c r="C47" s="90"/>
      <c r="D47" s="90"/>
      <c r="E47" s="90"/>
      <c r="F47" s="90"/>
      <c r="G47" s="90"/>
      <c r="H47" s="90"/>
      <c r="I47" s="90"/>
      <c r="J47" s="91"/>
      <c r="K47" s="92"/>
      <c r="L47" s="92"/>
      <c r="M47" s="92"/>
      <c r="N47" s="92"/>
      <c r="O47" s="92"/>
      <c r="P47" s="92"/>
      <c r="Q47" s="92"/>
    </row>
    <row r="48" spans="1:17" ht="16.5" customHeight="1">
      <c r="A48" s="31" t="s">
        <v>58</v>
      </c>
      <c r="B48" s="90">
        <f>SUM(C48:I48)</f>
        <v>18009</v>
      </c>
      <c r="C48" s="90">
        <f>SUM(C41:C45)</f>
        <v>913</v>
      </c>
      <c r="D48" s="90">
        <f t="shared" ref="D48:I48" si="45">SUM(D41:D45)</f>
        <v>440</v>
      </c>
      <c r="E48" s="90">
        <f t="shared" si="45"/>
        <v>1328</v>
      </c>
      <c r="F48" s="90">
        <f t="shared" si="45"/>
        <v>1269</v>
      </c>
      <c r="G48" s="90">
        <f t="shared" si="45"/>
        <v>2114</v>
      </c>
      <c r="H48" s="90">
        <f t="shared" si="45"/>
        <v>11409</v>
      </c>
      <c r="I48" s="90">
        <f t="shared" si="45"/>
        <v>536</v>
      </c>
      <c r="J48" s="91">
        <f>SUM(K48:Q48)</f>
        <v>1349</v>
      </c>
      <c r="K48" s="92">
        <f>SUM(K41:K45)</f>
        <v>115</v>
      </c>
      <c r="L48" s="92">
        <f t="shared" ref="L48:Q48" si="46">SUM(L41:L45)</f>
        <v>54</v>
      </c>
      <c r="M48" s="92">
        <f t="shared" si="46"/>
        <v>172</v>
      </c>
      <c r="N48" s="92">
        <f t="shared" si="46"/>
        <v>167</v>
      </c>
      <c r="O48" s="92">
        <f t="shared" si="46"/>
        <v>220</v>
      </c>
      <c r="P48" s="92">
        <f t="shared" si="46"/>
        <v>578</v>
      </c>
      <c r="Q48" s="92">
        <f t="shared" si="46"/>
        <v>43</v>
      </c>
    </row>
    <row r="49" spans="1:17" ht="16.5" customHeight="1">
      <c r="A49" s="31"/>
      <c r="B49" s="90"/>
      <c r="C49" s="90"/>
      <c r="D49" s="90"/>
      <c r="E49" s="90"/>
      <c r="F49" s="90"/>
      <c r="G49" s="90"/>
      <c r="H49" s="90"/>
      <c r="I49" s="90"/>
      <c r="J49" s="91"/>
      <c r="K49" s="92"/>
      <c r="L49" s="92"/>
      <c r="M49" s="92"/>
      <c r="N49" s="92"/>
      <c r="O49" s="92"/>
      <c r="P49" s="92"/>
      <c r="Q49" s="92"/>
    </row>
    <row r="50" spans="1:17" s="7" customFormat="1" ht="16.5" customHeight="1">
      <c r="A50" s="34" t="s">
        <v>1</v>
      </c>
      <c r="B50" s="169">
        <f t="shared" ref="B50:J50" si="47">SUM(B51:B69)</f>
        <v>61163</v>
      </c>
      <c r="C50" s="169">
        <f t="shared" si="47"/>
        <v>3819</v>
      </c>
      <c r="D50" s="169">
        <f t="shared" si="47"/>
        <v>2722</v>
      </c>
      <c r="E50" s="169">
        <f t="shared" si="47"/>
        <v>8308</v>
      </c>
      <c r="F50" s="169">
        <f t="shared" si="47"/>
        <v>7165</v>
      </c>
      <c r="G50" s="169">
        <f t="shared" si="47"/>
        <v>9749</v>
      </c>
      <c r="H50" s="169">
        <f t="shared" si="47"/>
        <v>25576</v>
      </c>
      <c r="I50" s="169">
        <f t="shared" si="47"/>
        <v>3824</v>
      </c>
      <c r="J50" s="170">
        <f t="shared" si="47"/>
        <v>17031</v>
      </c>
      <c r="K50" s="142">
        <f t="shared" ref="K50:Q50" si="48">SUM(K51:K69)</f>
        <v>3071</v>
      </c>
      <c r="L50" s="142">
        <f t="shared" si="48"/>
        <v>1039</v>
      </c>
      <c r="M50" s="142">
        <f t="shared" si="48"/>
        <v>2893</v>
      </c>
      <c r="N50" s="142">
        <f t="shared" si="48"/>
        <v>2315</v>
      </c>
      <c r="O50" s="142">
        <f t="shared" si="48"/>
        <v>2724</v>
      </c>
      <c r="P50" s="142">
        <f t="shared" si="48"/>
        <v>3729</v>
      </c>
      <c r="Q50" s="142">
        <f t="shared" si="48"/>
        <v>1260</v>
      </c>
    </row>
    <row r="51" spans="1:17" ht="16.5" customHeight="1">
      <c r="A51" s="31" t="s">
        <v>57</v>
      </c>
      <c r="B51" s="90">
        <f>SUM(C51:I51)</f>
        <v>1171</v>
      </c>
      <c r="C51" s="90">
        <v>570</v>
      </c>
      <c r="D51" s="90">
        <v>139</v>
      </c>
      <c r="E51" s="90">
        <v>313</v>
      </c>
      <c r="F51" s="90" t="s">
        <v>163</v>
      </c>
      <c r="G51" s="90" t="s">
        <v>163</v>
      </c>
      <c r="H51" s="90" t="s">
        <v>163</v>
      </c>
      <c r="I51" s="90">
        <v>149</v>
      </c>
      <c r="J51" s="91">
        <f>SUM(K51:Q51)</f>
        <v>1171</v>
      </c>
      <c r="K51" s="92">
        <v>570</v>
      </c>
      <c r="L51" s="92">
        <v>139</v>
      </c>
      <c r="M51" s="92">
        <v>313</v>
      </c>
      <c r="N51" s="92" t="s">
        <v>163</v>
      </c>
      <c r="O51" s="92" t="s">
        <v>163</v>
      </c>
      <c r="P51" s="92" t="s">
        <v>163</v>
      </c>
      <c r="Q51" s="92">
        <v>149</v>
      </c>
    </row>
    <row r="52" spans="1:17" ht="16.5" customHeight="1">
      <c r="A52" s="31" t="s">
        <v>227</v>
      </c>
      <c r="B52" s="90">
        <f t="shared" ref="B52:B69" si="49">SUM(C52:I52)</f>
        <v>1516</v>
      </c>
      <c r="C52" s="90">
        <v>431</v>
      </c>
      <c r="D52" s="90">
        <v>98</v>
      </c>
      <c r="E52" s="90">
        <v>431</v>
      </c>
      <c r="F52" s="90">
        <v>402</v>
      </c>
      <c r="G52" s="90" t="s">
        <v>163</v>
      </c>
      <c r="H52" s="90" t="s">
        <v>163</v>
      </c>
      <c r="I52" s="90">
        <v>154</v>
      </c>
      <c r="J52" s="91">
        <f t="shared" ref="J52:J69" si="50">SUM(K52:Q52)</f>
        <v>1516</v>
      </c>
      <c r="K52" s="92">
        <v>431</v>
      </c>
      <c r="L52" s="92">
        <v>98</v>
      </c>
      <c r="M52" s="92">
        <v>431</v>
      </c>
      <c r="N52" s="92">
        <v>402</v>
      </c>
      <c r="O52" s="92" t="s">
        <v>163</v>
      </c>
      <c r="P52" s="92" t="s">
        <v>163</v>
      </c>
      <c r="Q52" s="92">
        <v>154</v>
      </c>
    </row>
    <row r="53" spans="1:17" ht="16.5" customHeight="1">
      <c r="A53" s="31" t="s">
        <v>228</v>
      </c>
      <c r="B53" s="90">
        <f t="shared" si="49"/>
        <v>1804</v>
      </c>
      <c r="C53" s="90">
        <v>445</v>
      </c>
      <c r="D53" s="90">
        <v>57</v>
      </c>
      <c r="E53" s="90">
        <v>279</v>
      </c>
      <c r="F53" s="90">
        <v>504</v>
      </c>
      <c r="G53" s="90">
        <v>340</v>
      </c>
      <c r="H53" s="90" t="s">
        <v>163</v>
      </c>
      <c r="I53" s="90">
        <v>179</v>
      </c>
      <c r="J53" s="91">
        <f t="shared" si="50"/>
        <v>1804</v>
      </c>
      <c r="K53" s="92">
        <v>445</v>
      </c>
      <c r="L53" s="92">
        <v>57</v>
      </c>
      <c r="M53" s="92">
        <v>279</v>
      </c>
      <c r="N53" s="92">
        <v>504</v>
      </c>
      <c r="O53" s="92">
        <v>340</v>
      </c>
      <c r="P53" s="92" t="s">
        <v>163</v>
      </c>
      <c r="Q53" s="92">
        <v>179</v>
      </c>
    </row>
    <row r="54" spans="1:17" ht="16.5" customHeight="1">
      <c r="A54" s="31" t="s">
        <v>229</v>
      </c>
      <c r="B54" s="90">
        <f t="shared" si="49"/>
        <v>2176</v>
      </c>
      <c r="C54" s="90">
        <v>416</v>
      </c>
      <c r="D54" s="90">
        <v>162</v>
      </c>
      <c r="E54" s="90">
        <v>313</v>
      </c>
      <c r="F54" s="90">
        <v>339</v>
      </c>
      <c r="G54" s="90">
        <v>740</v>
      </c>
      <c r="H54" s="90" t="s">
        <v>163</v>
      </c>
      <c r="I54" s="90">
        <v>206</v>
      </c>
      <c r="J54" s="91">
        <f t="shared" si="50"/>
        <v>2165</v>
      </c>
      <c r="K54" s="92">
        <v>414</v>
      </c>
      <c r="L54" s="92">
        <v>159</v>
      </c>
      <c r="M54" s="92">
        <v>313</v>
      </c>
      <c r="N54" s="92">
        <v>339</v>
      </c>
      <c r="O54" s="92">
        <v>738</v>
      </c>
      <c r="P54" s="92" t="s">
        <v>163</v>
      </c>
      <c r="Q54" s="92">
        <v>202</v>
      </c>
    </row>
    <row r="55" spans="1:17" ht="16.5" customHeight="1">
      <c r="A55" s="31" t="s">
        <v>230</v>
      </c>
      <c r="B55" s="90">
        <f t="shared" si="49"/>
        <v>2060</v>
      </c>
      <c r="C55" s="90">
        <v>260</v>
      </c>
      <c r="D55" s="90">
        <v>254</v>
      </c>
      <c r="E55" s="90">
        <v>483</v>
      </c>
      <c r="F55" s="90">
        <v>170</v>
      </c>
      <c r="G55" s="90">
        <v>418</v>
      </c>
      <c r="H55" s="90">
        <v>257</v>
      </c>
      <c r="I55" s="90">
        <v>218</v>
      </c>
      <c r="J55" s="91">
        <f t="shared" si="50"/>
        <v>1868</v>
      </c>
      <c r="K55" s="92">
        <v>251</v>
      </c>
      <c r="L55" s="92">
        <v>207</v>
      </c>
      <c r="M55" s="92">
        <v>412</v>
      </c>
      <c r="N55" s="92">
        <v>159</v>
      </c>
      <c r="O55" s="92">
        <v>412</v>
      </c>
      <c r="P55" s="92">
        <v>249</v>
      </c>
      <c r="Q55" s="92">
        <v>178</v>
      </c>
    </row>
    <row r="56" spans="1:17" ht="16.5" customHeight="1">
      <c r="A56" s="31" t="s">
        <v>231</v>
      </c>
      <c r="B56" s="90">
        <f t="shared" si="49"/>
        <v>1704</v>
      </c>
      <c r="C56" s="90">
        <v>159</v>
      </c>
      <c r="D56" s="90">
        <v>233</v>
      </c>
      <c r="E56" s="90">
        <v>501</v>
      </c>
      <c r="F56" s="90">
        <v>175</v>
      </c>
      <c r="G56" s="90">
        <v>161</v>
      </c>
      <c r="H56" s="90">
        <v>288</v>
      </c>
      <c r="I56" s="90">
        <v>187</v>
      </c>
      <c r="J56" s="91">
        <f t="shared" si="50"/>
        <v>1112</v>
      </c>
      <c r="K56" s="92">
        <v>134</v>
      </c>
      <c r="L56" s="92">
        <v>105</v>
      </c>
      <c r="M56" s="92">
        <v>235</v>
      </c>
      <c r="N56" s="92">
        <v>127</v>
      </c>
      <c r="O56" s="92">
        <v>143</v>
      </c>
      <c r="P56" s="92">
        <v>263</v>
      </c>
      <c r="Q56" s="92">
        <v>105</v>
      </c>
    </row>
    <row r="57" spans="1:17" ht="16.5" customHeight="1">
      <c r="A57" s="31" t="s">
        <v>232</v>
      </c>
      <c r="B57" s="90">
        <f t="shared" si="49"/>
        <v>1818</v>
      </c>
      <c r="C57" s="90">
        <v>140</v>
      </c>
      <c r="D57" s="90">
        <v>188</v>
      </c>
      <c r="E57" s="90">
        <v>542</v>
      </c>
      <c r="F57" s="90">
        <v>302</v>
      </c>
      <c r="G57" s="90">
        <v>185</v>
      </c>
      <c r="H57" s="90">
        <v>267</v>
      </c>
      <c r="I57" s="90">
        <v>194</v>
      </c>
      <c r="J57" s="91">
        <f t="shared" si="50"/>
        <v>801</v>
      </c>
      <c r="K57" s="92">
        <v>101</v>
      </c>
      <c r="L57" s="92">
        <v>48</v>
      </c>
      <c r="M57" s="92">
        <v>140</v>
      </c>
      <c r="N57" s="92">
        <v>109</v>
      </c>
      <c r="O57" s="92">
        <v>119</v>
      </c>
      <c r="P57" s="92">
        <v>233</v>
      </c>
      <c r="Q57" s="92">
        <v>51</v>
      </c>
    </row>
    <row r="58" spans="1:17" ht="16.5" customHeight="1">
      <c r="A58" s="31" t="s">
        <v>233</v>
      </c>
      <c r="B58" s="90">
        <f t="shared" si="49"/>
        <v>2311</v>
      </c>
      <c r="C58" s="90">
        <v>131</v>
      </c>
      <c r="D58" s="90">
        <v>156</v>
      </c>
      <c r="E58" s="90">
        <v>596</v>
      </c>
      <c r="F58" s="90">
        <v>518</v>
      </c>
      <c r="G58" s="90">
        <v>346</v>
      </c>
      <c r="H58" s="90">
        <v>357</v>
      </c>
      <c r="I58" s="90">
        <v>207</v>
      </c>
      <c r="J58" s="91">
        <f t="shared" si="50"/>
        <v>764</v>
      </c>
      <c r="K58" s="92">
        <v>90</v>
      </c>
      <c r="L58" s="92">
        <v>41</v>
      </c>
      <c r="M58" s="92">
        <v>119</v>
      </c>
      <c r="N58" s="92">
        <v>82</v>
      </c>
      <c r="O58" s="92">
        <v>117</v>
      </c>
      <c r="P58" s="92">
        <v>274</v>
      </c>
      <c r="Q58" s="92">
        <v>41</v>
      </c>
    </row>
    <row r="59" spans="1:17" ht="16.5" customHeight="1">
      <c r="A59" s="31" t="s">
        <v>234</v>
      </c>
      <c r="B59" s="90">
        <f t="shared" si="49"/>
        <v>3138</v>
      </c>
      <c r="C59" s="90">
        <v>136</v>
      </c>
      <c r="D59" s="90">
        <v>153</v>
      </c>
      <c r="E59" s="90">
        <v>592</v>
      </c>
      <c r="F59" s="90">
        <v>705</v>
      </c>
      <c r="G59" s="90">
        <v>799</v>
      </c>
      <c r="H59" s="90">
        <v>494</v>
      </c>
      <c r="I59" s="90">
        <v>259</v>
      </c>
      <c r="J59" s="91">
        <f t="shared" si="50"/>
        <v>788</v>
      </c>
      <c r="K59" s="92">
        <v>89</v>
      </c>
      <c r="L59" s="92">
        <v>32</v>
      </c>
      <c r="M59" s="92">
        <v>101</v>
      </c>
      <c r="N59" s="92">
        <v>95</v>
      </c>
      <c r="O59" s="92">
        <v>118</v>
      </c>
      <c r="P59" s="92">
        <v>321</v>
      </c>
      <c r="Q59" s="92">
        <v>32</v>
      </c>
    </row>
    <row r="60" spans="1:17" ht="16.5" customHeight="1">
      <c r="A60" s="31" t="s">
        <v>235</v>
      </c>
      <c r="B60" s="90">
        <f t="shared" si="49"/>
        <v>3992</v>
      </c>
      <c r="C60" s="90">
        <v>178</v>
      </c>
      <c r="D60" s="90">
        <v>138</v>
      </c>
      <c r="E60" s="90">
        <v>523</v>
      </c>
      <c r="F60" s="90">
        <v>662</v>
      </c>
      <c r="G60" s="90">
        <v>1227</v>
      </c>
      <c r="H60" s="90">
        <v>956</v>
      </c>
      <c r="I60" s="90">
        <v>308</v>
      </c>
      <c r="J60" s="91">
        <f t="shared" si="50"/>
        <v>1017</v>
      </c>
      <c r="K60" s="92">
        <v>124</v>
      </c>
      <c r="L60" s="92">
        <v>36</v>
      </c>
      <c r="M60" s="92">
        <v>119</v>
      </c>
      <c r="N60" s="92">
        <v>113</v>
      </c>
      <c r="O60" s="92">
        <v>146</v>
      </c>
      <c r="P60" s="92">
        <v>428</v>
      </c>
      <c r="Q60" s="92">
        <v>51</v>
      </c>
    </row>
    <row r="61" spans="1:17" ht="16.5" customHeight="1">
      <c r="A61" s="31" t="s">
        <v>236</v>
      </c>
      <c r="B61" s="90">
        <f t="shared" si="49"/>
        <v>3858</v>
      </c>
      <c r="C61" s="90">
        <v>136</v>
      </c>
      <c r="D61" s="90">
        <v>119</v>
      </c>
      <c r="E61" s="90">
        <v>412</v>
      </c>
      <c r="F61" s="90">
        <v>471</v>
      </c>
      <c r="G61" s="90">
        <v>1062</v>
      </c>
      <c r="H61" s="90">
        <v>1423</v>
      </c>
      <c r="I61" s="90">
        <v>235</v>
      </c>
      <c r="J61" s="91">
        <f t="shared" si="50"/>
        <v>893</v>
      </c>
      <c r="K61" s="92">
        <v>92</v>
      </c>
      <c r="L61" s="92">
        <v>16</v>
      </c>
      <c r="M61" s="92">
        <v>86</v>
      </c>
      <c r="N61" s="92">
        <v>89</v>
      </c>
      <c r="O61" s="92">
        <v>149</v>
      </c>
      <c r="P61" s="92">
        <v>417</v>
      </c>
      <c r="Q61" s="92">
        <v>44</v>
      </c>
    </row>
    <row r="62" spans="1:17" ht="16.5" customHeight="1">
      <c r="A62" s="31" t="s">
        <v>237</v>
      </c>
      <c r="B62" s="90">
        <f t="shared" si="49"/>
        <v>3888</v>
      </c>
      <c r="C62" s="90">
        <v>131</v>
      </c>
      <c r="D62" s="90">
        <v>81</v>
      </c>
      <c r="E62" s="90">
        <v>369</v>
      </c>
      <c r="F62" s="90">
        <v>386</v>
      </c>
      <c r="G62" s="90">
        <v>741</v>
      </c>
      <c r="H62" s="90">
        <v>2008</v>
      </c>
      <c r="I62" s="90">
        <v>172</v>
      </c>
      <c r="J62" s="91">
        <f t="shared" si="50"/>
        <v>740</v>
      </c>
      <c r="K62" s="92">
        <v>94</v>
      </c>
      <c r="L62" s="92">
        <v>19</v>
      </c>
      <c r="M62" s="92">
        <v>79</v>
      </c>
      <c r="N62" s="92">
        <v>53</v>
      </c>
      <c r="O62" s="92">
        <v>98</v>
      </c>
      <c r="P62" s="92">
        <v>370</v>
      </c>
      <c r="Q62" s="92">
        <v>27</v>
      </c>
    </row>
    <row r="63" spans="1:17" ht="16.5" customHeight="1">
      <c r="A63" s="31" t="s">
        <v>238</v>
      </c>
      <c r="B63" s="90">
        <f t="shared" si="49"/>
        <v>3908</v>
      </c>
      <c r="C63" s="90">
        <v>109</v>
      </c>
      <c r="D63" s="90">
        <v>71</v>
      </c>
      <c r="E63" s="90">
        <v>329</v>
      </c>
      <c r="F63" s="90">
        <v>357</v>
      </c>
      <c r="G63" s="90">
        <v>601</v>
      </c>
      <c r="H63" s="90">
        <v>2311</v>
      </c>
      <c r="I63" s="90">
        <v>130</v>
      </c>
      <c r="J63" s="91">
        <f t="shared" si="50"/>
        <v>527</v>
      </c>
      <c r="K63" s="92">
        <v>69</v>
      </c>
      <c r="L63" s="92">
        <v>11</v>
      </c>
      <c r="M63" s="92">
        <v>43</v>
      </c>
      <c r="N63" s="92">
        <v>64</v>
      </c>
      <c r="O63" s="92">
        <v>71</v>
      </c>
      <c r="P63" s="92">
        <v>250</v>
      </c>
      <c r="Q63" s="92">
        <v>19</v>
      </c>
    </row>
    <row r="64" spans="1:17" ht="16.5" customHeight="1">
      <c r="A64" s="31" t="s">
        <v>239</v>
      </c>
      <c r="B64" s="90">
        <f t="shared" si="49"/>
        <v>5396</v>
      </c>
      <c r="C64" s="90">
        <v>131</v>
      </c>
      <c r="D64" s="90">
        <v>78</v>
      </c>
      <c r="E64" s="90">
        <v>357</v>
      </c>
      <c r="F64" s="90">
        <v>445</v>
      </c>
      <c r="G64" s="90">
        <v>770</v>
      </c>
      <c r="H64" s="90">
        <v>3468</v>
      </c>
      <c r="I64" s="90">
        <v>147</v>
      </c>
      <c r="J64" s="91">
        <f t="shared" si="50"/>
        <v>548</v>
      </c>
      <c r="K64" s="92">
        <v>55</v>
      </c>
      <c r="L64" s="92">
        <v>11</v>
      </c>
      <c r="M64" s="92">
        <v>55</v>
      </c>
      <c r="N64" s="92">
        <v>54</v>
      </c>
      <c r="O64" s="92">
        <v>79</v>
      </c>
      <c r="P64" s="92">
        <v>283</v>
      </c>
      <c r="Q64" s="92">
        <v>11</v>
      </c>
    </row>
    <row r="65" spans="1:17" ht="16.5" customHeight="1">
      <c r="A65" s="31" t="s">
        <v>240</v>
      </c>
      <c r="B65" s="90">
        <f t="shared" si="49"/>
        <v>6494</v>
      </c>
      <c r="C65" s="90">
        <v>161</v>
      </c>
      <c r="D65" s="90">
        <v>116</v>
      </c>
      <c r="E65" s="90">
        <v>374</v>
      </c>
      <c r="F65" s="90">
        <v>400</v>
      </c>
      <c r="G65" s="90">
        <v>886</v>
      </c>
      <c r="H65" s="90">
        <v>4376</v>
      </c>
      <c r="I65" s="90">
        <v>181</v>
      </c>
      <c r="J65" s="91">
        <f t="shared" si="50"/>
        <v>514</v>
      </c>
      <c r="K65" s="92">
        <v>59</v>
      </c>
      <c r="L65" s="92">
        <v>10</v>
      </c>
      <c r="M65" s="92">
        <v>36</v>
      </c>
      <c r="N65" s="92">
        <v>44</v>
      </c>
      <c r="O65" s="92">
        <v>77</v>
      </c>
      <c r="P65" s="92">
        <v>279</v>
      </c>
      <c r="Q65" s="92">
        <v>9</v>
      </c>
    </row>
    <row r="66" spans="1:17" ht="16.5" customHeight="1">
      <c r="A66" s="31" t="s">
        <v>241</v>
      </c>
      <c r="B66" s="90">
        <f t="shared" si="49"/>
        <v>5152</v>
      </c>
      <c r="C66" s="90">
        <v>106</v>
      </c>
      <c r="D66" s="90">
        <v>106</v>
      </c>
      <c r="E66" s="90">
        <v>329</v>
      </c>
      <c r="F66" s="90">
        <v>359</v>
      </c>
      <c r="G66" s="90">
        <v>539</v>
      </c>
      <c r="H66" s="90">
        <v>3556</v>
      </c>
      <c r="I66" s="90">
        <v>157</v>
      </c>
      <c r="J66" s="91">
        <f t="shared" si="50"/>
        <v>300</v>
      </c>
      <c r="K66" s="92">
        <v>19</v>
      </c>
      <c r="L66" s="92">
        <v>18</v>
      </c>
      <c r="M66" s="92">
        <v>30</v>
      </c>
      <c r="N66" s="92">
        <v>28</v>
      </c>
      <c r="O66" s="92">
        <v>43</v>
      </c>
      <c r="P66" s="92">
        <v>158</v>
      </c>
      <c r="Q66" s="92">
        <v>4</v>
      </c>
    </row>
    <row r="67" spans="1:17" ht="16.5" customHeight="1">
      <c r="A67" s="31" t="s">
        <v>242</v>
      </c>
      <c r="B67" s="90">
        <f t="shared" si="49"/>
        <v>4351</v>
      </c>
      <c r="C67" s="90">
        <v>96</v>
      </c>
      <c r="D67" s="90">
        <v>157</v>
      </c>
      <c r="E67" s="90">
        <v>424</v>
      </c>
      <c r="F67" s="90">
        <v>279</v>
      </c>
      <c r="G67" s="90">
        <v>423</v>
      </c>
      <c r="H67" s="90">
        <v>2834</v>
      </c>
      <c r="I67" s="90">
        <v>138</v>
      </c>
      <c r="J67" s="91">
        <f t="shared" si="50"/>
        <v>215</v>
      </c>
      <c r="K67" s="92">
        <v>21</v>
      </c>
      <c r="L67" s="92">
        <v>10</v>
      </c>
      <c r="M67" s="92">
        <v>31</v>
      </c>
      <c r="N67" s="92">
        <v>19</v>
      </c>
      <c r="O67" s="92">
        <v>34</v>
      </c>
      <c r="P67" s="92">
        <v>99</v>
      </c>
      <c r="Q67" s="92">
        <v>1</v>
      </c>
    </row>
    <row r="68" spans="1:17" ht="16.5" customHeight="1">
      <c r="A68" s="31" t="s">
        <v>17</v>
      </c>
      <c r="B68" s="90">
        <f t="shared" si="49"/>
        <v>6024</v>
      </c>
      <c r="C68" s="90">
        <v>83</v>
      </c>
      <c r="D68" s="90">
        <v>416</v>
      </c>
      <c r="E68" s="90">
        <v>1141</v>
      </c>
      <c r="F68" s="90">
        <v>691</v>
      </c>
      <c r="G68" s="90">
        <v>511</v>
      </c>
      <c r="H68" s="90">
        <v>2981</v>
      </c>
      <c r="I68" s="90">
        <v>201</v>
      </c>
      <c r="J68" s="91">
        <f t="shared" si="50"/>
        <v>288</v>
      </c>
      <c r="K68" s="92">
        <v>13</v>
      </c>
      <c r="L68" s="92">
        <v>22</v>
      </c>
      <c r="M68" s="92">
        <v>71</v>
      </c>
      <c r="N68" s="92">
        <v>34</v>
      </c>
      <c r="O68" s="92">
        <v>40</v>
      </c>
      <c r="P68" s="92">
        <v>105</v>
      </c>
      <c r="Q68" s="92">
        <v>3</v>
      </c>
    </row>
    <row r="69" spans="1:17" ht="16.5" customHeight="1">
      <c r="A69" s="32" t="s">
        <v>244</v>
      </c>
      <c r="B69" s="90">
        <f t="shared" si="49"/>
        <v>402</v>
      </c>
      <c r="C69" s="90" t="s">
        <v>163</v>
      </c>
      <c r="D69" s="90" t="s">
        <v>163</v>
      </c>
      <c r="E69" s="90" t="s">
        <v>163</v>
      </c>
      <c r="F69" s="90" t="s">
        <v>163</v>
      </c>
      <c r="G69" s="90" t="s">
        <v>163</v>
      </c>
      <c r="H69" s="90" t="s">
        <v>163</v>
      </c>
      <c r="I69" s="90">
        <v>402</v>
      </c>
      <c r="J69" s="91">
        <f t="shared" si="50"/>
        <v>0</v>
      </c>
      <c r="K69" s="92" t="s">
        <v>163</v>
      </c>
      <c r="L69" s="92" t="s">
        <v>163</v>
      </c>
      <c r="M69" s="92" t="s">
        <v>163</v>
      </c>
      <c r="N69" s="92" t="s">
        <v>163</v>
      </c>
      <c r="O69" s="92" t="s">
        <v>163</v>
      </c>
      <c r="P69" s="92" t="s">
        <v>163</v>
      </c>
      <c r="Q69" s="92" t="s">
        <v>163</v>
      </c>
    </row>
    <row r="70" spans="1:17" ht="16.5" customHeight="1">
      <c r="A70" s="33" t="s">
        <v>211</v>
      </c>
      <c r="B70" s="90"/>
      <c r="C70" s="90"/>
      <c r="D70" s="90"/>
      <c r="E70" s="90"/>
      <c r="F70" s="90"/>
      <c r="G70" s="90"/>
      <c r="H70" s="90"/>
      <c r="I70" s="90"/>
      <c r="J70" s="91"/>
      <c r="K70" s="92"/>
      <c r="L70" s="92"/>
      <c r="M70" s="92"/>
      <c r="N70" s="92"/>
      <c r="O70" s="92"/>
      <c r="P70" s="92"/>
      <c r="Q70" s="92"/>
    </row>
    <row r="71" spans="1:17" ht="16.5" customHeight="1">
      <c r="A71" s="31" t="s">
        <v>58</v>
      </c>
      <c r="B71" s="91">
        <f>SUM(B64:B68)</f>
        <v>27417</v>
      </c>
      <c r="C71" s="92">
        <f t="shared" ref="C71:I71" si="51">SUM(C64:C68)</f>
        <v>577</v>
      </c>
      <c r="D71" s="92">
        <f t="shared" si="51"/>
        <v>873</v>
      </c>
      <c r="E71" s="92">
        <f t="shared" si="51"/>
        <v>2625</v>
      </c>
      <c r="F71" s="92">
        <f t="shared" si="51"/>
        <v>2174</v>
      </c>
      <c r="G71" s="92">
        <f t="shared" si="51"/>
        <v>3129</v>
      </c>
      <c r="H71" s="92">
        <f t="shared" si="51"/>
        <v>17215</v>
      </c>
      <c r="I71" s="92">
        <f t="shared" si="51"/>
        <v>824</v>
      </c>
      <c r="J71" s="91">
        <f>SUM(J64:J68)</f>
        <v>1865</v>
      </c>
      <c r="K71" s="92">
        <f t="shared" ref="K71:Q71" si="52">SUM(K64:K68)</f>
        <v>167</v>
      </c>
      <c r="L71" s="92">
        <f t="shared" si="52"/>
        <v>71</v>
      </c>
      <c r="M71" s="92">
        <f t="shared" si="52"/>
        <v>223</v>
      </c>
      <c r="N71" s="92">
        <f t="shared" si="52"/>
        <v>179</v>
      </c>
      <c r="O71" s="92">
        <f t="shared" si="52"/>
        <v>273</v>
      </c>
      <c r="P71" s="92">
        <f t="shared" si="52"/>
        <v>924</v>
      </c>
      <c r="Q71" s="92">
        <f t="shared" si="52"/>
        <v>28</v>
      </c>
    </row>
    <row r="72" spans="1:17" ht="16.5" customHeight="1">
      <c r="A72" s="22" t="s">
        <v>255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6.5" customHeight="1">
      <c r="A73" s="20"/>
    </row>
    <row r="74" spans="1:17" ht="24" customHeight="1" thickBot="1">
      <c r="A74" s="28" t="s">
        <v>245</v>
      </c>
      <c r="B74" s="131"/>
      <c r="C74" s="131"/>
      <c r="D74" s="131"/>
      <c r="E74" s="132"/>
      <c r="F74" s="132"/>
      <c r="G74" s="132"/>
      <c r="H74" s="132"/>
      <c r="I74" s="132"/>
      <c r="J74" s="282"/>
      <c r="K74" s="282"/>
      <c r="L74" s="282"/>
      <c r="M74" s="283"/>
      <c r="N74" s="283"/>
      <c r="O74" s="283"/>
      <c r="P74" s="283"/>
      <c r="Q74" s="132"/>
    </row>
    <row r="75" spans="1:17" ht="13.5" customHeight="1" thickTop="1">
      <c r="A75" s="279" t="s">
        <v>253</v>
      </c>
      <c r="B75" s="256" t="s">
        <v>387</v>
      </c>
      <c r="C75" s="257"/>
      <c r="D75" s="257"/>
      <c r="E75" s="257"/>
      <c r="F75" s="257"/>
      <c r="G75" s="257"/>
      <c r="H75" s="257"/>
      <c r="I75" s="258"/>
      <c r="J75" s="281" t="s">
        <v>59</v>
      </c>
      <c r="K75" s="281"/>
      <c r="L75" s="281"/>
      <c r="M75" s="281"/>
      <c r="N75" s="281"/>
      <c r="O75" s="281"/>
      <c r="P75" s="281"/>
      <c r="Q75" s="281"/>
    </row>
    <row r="76" spans="1:17" ht="34.5" customHeight="1">
      <c r="A76" s="280"/>
      <c r="B76" s="64" t="s">
        <v>246</v>
      </c>
      <c r="C76" s="27" t="s">
        <v>247</v>
      </c>
      <c r="D76" s="64" t="s">
        <v>248</v>
      </c>
      <c r="E76" s="27" t="s">
        <v>249</v>
      </c>
      <c r="F76" s="27" t="s">
        <v>250</v>
      </c>
      <c r="G76" s="27" t="s">
        <v>251</v>
      </c>
      <c r="H76" s="64" t="s">
        <v>252</v>
      </c>
      <c r="I76" s="64" t="s">
        <v>243</v>
      </c>
      <c r="J76" s="66" t="s">
        <v>246</v>
      </c>
      <c r="K76" s="27" t="s">
        <v>247</v>
      </c>
      <c r="L76" s="64" t="s">
        <v>248</v>
      </c>
      <c r="M76" s="27" t="s">
        <v>249</v>
      </c>
      <c r="N76" s="27" t="s">
        <v>250</v>
      </c>
      <c r="O76" s="27" t="s">
        <v>251</v>
      </c>
      <c r="P76" s="64" t="s">
        <v>252</v>
      </c>
      <c r="Q76" s="65" t="s">
        <v>243</v>
      </c>
    </row>
    <row r="77" spans="1:17" ht="16.5" customHeight="1">
      <c r="A77" s="29" t="s">
        <v>2</v>
      </c>
      <c r="B77" s="151">
        <f t="shared" ref="B77:Q77" si="53">SUM(B78:B96)</f>
        <v>52248</v>
      </c>
      <c r="C77" s="151">
        <f t="shared" si="53"/>
        <v>1552</v>
      </c>
      <c r="D77" s="151">
        <f t="shared" si="53"/>
        <v>1816</v>
      </c>
      <c r="E77" s="151">
        <f t="shared" si="53"/>
        <v>5804</v>
      </c>
      <c r="F77" s="151">
        <f t="shared" si="53"/>
        <v>5438</v>
      </c>
      <c r="G77" s="151">
        <f t="shared" si="53"/>
        <v>9047</v>
      </c>
      <c r="H77" s="151">
        <f t="shared" si="53"/>
        <v>26391</v>
      </c>
      <c r="I77" s="171">
        <f t="shared" si="53"/>
        <v>2200</v>
      </c>
      <c r="J77" s="142">
        <f t="shared" si="53"/>
        <v>21204</v>
      </c>
      <c r="K77" s="142">
        <f t="shared" si="53"/>
        <v>449</v>
      </c>
      <c r="L77" s="142">
        <f t="shared" si="53"/>
        <v>1044</v>
      </c>
      <c r="M77" s="142">
        <f t="shared" si="53"/>
        <v>3103</v>
      </c>
      <c r="N77" s="142">
        <f t="shared" si="53"/>
        <v>2616</v>
      </c>
      <c r="O77" s="142">
        <f t="shared" si="53"/>
        <v>3045</v>
      </c>
      <c r="P77" s="142">
        <f t="shared" si="53"/>
        <v>10180</v>
      </c>
      <c r="Q77" s="142">
        <f t="shared" si="53"/>
        <v>767</v>
      </c>
    </row>
    <row r="78" spans="1:17" ht="16.5" customHeight="1">
      <c r="A78" s="31" t="s">
        <v>57</v>
      </c>
      <c r="B78" s="92">
        <f>SUM(C78:I78)</f>
        <v>0</v>
      </c>
      <c r="C78" s="92">
        <f t="shared" ref="C78:I78" si="54">SUM(C101,C124)</f>
        <v>0</v>
      </c>
      <c r="D78" s="92">
        <f t="shared" si="54"/>
        <v>0</v>
      </c>
      <c r="E78" s="92">
        <f t="shared" si="54"/>
        <v>0</v>
      </c>
      <c r="F78" s="92">
        <f t="shared" si="54"/>
        <v>0</v>
      </c>
      <c r="G78" s="92">
        <f t="shared" si="54"/>
        <v>0</v>
      </c>
      <c r="H78" s="92">
        <f t="shared" si="54"/>
        <v>0</v>
      </c>
      <c r="I78" s="93">
        <f t="shared" si="54"/>
        <v>0</v>
      </c>
      <c r="J78" s="92">
        <f>SUM(K78:Q78)</f>
        <v>0</v>
      </c>
      <c r="K78" s="92">
        <f t="shared" ref="K78:Q78" si="55">SUM(K101,K124)</f>
        <v>0</v>
      </c>
      <c r="L78" s="92">
        <f t="shared" si="55"/>
        <v>0</v>
      </c>
      <c r="M78" s="92">
        <f t="shared" si="55"/>
        <v>0</v>
      </c>
      <c r="N78" s="92">
        <f t="shared" si="55"/>
        <v>0</v>
      </c>
      <c r="O78" s="92">
        <f t="shared" si="55"/>
        <v>0</v>
      </c>
      <c r="P78" s="92">
        <f t="shared" si="55"/>
        <v>0</v>
      </c>
      <c r="Q78" s="92">
        <f t="shared" si="55"/>
        <v>0</v>
      </c>
    </row>
    <row r="79" spans="1:17" ht="16.5" customHeight="1">
      <c r="A79" s="31" t="s">
        <v>227</v>
      </c>
      <c r="B79" s="92">
        <f>SUM(C79:I79)</f>
        <v>0</v>
      </c>
      <c r="C79" s="92">
        <f t="shared" ref="C79:H79" si="56">SUM(C102,C125)</f>
        <v>0</v>
      </c>
      <c r="D79" s="92">
        <f t="shared" si="56"/>
        <v>0</v>
      </c>
      <c r="E79" s="92">
        <f t="shared" si="56"/>
        <v>0</v>
      </c>
      <c r="F79" s="92">
        <f t="shared" si="56"/>
        <v>0</v>
      </c>
      <c r="G79" s="92">
        <f t="shared" si="56"/>
        <v>0</v>
      </c>
      <c r="H79" s="92">
        <f t="shared" si="56"/>
        <v>0</v>
      </c>
      <c r="I79" s="93">
        <f>SUM(I102,I125)</f>
        <v>0</v>
      </c>
      <c r="J79" s="92">
        <f>SUM(K79:Q79)</f>
        <v>0</v>
      </c>
      <c r="K79" s="92">
        <f t="shared" ref="K79:Q79" si="57">SUM(K102,K125)</f>
        <v>0</v>
      </c>
      <c r="L79" s="92">
        <f t="shared" si="57"/>
        <v>0</v>
      </c>
      <c r="M79" s="92">
        <f t="shared" si="57"/>
        <v>0</v>
      </c>
      <c r="N79" s="92">
        <f t="shared" si="57"/>
        <v>0</v>
      </c>
      <c r="O79" s="92">
        <f t="shared" si="57"/>
        <v>0</v>
      </c>
      <c r="P79" s="92">
        <f t="shared" si="57"/>
        <v>0</v>
      </c>
      <c r="Q79" s="92">
        <f t="shared" si="57"/>
        <v>0</v>
      </c>
    </row>
    <row r="80" spans="1:17" ht="16.5" customHeight="1">
      <c r="A80" s="31" t="s">
        <v>228</v>
      </c>
      <c r="B80" s="92">
        <f>SUM(C80:I80)</f>
        <v>0</v>
      </c>
      <c r="C80" s="92">
        <f t="shared" ref="C80:H80" si="58">SUM(C103,C126)</f>
        <v>0</v>
      </c>
      <c r="D80" s="92">
        <f t="shared" si="58"/>
        <v>0</v>
      </c>
      <c r="E80" s="92">
        <f t="shared" si="58"/>
        <v>0</v>
      </c>
      <c r="F80" s="92">
        <f t="shared" si="58"/>
        <v>0</v>
      </c>
      <c r="G80" s="92">
        <f t="shared" si="58"/>
        <v>0</v>
      </c>
      <c r="H80" s="92">
        <f t="shared" si="58"/>
        <v>0</v>
      </c>
      <c r="I80" s="93">
        <f>SUM(I103,I126)</f>
        <v>0</v>
      </c>
      <c r="J80" s="92">
        <f>SUM(K80:Q80)</f>
        <v>0</v>
      </c>
      <c r="K80" s="92">
        <f t="shared" ref="K80:Q80" si="59">SUM(K103,K126)</f>
        <v>0</v>
      </c>
      <c r="L80" s="92">
        <f t="shared" si="59"/>
        <v>0</v>
      </c>
      <c r="M80" s="92">
        <f t="shared" si="59"/>
        <v>0</v>
      </c>
      <c r="N80" s="92">
        <f t="shared" si="59"/>
        <v>0</v>
      </c>
      <c r="O80" s="92">
        <f t="shared" si="59"/>
        <v>0</v>
      </c>
      <c r="P80" s="92">
        <f t="shared" si="59"/>
        <v>0</v>
      </c>
      <c r="Q80" s="92">
        <f t="shared" si="59"/>
        <v>0</v>
      </c>
    </row>
    <row r="81" spans="1:17" ht="16.5" customHeight="1">
      <c r="A81" s="31" t="s">
        <v>229</v>
      </c>
      <c r="B81" s="92">
        <f t="shared" ref="B81:B92" si="60">SUM(C81:I81)</f>
        <v>13</v>
      </c>
      <c r="C81" s="92">
        <f t="shared" ref="C81:H81" si="61">SUM(C104,C127)</f>
        <v>4</v>
      </c>
      <c r="D81" s="92">
        <f t="shared" si="61"/>
        <v>5</v>
      </c>
      <c r="E81" s="92">
        <f t="shared" si="61"/>
        <v>0</v>
      </c>
      <c r="F81" s="92">
        <f t="shared" si="61"/>
        <v>0</v>
      </c>
      <c r="G81" s="92">
        <f t="shared" si="61"/>
        <v>1</v>
      </c>
      <c r="H81" s="92">
        <f t="shared" si="61"/>
        <v>0</v>
      </c>
      <c r="I81" s="93">
        <f>SUM(I104,I127)</f>
        <v>3</v>
      </c>
      <c r="J81" s="92">
        <f t="shared" ref="J81:J92" si="62">SUM(K81:Q81)</f>
        <v>6</v>
      </c>
      <c r="K81" s="92">
        <f t="shared" ref="K81:Q81" si="63">SUM(K104,K127)</f>
        <v>0</v>
      </c>
      <c r="L81" s="92">
        <f t="shared" si="63"/>
        <v>1</v>
      </c>
      <c r="M81" s="92">
        <f t="shared" si="63"/>
        <v>0</v>
      </c>
      <c r="N81" s="92">
        <f t="shared" si="63"/>
        <v>1</v>
      </c>
      <c r="O81" s="92">
        <f t="shared" si="63"/>
        <v>2</v>
      </c>
      <c r="P81" s="92">
        <f t="shared" si="63"/>
        <v>0</v>
      </c>
      <c r="Q81" s="92">
        <f t="shared" si="63"/>
        <v>2</v>
      </c>
    </row>
    <row r="82" spans="1:17" ht="16.5" customHeight="1">
      <c r="A82" s="31" t="s">
        <v>230</v>
      </c>
      <c r="B82" s="92">
        <f t="shared" si="60"/>
        <v>255</v>
      </c>
      <c r="C82" s="92">
        <f t="shared" ref="C82:I82" si="64">SUM(C105,C128)</f>
        <v>13</v>
      </c>
      <c r="D82" s="92">
        <f t="shared" si="64"/>
        <v>75</v>
      </c>
      <c r="E82" s="92">
        <f t="shared" si="64"/>
        <v>95</v>
      </c>
      <c r="F82" s="92">
        <f t="shared" si="64"/>
        <v>14</v>
      </c>
      <c r="G82" s="92">
        <f t="shared" si="64"/>
        <v>7</v>
      </c>
      <c r="H82" s="92">
        <f t="shared" si="64"/>
        <v>13</v>
      </c>
      <c r="I82" s="93">
        <f t="shared" si="64"/>
        <v>38</v>
      </c>
      <c r="J82" s="92">
        <f t="shared" si="62"/>
        <v>33</v>
      </c>
      <c r="K82" s="92">
        <f t="shared" ref="K82:Q82" si="65">SUM(K105,K128)</f>
        <v>2</v>
      </c>
      <c r="L82" s="92">
        <f t="shared" si="65"/>
        <v>5</v>
      </c>
      <c r="M82" s="92">
        <f t="shared" si="65"/>
        <v>11</v>
      </c>
      <c r="N82" s="92">
        <f t="shared" si="65"/>
        <v>2</v>
      </c>
      <c r="O82" s="92">
        <f t="shared" si="65"/>
        <v>3</v>
      </c>
      <c r="P82" s="92">
        <f t="shared" si="65"/>
        <v>2</v>
      </c>
      <c r="Q82" s="92">
        <f t="shared" si="65"/>
        <v>8</v>
      </c>
    </row>
    <row r="83" spans="1:17" ht="16.5" customHeight="1">
      <c r="A83" s="31" t="s">
        <v>231</v>
      </c>
      <c r="B83" s="92">
        <f t="shared" si="60"/>
        <v>935</v>
      </c>
      <c r="C83" s="92">
        <f t="shared" ref="C83:I83" si="66">SUM(C106,C129)</f>
        <v>41</v>
      </c>
      <c r="D83" s="92">
        <f t="shared" si="66"/>
        <v>210</v>
      </c>
      <c r="E83" s="92">
        <f t="shared" si="66"/>
        <v>438</v>
      </c>
      <c r="F83" s="92">
        <f t="shared" si="66"/>
        <v>85</v>
      </c>
      <c r="G83" s="92">
        <f t="shared" si="66"/>
        <v>18</v>
      </c>
      <c r="H83" s="92">
        <f t="shared" si="66"/>
        <v>32</v>
      </c>
      <c r="I83" s="93">
        <f t="shared" si="66"/>
        <v>111</v>
      </c>
      <c r="J83" s="92">
        <f t="shared" si="62"/>
        <v>81</v>
      </c>
      <c r="K83" s="92">
        <f t="shared" ref="K83:Q83" si="67">SUM(K106,K129)</f>
        <v>3</v>
      </c>
      <c r="L83" s="92">
        <f t="shared" si="67"/>
        <v>12</v>
      </c>
      <c r="M83" s="92">
        <f t="shared" si="67"/>
        <v>35</v>
      </c>
      <c r="N83" s="92">
        <f t="shared" si="67"/>
        <v>7</v>
      </c>
      <c r="O83" s="92">
        <f t="shared" si="67"/>
        <v>5</v>
      </c>
      <c r="P83" s="92">
        <f t="shared" si="67"/>
        <v>7</v>
      </c>
      <c r="Q83" s="92">
        <f t="shared" si="67"/>
        <v>12</v>
      </c>
    </row>
    <row r="84" spans="1:17" ht="16.5" customHeight="1">
      <c r="A84" s="31" t="s">
        <v>232</v>
      </c>
      <c r="B84" s="92">
        <f t="shared" si="60"/>
        <v>1591</v>
      </c>
      <c r="C84" s="92">
        <f t="shared" ref="C84:I84" si="68">SUM(C107,C130)</f>
        <v>55</v>
      </c>
      <c r="D84" s="92">
        <f t="shared" si="68"/>
        <v>244</v>
      </c>
      <c r="E84" s="92">
        <f t="shared" si="68"/>
        <v>662</v>
      </c>
      <c r="F84" s="92">
        <f t="shared" si="68"/>
        <v>306</v>
      </c>
      <c r="G84" s="92">
        <f t="shared" si="68"/>
        <v>96</v>
      </c>
      <c r="H84" s="92">
        <f t="shared" si="68"/>
        <v>40</v>
      </c>
      <c r="I84" s="93">
        <f t="shared" si="68"/>
        <v>188</v>
      </c>
      <c r="J84" s="92">
        <f t="shared" si="62"/>
        <v>201</v>
      </c>
      <c r="K84" s="92">
        <f t="shared" ref="K84:Q84" si="69">SUM(K107,K130)</f>
        <v>13</v>
      </c>
      <c r="L84" s="92">
        <f t="shared" si="69"/>
        <v>24</v>
      </c>
      <c r="M84" s="92">
        <f t="shared" si="69"/>
        <v>75</v>
      </c>
      <c r="N84" s="92">
        <f t="shared" si="69"/>
        <v>33</v>
      </c>
      <c r="O84" s="92">
        <f t="shared" si="69"/>
        <v>10</v>
      </c>
      <c r="P84" s="92">
        <f t="shared" si="69"/>
        <v>23</v>
      </c>
      <c r="Q84" s="92">
        <f t="shared" si="69"/>
        <v>23</v>
      </c>
    </row>
    <row r="85" spans="1:17" ht="16.5" customHeight="1">
      <c r="A85" s="31" t="s">
        <v>233</v>
      </c>
      <c r="B85" s="92">
        <f t="shared" si="60"/>
        <v>2376</v>
      </c>
      <c r="C85" s="92">
        <f t="shared" ref="C85:I85" si="70">SUM(C108,C131)</f>
        <v>79</v>
      </c>
      <c r="D85" s="92">
        <f t="shared" si="70"/>
        <v>188</v>
      </c>
      <c r="E85" s="92">
        <f t="shared" si="70"/>
        <v>770</v>
      </c>
      <c r="F85" s="92">
        <f t="shared" si="70"/>
        <v>681</v>
      </c>
      <c r="G85" s="92">
        <f t="shared" si="70"/>
        <v>342</v>
      </c>
      <c r="H85" s="92">
        <f t="shared" si="70"/>
        <v>93</v>
      </c>
      <c r="I85" s="93">
        <f t="shared" si="70"/>
        <v>223</v>
      </c>
      <c r="J85" s="92">
        <f t="shared" si="62"/>
        <v>332</v>
      </c>
      <c r="K85" s="92">
        <f t="shared" ref="K85:Q85" si="71">SUM(K108,K131)</f>
        <v>14</v>
      </c>
      <c r="L85" s="92">
        <f t="shared" si="71"/>
        <v>28</v>
      </c>
      <c r="M85" s="92">
        <f t="shared" si="71"/>
        <v>102</v>
      </c>
      <c r="N85" s="92">
        <f t="shared" si="71"/>
        <v>81</v>
      </c>
      <c r="O85" s="92">
        <f t="shared" si="71"/>
        <v>46</v>
      </c>
      <c r="P85" s="92">
        <f t="shared" si="71"/>
        <v>33</v>
      </c>
      <c r="Q85" s="92">
        <f t="shared" si="71"/>
        <v>28</v>
      </c>
    </row>
    <row r="86" spans="1:17" ht="16.5" customHeight="1">
      <c r="A86" s="31" t="s">
        <v>234</v>
      </c>
      <c r="B86" s="92">
        <f t="shared" si="60"/>
        <v>3484</v>
      </c>
      <c r="C86" s="92">
        <f t="shared" ref="C86:I86" si="72">SUM(C109,C132)</f>
        <v>81</v>
      </c>
      <c r="D86" s="92">
        <f t="shared" si="72"/>
        <v>194</v>
      </c>
      <c r="E86" s="92">
        <f t="shared" si="72"/>
        <v>736</v>
      </c>
      <c r="F86" s="92">
        <f t="shared" si="72"/>
        <v>927</v>
      </c>
      <c r="G86" s="92">
        <f t="shared" si="72"/>
        <v>1006</v>
      </c>
      <c r="H86" s="92">
        <f t="shared" si="72"/>
        <v>226</v>
      </c>
      <c r="I86" s="93">
        <f t="shared" si="72"/>
        <v>314</v>
      </c>
      <c r="J86" s="92">
        <f t="shared" si="62"/>
        <v>610</v>
      </c>
      <c r="K86" s="92">
        <f t="shared" ref="K86:Q86" si="73">SUM(K109,K132)</f>
        <v>16</v>
      </c>
      <c r="L86" s="92">
        <f t="shared" si="73"/>
        <v>41</v>
      </c>
      <c r="M86" s="92">
        <f t="shared" si="73"/>
        <v>142</v>
      </c>
      <c r="N86" s="92">
        <f t="shared" si="73"/>
        <v>146</v>
      </c>
      <c r="O86" s="92">
        <f t="shared" si="73"/>
        <v>138</v>
      </c>
      <c r="P86" s="92">
        <f t="shared" si="73"/>
        <v>90</v>
      </c>
      <c r="Q86" s="92">
        <f t="shared" si="73"/>
        <v>37</v>
      </c>
    </row>
    <row r="87" spans="1:17" ht="16.5" customHeight="1">
      <c r="A87" s="31" t="s">
        <v>235</v>
      </c>
      <c r="B87" s="92">
        <f t="shared" si="60"/>
        <v>4357</v>
      </c>
      <c r="C87" s="92">
        <f t="shared" ref="C87:I87" si="74">SUM(C110,C133)</f>
        <v>88</v>
      </c>
      <c r="D87" s="92">
        <f t="shared" si="74"/>
        <v>152</v>
      </c>
      <c r="E87" s="92">
        <f t="shared" si="74"/>
        <v>583</v>
      </c>
      <c r="F87" s="92">
        <f t="shared" si="74"/>
        <v>817</v>
      </c>
      <c r="G87" s="92">
        <f t="shared" si="74"/>
        <v>1673</v>
      </c>
      <c r="H87" s="92">
        <f t="shared" si="74"/>
        <v>733</v>
      </c>
      <c r="I87" s="93">
        <f t="shared" si="74"/>
        <v>311</v>
      </c>
      <c r="J87" s="92">
        <f t="shared" si="62"/>
        <v>894</v>
      </c>
      <c r="K87" s="92">
        <f t="shared" ref="K87:Q87" si="75">SUM(K110,K133)</f>
        <v>26</v>
      </c>
      <c r="L87" s="92">
        <f t="shared" si="75"/>
        <v>53</v>
      </c>
      <c r="M87" s="92">
        <f t="shared" si="75"/>
        <v>178</v>
      </c>
      <c r="N87" s="92">
        <f t="shared" si="75"/>
        <v>181</v>
      </c>
      <c r="O87" s="92">
        <f t="shared" si="75"/>
        <v>217</v>
      </c>
      <c r="P87" s="92">
        <f t="shared" si="75"/>
        <v>163</v>
      </c>
      <c r="Q87" s="92">
        <f t="shared" si="75"/>
        <v>76</v>
      </c>
    </row>
    <row r="88" spans="1:17" ht="16.5" customHeight="1">
      <c r="A88" s="31" t="s">
        <v>236</v>
      </c>
      <c r="B88" s="92">
        <f t="shared" si="60"/>
        <v>4287</v>
      </c>
      <c r="C88" s="92">
        <f t="shared" ref="C88:I88" si="76">SUM(C111,C134)</f>
        <v>84</v>
      </c>
      <c r="D88" s="92">
        <f t="shared" si="76"/>
        <v>147</v>
      </c>
      <c r="E88" s="92">
        <f t="shared" si="76"/>
        <v>444</v>
      </c>
      <c r="F88" s="92">
        <f t="shared" si="76"/>
        <v>483</v>
      </c>
      <c r="G88" s="92">
        <f t="shared" si="76"/>
        <v>1414</v>
      </c>
      <c r="H88" s="92">
        <f t="shared" si="76"/>
        <v>1491</v>
      </c>
      <c r="I88" s="93">
        <f t="shared" si="76"/>
        <v>224</v>
      </c>
      <c r="J88" s="92">
        <f t="shared" si="62"/>
        <v>973</v>
      </c>
      <c r="K88" s="92">
        <f t="shared" ref="K88:Q88" si="77">SUM(K111,K134)</f>
        <v>21</v>
      </c>
      <c r="L88" s="92">
        <f t="shared" si="77"/>
        <v>60</v>
      </c>
      <c r="M88" s="92">
        <f t="shared" si="77"/>
        <v>157</v>
      </c>
      <c r="N88" s="92">
        <f t="shared" si="77"/>
        <v>174</v>
      </c>
      <c r="O88" s="92">
        <f t="shared" si="77"/>
        <v>240</v>
      </c>
      <c r="P88" s="92">
        <f t="shared" si="77"/>
        <v>274</v>
      </c>
      <c r="Q88" s="92">
        <f t="shared" si="77"/>
        <v>47</v>
      </c>
    </row>
    <row r="89" spans="1:17" ht="16.5" customHeight="1">
      <c r="A89" s="31" t="s">
        <v>237</v>
      </c>
      <c r="B89" s="92">
        <f t="shared" si="60"/>
        <v>4557</v>
      </c>
      <c r="C89" s="92">
        <f t="shared" ref="C89:I89" si="78">SUM(C112,C135)</f>
        <v>105</v>
      </c>
      <c r="D89" s="92">
        <f t="shared" si="78"/>
        <v>114</v>
      </c>
      <c r="E89" s="92">
        <f t="shared" si="78"/>
        <v>369</v>
      </c>
      <c r="F89" s="92">
        <f t="shared" si="78"/>
        <v>383</v>
      </c>
      <c r="G89" s="92">
        <f t="shared" si="78"/>
        <v>988</v>
      </c>
      <c r="H89" s="92">
        <f t="shared" si="78"/>
        <v>2424</v>
      </c>
      <c r="I89" s="93">
        <f t="shared" si="78"/>
        <v>174</v>
      </c>
      <c r="J89" s="92">
        <f t="shared" si="62"/>
        <v>1011</v>
      </c>
      <c r="K89" s="92">
        <f t="shared" ref="K89:Q89" si="79">SUM(K112,K135)</f>
        <v>20</v>
      </c>
      <c r="L89" s="92">
        <f t="shared" si="79"/>
        <v>42</v>
      </c>
      <c r="M89" s="92">
        <f t="shared" si="79"/>
        <v>146</v>
      </c>
      <c r="N89" s="92">
        <f t="shared" si="79"/>
        <v>183</v>
      </c>
      <c r="O89" s="92">
        <f t="shared" si="79"/>
        <v>225</v>
      </c>
      <c r="P89" s="92">
        <f t="shared" si="79"/>
        <v>357</v>
      </c>
      <c r="Q89" s="92">
        <f t="shared" si="79"/>
        <v>38</v>
      </c>
    </row>
    <row r="90" spans="1:17" ht="16.5" customHeight="1">
      <c r="A90" s="31" t="s">
        <v>238</v>
      </c>
      <c r="B90" s="92">
        <f t="shared" si="60"/>
        <v>4959</v>
      </c>
      <c r="C90" s="92">
        <f t="shared" ref="C90:I90" si="80">SUM(C113,C136)</f>
        <v>112</v>
      </c>
      <c r="D90" s="92">
        <f t="shared" si="80"/>
        <v>87</v>
      </c>
      <c r="E90" s="92">
        <f t="shared" si="80"/>
        <v>382</v>
      </c>
      <c r="F90" s="92">
        <f t="shared" si="80"/>
        <v>351</v>
      </c>
      <c r="G90" s="92">
        <f t="shared" si="80"/>
        <v>748</v>
      </c>
      <c r="H90" s="92">
        <f t="shared" si="80"/>
        <v>3144</v>
      </c>
      <c r="I90" s="93">
        <f t="shared" si="80"/>
        <v>135</v>
      </c>
      <c r="J90" s="92">
        <f t="shared" si="62"/>
        <v>1167</v>
      </c>
      <c r="K90" s="92">
        <f t="shared" ref="K90:Q90" si="81">SUM(K113,K136)</f>
        <v>28</v>
      </c>
      <c r="L90" s="92">
        <f t="shared" si="81"/>
        <v>45</v>
      </c>
      <c r="M90" s="92">
        <f t="shared" si="81"/>
        <v>171</v>
      </c>
      <c r="N90" s="92">
        <f t="shared" si="81"/>
        <v>177</v>
      </c>
      <c r="O90" s="92">
        <f t="shared" si="81"/>
        <v>227</v>
      </c>
      <c r="P90" s="92">
        <f t="shared" si="81"/>
        <v>481</v>
      </c>
      <c r="Q90" s="92">
        <f t="shared" si="81"/>
        <v>38</v>
      </c>
    </row>
    <row r="91" spans="1:17" ht="16.5" customHeight="1">
      <c r="A91" s="31" t="s">
        <v>239</v>
      </c>
      <c r="B91" s="92">
        <f t="shared" si="60"/>
        <v>6604</v>
      </c>
      <c r="C91" s="92">
        <f t="shared" ref="C91:I91" si="82">SUM(C114,C137)</f>
        <v>184</v>
      </c>
      <c r="D91" s="92">
        <f t="shared" si="82"/>
        <v>61</v>
      </c>
      <c r="E91" s="92">
        <f t="shared" si="82"/>
        <v>345</v>
      </c>
      <c r="F91" s="92">
        <f t="shared" si="82"/>
        <v>500</v>
      </c>
      <c r="G91" s="92">
        <f t="shared" si="82"/>
        <v>868</v>
      </c>
      <c r="H91" s="92">
        <f t="shared" si="82"/>
        <v>4523</v>
      </c>
      <c r="I91" s="93">
        <f t="shared" si="82"/>
        <v>123</v>
      </c>
      <c r="J91" s="92">
        <f t="shared" si="62"/>
        <v>1890</v>
      </c>
      <c r="K91" s="92">
        <f t="shared" ref="K91:Q91" si="83">SUM(K114,K137)</f>
        <v>37</v>
      </c>
      <c r="L91" s="92">
        <f t="shared" si="83"/>
        <v>66</v>
      </c>
      <c r="M91" s="92">
        <f t="shared" si="83"/>
        <v>226</v>
      </c>
      <c r="N91" s="92">
        <f t="shared" si="83"/>
        <v>222</v>
      </c>
      <c r="O91" s="92">
        <f t="shared" si="83"/>
        <v>332</v>
      </c>
      <c r="P91" s="92">
        <f t="shared" si="83"/>
        <v>938</v>
      </c>
      <c r="Q91" s="92">
        <f t="shared" si="83"/>
        <v>69</v>
      </c>
    </row>
    <row r="92" spans="1:17" ht="16.5" customHeight="1">
      <c r="A92" s="31" t="s">
        <v>240</v>
      </c>
      <c r="B92" s="92">
        <f t="shared" si="60"/>
        <v>7614</v>
      </c>
      <c r="C92" s="92">
        <f t="shared" ref="C92:I92" si="84">SUM(C115,C138)</f>
        <v>260</v>
      </c>
      <c r="D92" s="92">
        <f t="shared" si="84"/>
        <v>89</v>
      </c>
      <c r="E92" s="92">
        <f t="shared" si="84"/>
        <v>302</v>
      </c>
      <c r="F92" s="92">
        <f t="shared" si="84"/>
        <v>358</v>
      </c>
      <c r="G92" s="92">
        <f t="shared" si="84"/>
        <v>911</v>
      </c>
      <c r="H92" s="92">
        <f t="shared" si="84"/>
        <v>5553</v>
      </c>
      <c r="I92" s="93">
        <f t="shared" si="84"/>
        <v>141</v>
      </c>
      <c r="J92" s="92">
        <f t="shared" si="62"/>
        <v>2743</v>
      </c>
      <c r="K92" s="92">
        <f t="shared" ref="K92:Q92" si="85">SUM(K115,K138)</f>
        <v>72</v>
      </c>
      <c r="L92" s="92">
        <f t="shared" si="85"/>
        <v>72</v>
      </c>
      <c r="M92" s="92">
        <f t="shared" si="85"/>
        <v>248</v>
      </c>
      <c r="N92" s="92">
        <f t="shared" si="85"/>
        <v>270</v>
      </c>
      <c r="O92" s="92">
        <f t="shared" si="85"/>
        <v>458</v>
      </c>
      <c r="P92" s="92">
        <f t="shared" si="85"/>
        <v>1543</v>
      </c>
      <c r="Q92" s="92">
        <f t="shared" si="85"/>
        <v>80</v>
      </c>
    </row>
    <row r="93" spans="1:17" ht="16.5" customHeight="1">
      <c r="A93" s="31" t="s">
        <v>241</v>
      </c>
      <c r="B93" s="92">
        <f t="shared" ref="B93:I93" si="86">SUM(B116,B139)</f>
        <v>5282</v>
      </c>
      <c r="C93" s="92">
        <f t="shared" si="86"/>
        <v>185</v>
      </c>
      <c r="D93" s="92">
        <f t="shared" si="86"/>
        <v>65</v>
      </c>
      <c r="E93" s="92">
        <f t="shared" si="86"/>
        <v>225</v>
      </c>
      <c r="F93" s="92">
        <f t="shared" si="86"/>
        <v>243</v>
      </c>
      <c r="G93" s="92">
        <f t="shared" si="86"/>
        <v>542</v>
      </c>
      <c r="H93" s="92">
        <f t="shared" si="86"/>
        <v>3925</v>
      </c>
      <c r="I93" s="93">
        <f t="shared" si="86"/>
        <v>97</v>
      </c>
      <c r="J93" s="92">
        <f t="shared" ref="J93:Q93" si="87">SUM(J116,J139)</f>
        <v>2821</v>
      </c>
      <c r="K93" s="92">
        <f t="shared" si="87"/>
        <v>66</v>
      </c>
      <c r="L93" s="92">
        <f t="shared" si="87"/>
        <v>81</v>
      </c>
      <c r="M93" s="92">
        <f t="shared" si="87"/>
        <v>238</v>
      </c>
      <c r="N93" s="92">
        <f t="shared" si="87"/>
        <v>261</v>
      </c>
      <c r="O93" s="92">
        <f t="shared" si="87"/>
        <v>353</v>
      </c>
      <c r="P93" s="92">
        <f t="shared" si="87"/>
        <v>1736</v>
      </c>
      <c r="Q93" s="92">
        <f t="shared" si="87"/>
        <v>86</v>
      </c>
    </row>
    <row r="94" spans="1:17" ht="16.5" customHeight="1">
      <c r="A94" s="31" t="s">
        <v>242</v>
      </c>
      <c r="B94" s="92">
        <f t="shared" ref="B94:I94" si="88">SUM(B117,B140)</f>
        <v>3445</v>
      </c>
      <c r="C94" s="92">
        <f t="shared" si="88"/>
        <v>137</v>
      </c>
      <c r="D94" s="92">
        <f t="shared" si="88"/>
        <v>80</v>
      </c>
      <c r="E94" s="92">
        <f t="shared" si="88"/>
        <v>201</v>
      </c>
      <c r="F94" s="92">
        <f t="shared" si="88"/>
        <v>161</v>
      </c>
      <c r="G94" s="92">
        <f t="shared" si="88"/>
        <v>268</v>
      </c>
      <c r="H94" s="92">
        <f t="shared" si="88"/>
        <v>2535</v>
      </c>
      <c r="I94" s="93">
        <f t="shared" si="88"/>
        <v>63</v>
      </c>
      <c r="J94" s="92">
        <f t="shared" ref="J94:Q94" si="89">SUM(J117,J140)</f>
        <v>3019</v>
      </c>
      <c r="K94" s="92">
        <f t="shared" si="89"/>
        <v>51</v>
      </c>
      <c r="L94" s="92">
        <f t="shared" si="89"/>
        <v>126</v>
      </c>
      <c r="M94" s="92">
        <f t="shared" si="89"/>
        <v>349</v>
      </c>
      <c r="N94" s="92">
        <f t="shared" si="89"/>
        <v>236</v>
      </c>
      <c r="O94" s="92">
        <f t="shared" si="89"/>
        <v>318</v>
      </c>
      <c r="P94" s="92">
        <f t="shared" si="89"/>
        <v>1844</v>
      </c>
      <c r="Q94" s="92">
        <f t="shared" si="89"/>
        <v>95</v>
      </c>
    </row>
    <row r="95" spans="1:17" ht="16.5" customHeight="1">
      <c r="A95" s="31" t="s">
        <v>17</v>
      </c>
      <c r="B95" s="92">
        <f t="shared" ref="B95:I96" si="90">SUM(B118,B141)</f>
        <v>2489</v>
      </c>
      <c r="C95" s="92">
        <f t="shared" si="90"/>
        <v>124</v>
      </c>
      <c r="D95" s="92">
        <f t="shared" si="90"/>
        <v>105</v>
      </c>
      <c r="E95" s="92">
        <f t="shared" si="90"/>
        <v>252</v>
      </c>
      <c r="F95" s="92">
        <f t="shared" si="90"/>
        <v>129</v>
      </c>
      <c r="G95" s="92">
        <f t="shared" si="90"/>
        <v>165</v>
      </c>
      <c r="H95" s="92">
        <f t="shared" si="90"/>
        <v>1659</v>
      </c>
      <c r="I95" s="93">
        <f t="shared" si="90"/>
        <v>55</v>
      </c>
      <c r="J95" s="92">
        <f t="shared" ref="J95:Q96" si="91">SUM(J118,J141)</f>
        <v>5423</v>
      </c>
      <c r="K95" s="92">
        <f t="shared" si="91"/>
        <v>80</v>
      </c>
      <c r="L95" s="92">
        <f t="shared" si="91"/>
        <v>388</v>
      </c>
      <c r="M95" s="92">
        <f t="shared" si="91"/>
        <v>1025</v>
      </c>
      <c r="N95" s="92">
        <f t="shared" si="91"/>
        <v>642</v>
      </c>
      <c r="O95" s="92">
        <f t="shared" si="91"/>
        <v>471</v>
      </c>
      <c r="P95" s="92">
        <f t="shared" si="91"/>
        <v>2689</v>
      </c>
      <c r="Q95" s="92">
        <f t="shared" si="91"/>
        <v>128</v>
      </c>
    </row>
    <row r="96" spans="1:17" ht="16.5" customHeight="1">
      <c r="A96" s="32" t="s">
        <v>244</v>
      </c>
      <c r="B96" s="92">
        <f t="shared" si="90"/>
        <v>0</v>
      </c>
      <c r="C96" s="92">
        <f t="shared" si="90"/>
        <v>0</v>
      </c>
      <c r="D96" s="92">
        <f t="shared" si="90"/>
        <v>0</v>
      </c>
      <c r="E96" s="92">
        <f t="shared" si="90"/>
        <v>0</v>
      </c>
      <c r="F96" s="92">
        <f t="shared" si="90"/>
        <v>0</v>
      </c>
      <c r="G96" s="92">
        <f t="shared" si="90"/>
        <v>0</v>
      </c>
      <c r="H96" s="92">
        <f t="shared" si="90"/>
        <v>0</v>
      </c>
      <c r="I96" s="93">
        <f t="shared" si="90"/>
        <v>0</v>
      </c>
      <c r="J96" s="92">
        <f t="shared" si="91"/>
        <v>0</v>
      </c>
      <c r="K96" s="92">
        <f t="shared" si="91"/>
        <v>0</v>
      </c>
      <c r="L96" s="92">
        <f t="shared" si="91"/>
        <v>0</v>
      </c>
      <c r="M96" s="92">
        <f t="shared" si="91"/>
        <v>0</v>
      </c>
      <c r="N96" s="92">
        <f t="shared" si="91"/>
        <v>0</v>
      </c>
      <c r="O96" s="92">
        <f t="shared" si="91"/>
        <v>0</v>
      </c>
      <c r="P96" s="92">
        <f t="shared" si="91"/>
        <v>0</v>
      </c>
      <c r="Q96" s="92">
        <f t="shared" si="91"/>
        <v>0</v>
      </c>
    </row>
    <row r="97" spans="1:17" ht="16.5" customHeight="1">
      <c r="A97" s="33" t="s">
        <v>211</v>
      </c>
      <c r="B97" s="92"/>
      <c r="C97" s="92"/>
      <c r="D97" s="92"/>
      <c r="E97" s="92"/>
      <c r="F97" s="92"/>
      <c r="G97" s="92"/>
      <c r="H97" s="92"/>
      <c r="I97" s="93"/>
      <c r="J97" s="92"/>
      <c r="K97" s="92"/>
      <c r="L97" s="92"/>
      <c r="M97" s="92"/>
      <c r="N97" s="92"/>
      <c r="O97" s="92"/>
      <c r="P97" s="92"/>
      <c r="Q97" s="92"/>
    </row>
    <row r="98" spans="1:17" ht="16.5" customHeight="1">
      <c r="A98" s="31" t="s">
        <v>58</v>
      </c>
      <c r="B98" s="92">
        <f>SUM(C98:I98)</f>
        <v>25434</v>
      </c>
      <c r="C98" s="92">
        <f>SUM(C91:C95)</f>
        <v>890</v>
      </c>
      <c r="D98" s="92">
        <f t="shared" ref="D98:I98" si="92">SUM(D91:D95)</f>
        <v>400</v>
      </c>
      <c r="E98" s="92">
        <f t="shared" si="92"/>
        <v>1325</v>
      </c>
      <c r="F98" s="92">
        <f t="shared" si="92"/>
        <v>1391</v>
      </c>
      <c r="G98" s="92">
        <f t="shared" si="92"/>
        <v>2754</v>
      </c>
      <c r="H98" s="92">
        <f t="shared" si="92"/>
        <v>18195</v>
      </c>
      <c r="I98" s="93">
        <f t="shared" si="92"/>
        <v>479</v>
      </c>
      <c r="J98" s="92">
        <f>SUM(K98:Q98)</f>
        <v>15896</v>
      </c>
      <c r="K98" s="92">
        <f>SUM(K91:K95)</f>
        <v>306</v>
      </c>
      <c r="L98" s="92">
        <f t="shared" ref="L98:Q98" si="93">SUM(L91:L95)</f>
        <v>733</v>
      </c>
      <c r="M98" s="92">
        <f t="shared" si="93"/>
        <v>2086</v>
      </c>
      <c r="N98" s="92">
        <f t="shared" si="93"/>
        <v>1631</v>
      </c>
      <c r="O98" s="92">
        <f t="shared" si="93"/>
        <v>1932</v>
      </c>
      <c r="P98" s="92">
        <f t="shared" si="93"/>
        <v>8750</v>
      </c>
      <c r="Q98" s="92">
        <f t="shared" si="93"/>
        <v>458</v>
      </c>
    </row>
    <row r="99" spans="1:17" ht="16.5" customHeight="1">
      <c r="A99" s="31"/>
      <c r="B99" s="92"/>
      <c r="C99" s="92"/>
      <c r="D99" s="92"/>
      <c r="E99" s="92"/>
      <c r="F99" s="92"/>
      <c r="G99" s="92"/>
      <c r="H99" s="92"/>
      <c r="I99" s="93"/>
      <c r="J99" s="92"/>
      <c r="K99" s="92"/>
      <c r="L99" s="92"/>
      <c r="M99" s="92"/>
      <c r="N99" s="92"/>
      <c r="O99" s="92"/>
      <c r="P99" s="92"/>
      <c r="Q99" s="92"/>
    </row>
    <row r="100" spans="1:17" ht="16.5" customHeight="1">
      <c r="A100" s="34" t="s">
        <v>0</v>
      </c>
      <c r="B100" s="142">
        <f t="shared" ref="B100:Q100" si="94">SUM(B101:B119)</f>
        <v>26024</v>
      </c>
      <c r="C100" s="142">
        <f t="shared" si="94"/>
        <v>1103</v>
      </c>
      <c r="D100" s="142">
        <f t="shared" si="94"/>
        <v>972</v>
      </c>
      <c r="E100" s="142">
        <f t="shared" si="94"/>
        <v>2919</v>
      </c>
      <c r="F100" s="142">
        <f t="shared" si="94"/>
        <v>2675</v>
      </c>
      <c r="G100" s="142">
        <f t="shared" si="94"/>
        <v>4398</v>
      </c>
      <c r="H100" s="142">
        <f t="shared" si="94"/>
        <v>12878</v>
      </c>
      <c r="I100" s="172">
        <f t="shared" si="94"/>
        <v>1079</v>
      </c>
      <c r="J100" s="142">
        <f t="shared" si="94"/>
        <v>4563</v>
      </c>
      <c r="K100" s="142">
        <f t="shared" si="94"/>
        <v>158</v>
      </c>
      <c r="L100" s="142">
        <f t="shared" si="94"/>
        <v>246</v>
      </c>
      <c r="M100" s="142">
        <f t="shared" si="94"/>
        <v>689</v>
      </c>
      <c r="N100" s="142">
        <f t="shared" si="94"/>
        <v>583</v>
      </c>
      <c r="O100" s="142">
        <f t="shared" si="94"/>
        <v>725</v>
      </c>
      <c r="P100" s="142">
        <f t="shared" si="94"/>
        <v>1986</v>
      </c>
      <c r="Q100" s="142">
        <f t="shared" si="94"/>
        <v>176</v>
      </c>
    </row>
    <row r="101" spans="1:17" ht="16.5" customHeight="1">
      <c r="A101" s="31" t="s">
        <v>57</v>
      </c>
      <c r="B101" s="92">
        <f t="shared" ref="B101:B119" si="95">SUM(C101:I101)</f>
        <v>0</v>
      </c>
      <c r="C101" s="92" t="s">
        <v>163</v>
      </c>
      <c r="D101" s="92" t="s">
        <v>163</v>
      </c>
      <c r="E101" s="92" t="s">
        <v>163</v>
      </c>
      <c r="F101" s="92" t="s">
        <v>163</v>
      </c>
      <c r="G101" s="92" t="s">
        <v>163</v>
      </c>
      <c r="H101" s="92" t="s">
        <v>163</v>
      </c>
      <c r="I101" s="93" t="s">
        <v>163</v>
      </c>
      <c r="J101" s="92">
        <f>SUM(K101:Q101)</f>
        <v>0</v>
      </c>
      <c r="K101" s="92" t="s">
        <v>163</v>
      </c>
      <c r="L101" s="92" t="s">
        <v>163</v>
      </c>
      <c r="M101" s="92" t="s">
        <v>163</v>
      </c>
      <c r="N101" s="92" t="s">
        <v>163</v>
      </c>
      <c r="O101" s="92" t="s">
        <v>163</v>
      </c>
      <c r="P101" s="92" t="s">
        <v>163</v>
      </c>
      <c r="Q101" s="92" t="s">
        <v>163</v>
      </c>
    </row>
    <row r="102" spans="1:17" ht="16.5" customHeight="1">
      <c r="A102" s="31" t="s">
        <v>227</v>
      </c>
      <c r="B102" s="92">
        <f t="shared" si="95"/>
        <v>0</v>
      </c>
      <c r="C102" s="92" t="s">
        <v>163</v>
      </c>
      <c r="D102" s="92" t="s">
        <v>163</v>
      </c>
      <c r="E102" s="92" t="s">
        <v>163</v>
      </c>
      <c r="F102" s="92" t="s">
        <v>163</v>
      </c>
      <c r="G102" s="92" t="s">
        <v>163</v>
      </c>
      <c r="H102" s="92" t="s">
        <v>163</v>
      </c>
      <c r="I102" s="93" t="s">
        <v>163</v>
      </c>
      <c r="J102" s="92">
        <f>SUM(K102:Q102)</f>
        <v>0</v>
      </c>
      <c r="K102" s="92" t="s">
        <v>163</v>
      </c>
      <c r="L102" s="92" t="s">
        <v>163</v>
      </c>
      <c r="M102" s="92" t="s">
        <v>163</v>
      </c>
      <c r="N102" s="92" t="s">
        <v>163</v>
      </c>
      <c r="O102" s="92" t="s">
        <v>163</v>
      </c>
      <c r="P102" s="92" t="s">
        <v>163</v>
      </c>
      <c r="Q102" s="92" t="s">
        <v>163</v>
      </c>
    </row>
    <row r="103" spans="1:17" ht="16.5" customHeight="1">
      <c r="A103" s="31" t="s">
        <v>228</v>
      </c>
      <c r="B103" s="92">
        <f t="shared" si="95"/>
        <v>0</v>
      </c>
      <c r="C103" s="92" t="s">
        <v>163</v>
      </c>
      <c r="D103" s="92" t="s">
        <v>163</v>
      </c>
      <c r="E103" s="92" t="s">
        <v>163</v>
      </c>
      <c r="F103" s="92" t="s">
        <v>163</v>
      </c>
      <c r="G103" s="92" t="s">
        <v>163</v>
      </c>
      <c r="H103" s="92" t="s">
        <v>163</v>
      </c>
      <c r="I103" s="93" t="s">
        <v>163</v>
      </c>
      <c r="J103" s="92">
        <f>SUM(K103:Q103)</f>
        <v>0</v>
      </c>
      <c r="K103" s="92" t="s">
        <v>163</v>
      </c>
      <c r="L103" s="92" t="s">
        <v>163</v>
      </c>
      <c r="M103" s="92" t="s">
        <v>163</v>
      </c>
      <c r="N103" s="92" t="s">
        <v>163</v>
      </c>
      <c r="O103" s="92" t="s">
        <v>163</v>
      </c>
      <c r="P103" s="92" t="s">
        <v>163</v>
      </c>
      <c r="Q103" s="92" t="s">
        <v>163</v>
      </c>
    </row>
    <row r="104" spans="1:17" ht="16.5" customHeight="1">
      <c r="A104" s="31" t="s">
        <v>229</v>
      </c>
      <c r="B104" s="92">
        <f t="shared" si="95"/>
        <v>6</v>
      </c>
      <c r="C104" s="92">
        <v>2</v>
      </c>
      <c r="D104" s="92">
        <v>3</v>
      </c>
      <c r="E104" s="92" t="s">
        <v>163</v>
      </c>
      <c r="F104" s="92" t="s">
        <v>163</v>
      </c>
      <c r="G104" s="92">
        <v>1</v>
      </c>
      <c r="H104" s="92" t="s">
        <v>163</v>
      </c>
      <c r="I104" s="93" t="s">
        <v>163</v>
      </c>
      <c r="J104" s="92">
        <f>SUM(K104:Q104)</f>
        <v>2</v>
      </c>
      <c r="K104" s="92" t="s">
        <v>163</v>
      </c>
      <c r="L104" s="92" t="s">
        <v>163</v>
      </c>
      <c r="M104" s="92" t="s">
        <v>163</v>
      </c>
      <c r="N104" s="92">
        <v>1</v>
      </c>
      <c r="O104" s="92" t="s">
        <v>163</v>
      </c>
      <c r="P104" s="92" t="s">
        <v>163</v>
      </c>
      <c r="Q104" s="92">
        <v>1</v>
      </c>
    </row>
    <row r="105" spans="1:17" ht="16.5" customHeight="1">
      <c r="A105" s="31" t="s">
        <v>230</v>
      </c>
      <c r="B105" s="92">
        <f t="shared" si="95"/>
        <v>102</v>
      </c>
      <c r="C105" s="92">
        <v>5</v>
      </c>
      <c r="D105" s="92">
        <v>32</v>
      </c>
      <c r="E105" s="92">
        <v>34</v>
      </c>
      <c r="F105" s="92">
        <v>4</v>
      </c>
      <c r="G105" s="92">
        <v>3</v>
      </c>
      <c r="H105" s="92">
        <v>7</v>
      </c>
      <c r="I105" s="93">
        <v>17</v>
      </c>
      <c r="J105" s="92">
        <f t="shared" ref="J105:J119" si="96">SUM(K105:Q105)</f>
        <v>6</v>
      </c>
      <c r="K105" s="92">
        <v>1</v>
      </c>
      <c r="L105" s="92">
        <v>2</v>
      </c>
      <c r="M105" s="92">
        <v>1</v>
      </c>
      <c r="N105" s="92">
        <v>1</v>
      </c>
      <c r="O105" s="92">
        <v>1</v>
      </c>
      <c r="P105" s="92" t="s">
        <v>163</v>
      </c>
      <c r="Q105" s="92" t="s">
        <v>163</v>
      </c>
    </row>
    <row r="106" spans="1:17" ht="16.5" customHeight="1">
      <c r="A106" s="31" t="s">
        <v>231</v>
      </c>
      <c r="B106" s="92">
        <f t="shared" si="95"/>
        <v>409</v>
      </c>
      <c r="C106" s="92">
        <v>18</v>
      </c>
      <c r="D106" s="92">
        <v>91</v>
      </c>
      <c r="E106" s="92">
        <v>194</v>
      </c>
      <c r="F106" s="92">
        <v>43</v>
      </c>
      <c r="G106" s="92">
        <v>5</v>
      </c>
      <c r="H106" s="92">
        <v>12</v>
      </c>
      <c r="I106" s="93">
        <v>46</v>
      </c>
      <c r="J106" s="92">
        <f t="shared" si="96"/>
        <v>20</v>
      </c>
      <c r="K106" s="92">
        <v>1</v>
      </c>
      <c r="L106" s="92">
        <v>3</v>
      </c>
      <c r="M106" s="92">
        <v>13</v>
      </c>
      <c r="N106" s="92">
        <v>1</v>
      </c>
      <c r="O106" s="92" t="s">
        <v>163</v>
      </c>
      <c r="P106" s="92">
        <v>2</v>
      </c>
      <c r="Q106" s="92" t="s">
        <v>163</v>
      </c>
    </row>
    <row r="107" spans="1:17" ht="16.5" customHeight="1">
      <c r="A107" s="31" t="s">
        <v>232</v>
      </c>
      <c r="B107" s="92">
        <f t="shared" si="95"/>
        <v>757</v>
      </c>
      <c r="C107" s="92">
        <v>28</v>
      </c>
      <c r="D107" s="92">
        <v>126</v>
      </c>
      <c r="E107" s="92">
        <v>320</v>
      </c>
      <c r="F107" s="92">
        <v>141</v>
      </c>
      <c r="G107" s="92">
        <v>37</v>
      </c>
      <c r="H107" s="92">
        <v>20</v>
      </c>
      <c r="I107" s="93">
        <v>85</v>
      </c>
      <c r="J107" s="92">
        <f t="shared" si="96"/>
        <v>39</v>
      </c>
      <c r="K107" s="92">
        <v>1</v>
      </c>
      <c r="L107" s="92">
        <v>3</v>
      </c>
      <c r="M107" s="92">
        <v>16</v>
      </c>
      <c r="N107" s="92">
        <v>5</v>
      </c>
      <c r="O107" s="92">
        <v>3</v>
      </c>
      <c r="P107" s="92">
        <v>9</v>
      </c>
      <c r="Q107" s="92">
        <v>2</v>
      </c>
    </row>
    <row r="108" spans="1:17" ht="16.5" customHeight="1">
      <c r="A108" s="31" t="s">
        <v>233</v>
      </c>
      <c r="B108" s="92">
        <f t="shared" si="95"/>
        <v>1098</v>
      </c>
      <c r="C108" s="92">
        <v>48</v>
      </c>
      <c r="D108" s="92">
        <v>90</v>
      </c>
      <c r="E108" s="92">
        <v>367</v>
      </c>
      <c r="F108" s="92">
        <v>314</v>
      </c>
      <c r="G108" s="92">
        <v>145</v>
      </c>
      <c r="H108" s="92">
        <v>34</v>
      </c>
      <c r="I108" s="93">
        <v>100</v>
      </c>
      <c r="J108" s="92">
        <f t="shared" si="96"/>
        <v>93</v>
      </c>
      <c r="K108" s="92">
        <v>4</v>
      </c>
      <c r="L108" s="92">
        <v>11</v>
      </c>
      <c r="M108" s="92">
        <v>31</v>
      </c>
      <c r="N108" s="92">
        <v>15</v>
      </c>
      <c r="O108" s="92">
        <v>15</v>
      </c>
      <c r="P108" s="92">
        <v>11</v>
      </c>
      <c r="Q108" s="92">
        <v>6</v>
      </c>
    </row>
    <row r="109" spans="1:17" ht="16.5" customHeight="1">
      <c r="A109" s="31" t="s">
        <v>234</v>
      </c>
      <c r="B109" s="92">
        <f t="shared" si="95"/>
        <v>1630</v>
      </c>
      <c r="C109" s="92">
        <v>44</v>
      </c>
      <c r="D109" s="92">
        <v>99</v>
      </c>
      <c r="E109" s="92">
        <v>360</v>
      </c>
      <c r="F109" s="92">
        <v>428</v>
      </c>
      <c r="G109" s="92">
        <v>432</v>
      </c>
      <c r="H109" s="92">
        <v>118</v>
      </c>
      <c r="I109" s="93">
        <v>149</v>
      </c>
      <c r="J109" s="92">
        <f t="shared" si="96"/>
        <v>157</v>
      </c>
      <c r="K109" s="92">
        <v>6</v>
      </c>
      <c r="L109" s="92">
        <v>16</v>
      </c>
      <c r="M109" s="92">
        <v>30</v>
      </c>
      <c r="N109" s="92">
        <v>37</v>
      </c>
      <c r="O109" s="92">
        <v>32</v>
      </c>
      <c r="P109" s="92">
        <v>28</v>
      </c>
      <c r="Q109" s="92">
        <v>8</v>
      </c>
    </row>
    <row r="110" spans="1:17" ht="16.5" customHeight="1">
      <c r="A110" s="31" t="s">
        <v>235</v>
      </c>
      <c r="B110" s="92">
        <f t="shared" si="95"/>
        <v>2072</v>
      </c>
      <c r="C110" s="92">
        <v>50</v>
      </c>
      <c r="D110" s="92">
        <v>88</v>
      </c>
      <c r="E110" s="92">
        <v>308</v>
      </c>
      <c r="F110" s="92">
        <v>397</v>
      </c>
      <c r="G110" s="92">
        <v>754</v>
      </c>
      <c r="H110" s="92">
        <v>316</v>
      </c>
      <c r="I110" s="93">
        <v>159</v>
      </c>
      <c r="J110" s="92">
        <f t="shared" si="96"/>
        <v>258</v>
      </c>
      <c r="K110" s="92">
        <v>10</v>
      </c>
      <c r="L110" s="92">
        <v>17</v>
      </c>
      <c r="M110" s="92">
        <v>54</v>
      </c>
      <c r="N110" s="92">
        <v>53</v>
      </c>
      <c r="O110" s="92">
        <v>56</v>
      </c>
      <c r="P110" s="92">
        <v>55</v>
      </c>
      <c r="Q110" s="92">
        <v>13</v>
      </c>
    </row>
    <row r="111" spans="1:17" ht="16.5" customHeight="1">
      <c r="A111" s="31" t="s">
        <v>236</v>
      </c>
      <c r="B111" s="92">
        <f t="shared" si="95"/>
        <v>2037</v>
      </c>
      <c r="C111" s="92">
        <v>50</v>
      </c>
      <c r="D111" s="92">
        <v>90</v>
      </c>
      <c r="E111" s="92">
        <v>227</v>
      </c>
      <c r="F111" s="92">
        <v>228</v>
      </c>
      <c r="G111" s="92">
        <v>676</v>
      </c>
      <c r="H111" s="92">
        <v>655</v>
      </c>
      <c r="I111" s="93">
        <v>111</v>
      </c>
      <c r="J111" s="92">
        <f t="shared" si="96"/>
        <v>308</v>
      </c>
      <c r="K111" s="92">
        <v>12</v>
      </c>
      <c r="L111" s="92">
        <v>14</v>
      </c>
      <c r="M111" s="92">
        <v>48</v>
      </c>
      <c r="N111" s="92">
        <v>51</v>
      </c>
      <c r="O111" s="92">
        <v>67</v>
      </c>
      <c r="P111" s="92">
        <v>105</v>
      </c>
      <c r="Q111" s="92">
        <v>11</v>
      </c>
    </row>
    <row r="112" spans="1:17" ht="16.5" customHeight="1">
      <c r="A112" s="31" t="s">
        <v>237</v>
      </c>
      <c r="B112" s="92">
        <f t="shared" si="95"/>
        <v>2155</v>
      </c>
      <c r="C112" s="92">
        <v>78</v>
      </c>
      <c r="D112" s="92">
        <v>79</v>
      </c>
      <c r="E112" s="92">
        <v>180</v>
      </c>
      <c r="F112" s="92">
        <v>188</v>
      </c>
      <c r="G112" s="92">
        <v>499</v>
      </c>
      <c r="H112" s="92">
        <v>1041</v>
      </c>
      <c r="I112" s="93">
        <v>90</v>
      </c>
      <c r="J112" s="92">
        <f t="shared" si="96"/>
        <v>322</v>
      </c>
      <c r="K112" s="92">
        <v>10</v>
      </c>
      <c r="L112" s="92">
        <v>16</v>
      </c>
      <c r="M112" s="92">
        <v>49</v>
      </c>
      <c r="N112" s="92">
        <v>49</v>
      </c>
      <c r="O112" s="92">
        <v>75</v>
      </c>
      <c r="P112" s="92">
        <v>110</v>
      </c>
      <c r="Q112" s="92">
        <v>13</v>
      </c>
    </row>
    <row r="113" spans="1:17" ht="16.5" customHeight="1">
      <c r="A113" s="31" t="s">
        <v>238</v>
      </c>
      <c r="B113" s="92">
        <f t="shared" si="95"/>
        <v>2402</v>
      </c>
      <c r="C113" s="92">
        <v>88</v>
      </c>
      <c r="D113" s="92">
        <v>48</v>
      </c>
      <c r="E113" s="92">
        <v>211</v>
      </c>
      <c r="F113" s="92">
        <v>166</v>
      </c>
      <c r="G113" s="92">
        <v>385</v>
      </c>
      <c r="H113" s="92">
        <v>1434</v>
      </c>
      <c r="I113" s="93">
        <v>70</v>
      </c>
      <c r="J113" s="92">
        <f t="shared" si="96"/>
        <v>379</v>
      </c>
      <c r="K113" s="92">
        <v>12</v>
      </c>
      <c r="L113" s="92">
        <v>25</v>
      </c>
      <c r="M113" s="92">
        <v>58</v>
      </c>
      <c r="N113" s="92">
        <v>71</v>
      </c>
      <c r="O113" s="92">
        <v>63</v>
      </c>
      <c r="P113" s="92">
        <v>135</v>
      </c>
      <c r="Q113" s="92">
        <v>15</v>
      </c>
    </row>
    <row r="114" spans="1:17" ht="16.5" customHeight="1">
      <c r="A114" s="31" t="s">
        <v>239</v>
      </c>
      <c r="B114" s="92">
        <f t="shared" si="95"/>
        <v>3159</v>
      </c>
      <c r="C114" s="92">
        <v>132</v>
      </c>
      <c r="D114" s="92">
        <v>37</v>
      </c>
      <c r="E114" s="92">
        <v>191</v>
      </c>
      <c r="F114" s="92">
        <v>273</v>
      </c>
      <c r="G114" s="92">
        <v>424</v>
      </c>
      <c r="H114" s="92">
        <v>2040</v>
      </c>
      <c r="I114" s="93">
        <v>62</v>
      </c>
      <c r="J114" s="92">
        <f t="shared" si="96"/>
        <v>547</v>
      </c>
      <c r="K114" s="92">
        <v>14</v>
      </c>
      <c r="L114" s="92">
        <v>23</v>
      </c>
      <c r="M114" s="92">
        <v>87</v>
      </c>
      <c r="N114" s="92">
        <v>64</v>
      </c>
      <c r="O114" s="92">
        <v>92</v>
      </c>
      <c r="P114" s="92">
        <v>245</v>
      </c>
      <c r="Q114" s="92">
        <v>22</v>
      </c>
    </row>
    <row r="115" spans="1:17" ht="16.5" customHeight="1">
      <c r="A115" s="31" t="s">
        <v>240</v>
      </c>
      <c r="B115" s="92">
        <f t="shared" si="95"/>
        <v>3803</v>
      </c>
      <c r="C115" s="92">
        <v>205</v>
      </c>
      <c r="D115" s="92">
        <v>34</v>
      </c>
      <c r="E115" s="92">
        <v>153</v>
      </c>
      <c r="F115" s="92">
        <v>196</v>
      </c>
      <c r="G115" s="92">
        <v>456</v>
      </c>
      <c r="H115" s="92">
        <v>2686</v>
      </c>
      <c r="I115" s="93">
        <v>73</v>
      </c>
      <c r="J115" s="92">
        <f t="shared" si="96"/>
        <v>684</v>
      </c>
      <c r="K115" s="92">
        <v>28</v>
      </c>
      <c r="L115" s="92">
        <v>24</v>
      </c>
      <c r="M115" s="92">
        <v>68</v>
      </c>
      <c r="N115" s="92">
        <v>81</v>
      </c>
      <c r="O115" s="92">
        <v>119</v>
      </c>
      <c r="P115" s="92">
        <v>336</v>
      </c>
      <c r="Q115" s="92">
        <v>28</v>
      </c>
    </row>
    <row r="116" spans="1:17" ht="16.5" customHeight="1">
      <c r="A116" s="31" t="s">
        <v>241</v>
      </c>
      <c r="B116" s="92">
        <f t="shared" si="95"/>
        <v>2772</v>
      </c>
      <c r="C116" s="92">
        <v>143</v>
      </c>
      <c r="D116" s="92">
        <v>42</v>
      </c>
      <c r="E116" s="92">
        <v>121</v>
      </c>
      <c r="F116" s="92">
        <v>118</v>
      </c>
      <c r="G116" s="92">
        <v>316</v>
      </c>
      <c r="H116" s="92">
        <v>1983</v>
      </c>
      <c r="I116" s="93">
        <v>49</v>
      </c>
      <c r="J116" s="92">
        <f t="shared" si="96"/>
        <v>574</v>
      </c>
      <c r="K116" s="92">
        <v>21</v>
      </c>
      <c r="L116" s="92">
        <v>21</v>
      </c>
      <c r="M116" s="92">
        <v>55</v>
      </c>
      <c r="N116" s="92">
        <v>58</v>
      </c>
      <c r="O116" s="92">
        <v>91</v>
      </c>
      <c r="P116" s="92">
        <v>305</v>
      </c>
      <c r="Q116" s="92">
        <v>23</v>
      </c>
    </row>
    <row r="117" spans="1:17" ht="16.5" customHeight="1">
      <c r="A117" s="31" t="s">
        <v>242</v>
      </c>
      <c r="B117" s="92">
        <f t="shared" si="95"/>
        <v>1970</v>
      </c>
      <c r="C117" s="92">
        <v>105</v>
      </c>
      <c r="D117" s="92">
        <v>45</v>
      </c>
      <c r="E117" s="92">
        <v>115</v>
      </c>
      <c r="F117" s="92">
        <v>102</v>
      </c>
      <c r="G117" s="92">
        <v>152</v>
      </c>
      <c r="H117" s="92">
        <v>1415</v>
      </c>
      <c r="I117" s="93">
        <v>36</v>
      </c>
      <c r="J117" s="92">
        <f t="shared" si="96"/>
        <v>461</v>
      </c>
      <c r="K117" s="92">
        <v>11</v>
      </c>
      <c r="L117" s="92">
        <v>25</v>
      </c>
      <c r="M117" s="92">
        <v>56</v>
      </c>
      <c r="N117" s="92">
        <v>36</v>
      </c>
      <c r="O117" s="92">
        <v>53</v>
      </c>
      <c r="P117" s="92">
        <v>258</v>
      </c>
      <c r="Q117" s="92">
        <v>22</v>
      </c>
    </row>
    <row r="118" spans="1:17" ht="16.5" customHeight="1">
      <c r="A118" s="31" t="s">
        <v>17</v>
      </c>
      <c r="B118" s="92">
        <f t="shared" si="95"/>
        <v>1652</v>
      </c>
      <c r="C118" s="92">
        <v>107</v>
      </c>
      <c r="D118" s="92">
        <v>68</v>
      </c>
      <c r="E118" s="92">
        <v>138</v>
      </c>
      <c r="F118" s="92">
        <v>77</v>
      </c>
      <c r="G118" s="92">
        <v>113</v>
      </c>
      <c r="H118" s="92">
        <v>1117</v>
      </c>
      <c r="I118" s="93">
        <v>32</v>
      </c>
      <c r="J118" s="92">
        <f t="shared" si="96"/>
        <v>713</v>
      </c>
      <c r="K118" s="92">
        <v>27</v>
      </c>
      <c r="L118" s="92">
        <v>46</v>
      </c>
      <c r="M118" s="92">
        <v>123</v>
      </c>
      <c r="N118" s="92">
        <v>60</v>
      </c>
      <c r="O118" s="92">
        <v>58</v>
      </c>
      <c r="P118" s="92">
        <v>387</v>
      </c>
      <c r="Q118" s="92">
        <v>12</v>
      </c>
    </row>
    <row r="119" spans="1:17" ht="16.5" customHeight="1">
      <c r="A119" s="32" t="s">
        <v>244</v>
      </c>
      <c r="B119" s="92">
        <f t="shared" si="95"/>
        <v>0</v>
      </c>
      <c r="C119" s="92" t="s">
        <v>163</v>
      </c>
      <c r="D119" s="92" t="s">
        <v>163</v>
      </c>
      <c r="E119" s="92" t="s">
        <v>163</v>
      </c>
      <c r="F119" s="92" t="s">
        <v>163</v>
      </c>
      <c r="G119" s="92" t="s">
        <v>163</v>
      </c>
      <c r="H119" s="92" t="s">
        <v>163</v>
      </c>
      <c r="I119" s="93" t="s">
        <v>163</v>
      </c>
      <c r="J119" s="92">
        <f t="shared" si="96"/>
        <v>0</v>
      </c>
      <c r="K119" s="92" t="s">
        <v>163</v>
      </c>
      <c r="L119" s="92" t="s">
        <v>163</v>
      </c>
      <c r="M119" s="92" t="s">
        <v>163</v>
      </c>
      <c r="N119" s="92" t="s">
        <v>163</v>
      </c>
      <c r="O119" s="92" t="s">
        <v>163</v>
      </c>
      <c r="P119" s="92" t="s">
        <v>163</v>
      </c>
      <c r="Q119" s="92" t="s">
        <v>163</v>
      </c>
    </row>
    <row r="120" spans="1:17" ht="16.5" customHeight="1">
      <c r="A120" s="33" t="s">
        <v>211</v>
      </c>
      <c r="B120" s="92"/>
      <c r="C120" s="92"/>
      <c r="D120" s="92"/>
      <c r="E120" s="92"/>
      <c r="F120" s="92"/>
      <c r="G120" s="92"/>
      <c r="H120" s="92"/>
      <c r="I120" s="93"/>
      <c r="J120" s="92"/>
      <c r="K120" s="92"/>
      <c r="L120" s="92"/>
      <c r="M120" s="92"/>
      <c r="N120" s="92"/>
      <c r="O120" s="92"/>
      <c r="P120" s="92"/>
      <c r="Q120" s="92"/>
    </row>
    <row r="121" spans="1:17" ht="16.5" customHeight="1">
      <c r="A121" s="31" t="s">
        <v>58</v>
      </c>
      <c r="B121" s="92">
        <f>SUM(C121:I121)</f>
        <v>13356</v>
      </c>
      <c r="C121" s="92">
        <f>SUM(C114:C118)</f>
        <v>692</v>
      </c>
      <c r="D121" s="92">
        <f t="shared" ref="D121:I121" si="97">SUM(D114:D118)</f>
        <v>226</v>
      </c>
      <c r="E121" s="92">
        <f t="shared" si="97"/>
        <v>718</v>
      </c>
      <c r="F121" s="92">
        <f t="shared" si="97"/>
        <v>766</v>
      </c>
      <c r="G121" s="92">
        <f t="shared" si="97"/>
        <v>1461</v>
      </c>
      <c r="H121" s="92">
        <f t="shared" si="97"/>
        <v>9241</v>
      </c>
      <c r="I121" s="93">
        <f t="shared" si="97"/>
        <v>252</v>
      </c>
      <c r="J121" s="92">
        <f>SUM(K121:Q121)</f>
        <v>2979</v>
      </c>
      <c r="K121" s="92">
        <f>SUM(K114:K118)</f>
        <v>101</v>
      </c>
      <c r="L121" s="92">
        <f t="shared" ref="L121:Q121" si="98">SUM(L114:L118)</f>
        <v>139</v>
      </c>
      <c r="M121" s="92">
        <f t="shared" si="98"/>
        <v>389</v>
      </c>
      <c r="N121" s="92">
        <f t="shared" si="98"/>
        <v>299</v>
      </c>
      <c r="O121" s="92">
        <f t="shared" si="98"/>
        <v>413</v>
      </c>
      <c r="P121" s="92">
        <f t="shared" si="98"/>
        <v>1531</v>
      </c>
      <c r="Q121" s="92">
        <f t="shared" si="98"/>
        <v>107</v>
      </c>
    </row>
    <row r="122" spans="1:17" ht="16.5" customHeight="1">
      <c r="A122" s="31"/>
      <c r="B122" s="92"/>
      <c r="C122" s="92"/>
      <c r="D122" s="92"/>
      <c r="E122" s="92"/>
      <c r="F122" s="92"/>
      <c r="G122" s="92"/>
      <c r="H122" s="92"/>
      <c r="I122" s="93"/>
      <c r="J122" s="92"/>
      <c r="K122" s="92"/>
      <c r="L122" s="92"/>
      <c r="M122" s="92"/>
      <c r="N122" s="92"/>
      <c r="O122" s="92"/>
      <c r="P122" s="92"/>
      <c r="Q122" s="92"/>
    </row>
    <row r="123" spans="1:17" ht="16.5" customHeight="1">
      <c r="A123" s="34" t="s">
        <v>1</v>
      </c>
      <c r="B123" s="142">
        <f t="shared" ref="B123:Q123" si="99">SUM(B124:B142)</f>
        <v>26224</v>
      </c>
      <c r="C123" s="142">
        <f t="shared" si="99"/>
        <v>449</v>
      </c>
      <c r="D123" s="142">
        <f t="shared" si="99"/>
        <v>844</v>
      </c>
      <c r="E123" s="142">
        <f t="shared" si="99"/>
        <v>2885</v>
      </c>
      <c r="F123" s="142">
        <f t="shared" si="99"/>
        <v>2763</v>
      </c>
      <c r="G123" s="142">
        <f t="shared" si="99"/>
        <v>4649</v>
      </c>
      <c r="H123" s="142">
        <f t="shared" si="99"/>
        <v>13513</v>
      </c>
      <c r="I123" s="172">
        <f t="shared" si="99"/>
        <v>1121</v>
      </c>
      <c r="J123" s="142">
        <f t="shared" si="99"/>
        <v>16641</v>
      </c>
      <c r="K123" s="142">
        <f t="shared" si="99"/>
        <v>291</v>
      </c>
      <c r="L123" s="142">
        <f t="shared" si="99"/>
        <v>798</v>
      </c>
      <c r="M123" s="142">
        <f t="shared" si="99"/>
        <v>2414</v>
      </c>
      <c r="N123" s="142">
        <f t="shared" si="99"/>
        <v>2033</v>
      </c>
      <c r="O123" s="142">
        <f t="shared" si="99"/>
        <v>2320</v>
      </c>
      <c r="P123" s="142">
        <f t="shared" si="99"/>
        <v>8194</v>
      </c>
      <c r="Q123" s="142">
        <f t="shared" si="99"/>
        <v>591</v>
      </c>
    </row>
    <row r="124" spans="1:17" ht="16.5" customHeight="1">
      <c r="A124" s="31" t="s">
        <v>57</v>
      </c>
      <c r="B124" s="92">
        <f t="shared" ref="B124:B142" si="100">SUM(C124:I124)</f>
        <v>0</v>
      </c>
      <c r="C124" s="92" t="s">
        <v>163</v>
      </c>
      <c r="D124" s="92" t="s">
        <v>163</v>
      </c>
      <c r="E124" s="92" t="s">
        <v>163</v>
      </c>
      <c r="F124" s="92" t="s">
        <v>163</v>
      </c>
      <c r="G124" s="92" t="s">
        <v>163</v>
      </c>
      <c r="H124" s="92" t="s">
        <v>163</v>
      </c>
      <c r="I124" s="93" t="s">
        <v>163</v>
      </c>
      <c r="J124" s="92">
        <f>SUM(K124:Q124)</f>
        <v>0</v>
      </c>
      <c r="K124" s="92" t="s">
        <v>163</v>
      </c>
      <c r="L124" s="92" t="s">
        <v>163</v>
      </c>
      <c r="M124" s="92" t="s">
        <v>163</v>
      </c>
      <c r="N124" s="92" t="s">
        <v>163</v>
      </c>
      <c r="O124" s="92" t="s">
        <v>163</v>
      </c>
      <c r="P124" s="92" t="s">
        <v>163</v>
      </c>
      <c r="Q124" s="92" t="s">
        <v>163</v>
      </c>
    </row>
    <row r="125" spans="1:17" ht="16.5" customHeight="1">
      <c r="A125" s="31" t="s">
        <v>227</v>
      </c>
      <c r="B125" s="92">
        <f t="shared" si="100"/>
        <v>0</v>
      </c>
      <c r="C125" s="92" t="s">
        <v>163</v>
      </c>
      <c r="D125" s="92" t="s">
        <v>163</v>
      </c>
      <c r="E125" s="92" t="s">
        <v>163</v>
      </c>
      <c r="F125" s="92" t="s">
        <v>163</v>
      </c>
      <c r="G125" s="92" t="s">
        <v>163</v>
      </c>
      <c r="H125" s="92" t="s">
        <v>163</v>
      </c>
      <c r="I125" s="93" t="s">
        <v>163</v>
      </c>
      <c r="J125" s="92">
        <f>SUM(K125:Q125)</f>
        <v>0</v>
      </c>
      <c r="K125" s="92" t="s">
        <v>163</v>
      </c>
      <c r="L125" s="92" t="s">
        <v>163</v>
      </c>
      <c r="M125" s="92" t="s">
        <v>163</v>
      </c>
      <c r="N125" s="92" t="s">
        <v>163</v>
      </c>
      <c r="O125" s="92" t="s">
        <v>163</v>
      </c>
      <c r="P125" s="92" t="s">
        <v>163</v>
      </c>
      <c r="Q125" s="92" t="s">
        <v>163</v>
      </c>
    </row>
    <row r="126" spans="1:17" ht="16.5" customHeight="1">
      <c r="A126" s="31" t="s">
        <v>228</v>
      </c>
      <c r="B126" s="92">
        <f t="shared" si="100"/>
        <v>0</v>
      </c>
      <c r="C126" s="92" t="s">
        <v>163</v>
      </c>
      <c r="D126" s="92" t="s">
        <v>163</v>
      </c>
      <c r="E126" s="92" t="s">
        <v>163</v>
      </c>
      <c r="F126" s="92" t="s">
        <v>163</v>
      </c>
      <c r="G126" s="92" t="s">
        <v>163</v>
      </c>
      <c r="H126" s="92" t="s">
        <v>163</v>
      </c>
      <c r="I126" s="93" t="s">
        <v>163</v>
      </c>
      <c r="J126" s="92">
        <f>SUM(K126:Q126)</f>
        <v>0</v>
      </c>
      <c r="K126" s="92" t="s">
        <v>163</v>
      </c>
      <c r="L126" s="92" t="s">
        <v>163</v>
      </c>
      <c r="M126" s="92" t="s">
        <v>163</v>
      </c>
      <c r="N126" s="92" t="s">
        <v>163</v>
      </c>
      <c r="O126" s="92" t="s">
        <v>163</v>
      </c>
      <c r="P126" s="92" t="s">
        <v>163</v>
      </c>
      <c r="Q126" s="92" t="s">
        <v>163</v>
      </c>
    </row>
    <row r="127" spans="1:17" ht="16.5" customHeight="1">
      <c r="A127" s="31" t="s">
        <v>229</v>
      </c>
      <c r="B127" s="92">
        <f t="shared" si="100"/>
        <v>7</v>
      </c>
      <c r="C127" s="92">
        <v>2</v>
      </c>
      <c r="D127" s="92">
        <v>2</v>
      </c>
      <c r="E127" s="92" t="s">
        <v>163</v>
      </c>
      <c r="F127" s="92" t="s">
        <v>163</v>
      </c>
      <c r="G127" s="92" t="s">
        <v>163</v>
      </c>
      <c r="H127" s="92" t="s">
        <v>163</v>
      </c>
      <c r="I127" s="93">
        <v>3</v>
      </c>
      <c r="J127" s="92">
        <f t="shared" ref="J127:J142" si="101">SUM(K127:Q127)</f>
        <v>4</v>
      </c>
      <c r="K127" s="92" t="s">
        <v>163</v>
      </c>
      <c r="L127" s="92">
        <v>1</v>
      </c>
      <c r="M127" s="92" t="s">
        <v>163</v>
      </c>
      <c r="N127" s="92" t="s">
        <v>163</v>
      </c>
      <c r="O127" s="92">
        <v>2</v>
      </c>
      <c r="P127" s="92" t="s">
        <v>163</v>
      </c>
      <c r="Q127" s="92">
        <v>1</v>
      </c>
    </row>
    <row r="128" spans="1:17" ht="16.5" customHeight="1">
      <c r="A128" s="31" t="s">
        <v>230</v>
      </c>
      <c r="B128" s="92">
        <f t="shared" si="100"/>
        <v>153</v>
      </c>
      <c r="C128" s="92">
        <v>8</v>
      </c>
      <c r="D128" s="92">
        <v>43</v>
      </c>
      <c r="E128" s="92">
        <v>61</v>
      </c>
      <c r="F128" s="92">
        <v>10</v>
      </c>
      <c r="G128" s="92">
        <v>4</v>
      </c>
      <c r="H128" s="92">
        <v>6</v>
      </c>
      <c r="I128" s="93">
        <v>21</v>
      </c>
      <c r="J128" s="92">
        <f t="shared" si="101"/>
        <v>27</v>
      </c>
      <c r="K128" s="92">
        <v>1</v>
      </c>
      <c r="L128" s="92">
        <v>3</v>
      </c>
      <c r="M128" s="92">
        <v>10</v>
      </c>
      <c r="N128" s="92">
        <v>1</v>
      </c>
      <c r="O128" s="92">
        <v>2</v>
      </c>
      <c r="P128" s="92">
        <v>2</v>
      </c>
      <c r="Q128" s="92">
        <v>8</v>
      </c>
    </row>
    <row r="129" spans="1:17" ht="16.5" customHeight="1">
      <c r="A129" s="31" t="s">
        <v>231</v>
      </c>
      <c r="B129" s="92">
        <f t="shared" si="100"/>
        <v>526</v>
      </c>
      <c r="C129" s="92">
        <v>23</v>
      </c>
      <c r="D129" s="92">
        <v>119</v>
      </c>
      <c r="E129" s="92">
        <v>244</v>
      </c>
      <c r="F129" s="92">
        <v>42</v>
      </c>
      <c r="G129" s="92">
        <v>13</v>
      </c>
      <c r="H129" s="92">
        <v>20</v>
      </c>
      <c r="I129" s="93">
        <v>65</v>
      </c>
      <c r="J129" s="92">
        <f t="shared" si="101"/>
        <v>61</v>
      </c>
      <c r="K129" s="92">
        <v>2</v>
      </c>
      <c r="L129" s="92">
        <v>9</v>
      </c>
      <c r="M129" s="92">
        <v>22</v>
      </c>
      <c r="N129" s="92">
        <v>6</v>
      </c>
      <c r="O129" s="92">
        <v>5</v>
      </c>
      <c r="P129" s="92">
        <v>5</v>
      </c>
      <c r="Q129" s="92">
        <v>12</v>
      </c>
    </row>
    <row r="130" spans="1:17" ht="16.5" customHeight="1">
      <c r="A130" s="31" t="s">
        <v>232</v>
      </c>
      <c r="B130" s="92">
        <f t="shared" si="100"/>
        <v>834</v>
      </c>
      <c r="C130" s="92">
        <v>27</v>
      </c>
      <c r="D130" s="92">
        <v>118</v>
      </c>
      <c r="E130" s="92">
        <v>342</v>
      </c>
      <c r="F130" s="92">
        <v>165</v>
      </c>
      <c r="G130" s="92">
        <v>59</v>
      </c>
      <c r="H130" s="92">
        <v>20</v>
      </c>
      <c r="I130" s="93">
        <v>103</v>
      </c>
      <c r="J130" s="92">
        <f t="shared" si="101"/>
        <v>162</v>
      </c>
      <c r="K130" s="92">
        <v>12</v>
      </c>
      <c r="L130" s="92">
        <v>21</v>
      </c>
      <c r="M130" s="92">
        <v>59</v>
      </c>
      <c r="N130" s="92">
        <v>28</v>
      </c>
      <c r="O130" s="92">
        <v>7</v>
      </c>
      <c r="P130" s="92">
        <v>14</v>
      </c>
      <c r="Q130" s="92">
        <v>21</v>
      </c>
    </row>
    <row r="131" spans="1:17" ht="16.5" customHeight="1">
      <c r="A131" s="31" t="s">
        <v>233</v>
      </c>
      <c r="B131" s="92">
        <f t="shared" si="100"/>
        <v>1278</v>
      </c>
      <c r="C131" s="92">
        <v>31</v>
      </c>
      <c r="D131" s="92">
        <v>98</v>
      </c>
      <c r="E131" s="92">
        <v>403</v>
      </c>
      <c r="F131" s="92">
        <v>367</v>
      </c>
      <c r="G131" s="92">
        <v>197</v>
      </c>
      <c r="H131" s="92">
        <v>59</v>
      </c>
      <c r="I131" s="93">
        <v>123</v>
      </c>
      <c r="J131" s="92">
        <f t="shared" si="101"/>
        <v>239</v>
      </c>
      <c r="K131" s="92">
        <v>10</v>
      </c>
      <c r="L131" s="92">
        <v>17</v>
      </c>
      <c r="M131" s="92">
        <v>71</v>
      </c>
      <c r="N131" s="92">
        <v>66</v>
      </c>
      <c r="O131" s="92">
        <v>31</v>
      </c>
      <c r="P131" s="92">
        <v>22</v>
      </c>
      <c r="Q131" s="92">
        <v>22</v>
      </c>
    </row>
    <row r="132" spans="1:17" ht="16.5" customHeight="1">
      <c r="A132" s="31" t="s">
        <v>234</v>
      </c>
      <c r="B132" s="92">
        <f t="shared" si="100"/>
        <v>1854</v>
      </c>
      <c r="C132" s="92">
        <v>37</v>
      </c>
      <c r="D132" s="92">
        <v>95</v>
      </c>
      <c r="E132" s="92">
        <v>376</v>
      </c>
      <c r="F132" s="92">
        <v>499</v>
      </c>
      <c r="G132" s="92">
        <v>574</v>
      </c>
      <c r="H132" s="92">
        <v>108</v>
      </c>
      <c r="I132" s="93">
        <v>165</v>
      </c>
      <c r="J132" s="92">
        <f t="shared" si="101"/>
        <v>453</v>
      </c>
      <c r="K132" s="92">
        <v>10</v>
      </c>
      <c r="L132" s="92">
        <v>25</v>
      </c>
      <c r="M132" s="92">
        <v>112</v>
      </c>
      <c r="N132" s="92">
        <v>109</v>
      </c>
      <c r="O132" s="92">
        <v>106</v>
      </c>
      <c r="P132" s="92">
        <v>62</v>
      </c>
      <c r="Q132" s="92">
        <v>29</v>
      </c>
    </row>
    <row r="133" spans="1:17" ht="16.5" customHeight="1">
      <c r="A133" s="31" t="s">
        <v>235</v>
      </c>
      <c r="B133" s="92">
        <f t="shared" si="100"/>
        <v>2285</v>
      </c>
      <c r="C133" s="92">
        <v>38</v>
      </c>
      <c r="D133" s="92">
        <v>64</v>
      </c>
      <c r="E133" s="92">
        <v>275</v>
      </c>
      <c r="F133" s="92">
        <v>420</v>
      </c>
      <c r="G133" s="92">
        <v>919</v>
      </c>
      <c r="H133" s="92">
        <v>417</v>
      </c>
      <c r="I133" s="93">
        <v>152</v>
      </c>
      <c r="J133" s="92">
        <f t="shared" si="101"/>
        <v>636</v>
      </c>
      <c r="K133" s="92">
        <v>16</v>
      </c>
      <c r="L133" s="92">
        <v>36</v>
      </c>
      <c r="M133" s="92">
        <v>124</v>
      </c>
      <c r="N133" s="92">
        <v>128</v>
      </c>
      <c r="O133" s="92">
        <v>161</v>
      </c>
      <c r="P133" s="92">
        <v>108</v>
      </c>
      <c r="Q133" s="92">
        <v>63</v>
      </c>
    </row>
    <row r="134" spans="1:17" ht="16.5" customHeight="1">
      <c r="A134" s="31" t="s">
        <v>236</v>
      </c>
      <c r="B134" s="92">
        <f t="shared" si="100"/>
        <v>2250</v>
      </c>
      <c r="C134" s="92">
        <v>34</v>
      </c>
      <c r="D134" s="92">
        <v>57</v>
      </c>
      <c r="E134" s="92">
        <v>217</v>
      </c>
      <c r="F134" s="92">
        <v>255</v>
      </c>
      <c r="G134" s="92">
        <v>738</v>
      </c>
      <c r="H134" s="92">
        <v>836</v>
      </c>
      <c r="I134" s="93">
        <v>113</v>
      </c>
      <c r="J134" s="92">
        <f t="shared" si="101"/>
        <v>665</v>
      </c>
      <c r="K134" s="92">
        <v>9</v>
      </c>
      <c r="L134" s="92">
        <v>46</v>
      </c>
      <c r="M134" s="92">
        <v>109</v>
      </c>
      <c r="N134" s="92">
        <v>123</v>
      </c>
      <c r="O134" s="92">
        <v>173</v>
      </c>
      <c r="P134" s="92">
        <v>169</v>
      </c>
      <c r="Q134" s="92">
        <v>36</v>
      </c>
    </row>
    <row r="135" spans="1:17" ht="16.5" customHeight="1">
      <c r="A135" s="31" t="s">
        <v>237</v>
      </c>
      <c r="B135" s="92">
        <f t="shared" si="100"/>
        <v>2402</v>
      </c>
      <c r="C135" s="92">
        <v>27</v>
      </c>
      <c r="D135" s="92">
        <v>35</v>
      </c>
      <c r="E135" s="92">
        <v>189</v>
      </c>
      <c r="F135" s="92">
        <v>195</v>
      </c>
      <c r="G135" s="92">
        <v>489</v>
      </c>
      <c r="H135" s="92">
        <v>1383</v>
      </c>
      <c r="I135" s="93">
        <v>84</v>
      </c>
      <c r="J135" s="92">
        <f t="shared" si="101"/>
        <v>689</v>
      </c>
      <c r="K135" s="92">
        <v>10</v>
      </c>
      <c r="L135" s="92">
        <v>26</v>
      </c>
      <c r="M135" s="92">
        <v>97</v>
      </c>
      <c r="N135" s="92">
        <v>134</v>
      </c>
      <c r="O135" s="92">
        <v>150</v>
      </c>
      <c r="P135" s="92">
        <v>247</v>
      </c>
      <c r="Q135" s="92">
        <v>25</v>
      </c>
    </row>
    <row r="136" spans="1:17" ht="16.5" customHeight="1">
      <c r="A136" s="31" t="s">
        <v>238</v>
      </c>
      <c r="B136" s="92">
        <f t="shared" si="100"/>
        <v>2557</v>
      </c>
      <c r="C136" s="92">
        <v>24</v>
      </c>
      <c r="D136" s="92">
        <v>39</v>
      </c>
      <c r="E136" s="92">
        <v>171</v>
      </c>
      <c r="F136" s="92">
        <v>185</v>
      </c>
      <c r="G136" s="92">
        <v>363</v>
      </c>
      <c r="H136" s="92">
        <v>1710</v>
      </c>
      <c r="I136" s="93">
        <v>65</v>
      </c>
      <c r="J136" s="92">
        <f t="shared" si="101"/>
        <v>788</v>
      </c>
      <c r="K136" s="92">
        <v>16</v>
      </c>
      <c r="L136" s="92">
        <v>20</v>
      </c>
      <c r="M136" s="92">
        <v>113</v>
      </c>
      <c r="N136" s="92">
        <v>106</v>
      </c>
      <c r="O136" s="92">
        <v>164</v>
      </c>
      <c r="P136" s="92">
        <v>346</v>
      </c>
      <c r="Q136" s="92">
        <v>23</v>
      </c>
    </row>
    <row r="137" spans="1:17" ht="16.5" customHeight="1">
      <c r="A137" s="31" t="s">
        <v>239</v>
      </c>
      <c r="B137" s="92">
        <f t="shared" si="100"/>
        <v>3445</v>
      </c>
      <c r="C137" s="92">
        <v>52</v>
      </c>
      <c r="D137" s="92">
        <v>24</v>
      </c>
      <c r="E137" s="92">
        <v>154</v>
      </c>
      <c r="F137" s="92">
        <v>227</v>
      </c>
      <c r="G137" s="92">
        <v>444</v>
      </c>
      <c r="H137" s="92">
        <v>2483</v>
      </c>
      <c r="I137" s="93">
        <v>61</v>
      </c>
      <c r="J137" s="92">
        <f t="shared" si="101"/>
        <v>1343</v>
      </c>
      <c r="K137" s="92">
        <v>23</v>
      </c>
      <c r="L137" s="92">
        <v>43</v>
      </c>
      <c r="M137" s="92">
        <v>139</v>
      </c>
      <c r="N137" s="92">
        <v>158</v>
      </c>
      <c r="O137" s="92">
        <v>240</v>
      </c>
      <c r="P137" s="92">
        <v>693</v>
      </c>
      <c r="Q137" s="92">
        <v>47</v>
      </c>
    </row>
    <row r="138" spans="1:17" ht="16.5" customHeight="1">
      <c r="A138" s="31" t="s">
        <v>240</v>
      </c>
      <c r="B138" s="92">
        <f t="shared" si="100"/>
        <v>3811</v>
      </c>
      <c r="C138" s="92">
        <v>55</v>
      </c>
      <c r="D138" s="92">
        <v>55</v>
      </c>
      <c r="E138" s="92">
        <v>149</v>
      </c>
      <c r="F138" s="92">
        <v>162</v>
      </c>
      <c r="G138" s="92">
        <v>455</v>
      </c>
      <c r="H138" s="92">
        <v>2867</v>
      </c>
      <c r="I138" s="93">
        <v>68</v>
      </c>
      <c r="J138" s="92">
        <f t="shared" si="101"/>
        <v>2059</v>
      </c>
      <c r="K138" s="92">
        <v>44</v>
      </c>
      <c r="L138" s="92">
        <v>48</v>
      </c>
      <c r="M138" s="92">
        <v>180</v>
      </c>
      <c r="N138" s="92">
        <v>189</v>
      </c>
      <c r="O138" s="92">
        <v>339</v>
      </c>
      <c r="P138" s="92">
        <v>1207</v>
      </c>
      <c r="Q138" s="92">
        <v>52</v>
      </c>
    </row>
    <row r="139" spans="1:17" ht="16.5" customHeight="1">
      <c r="A139" s="31" t="s">
        <v>241</v>
      </c>
      <c r="B139" s="92">
        <f t="shared" si="100"/>
        <v>2510</v>
      </c>
      <c r="C139" s="92">
        <v>42</v>
      </c>
      <c r="D139" s="92">
        <v>23</v>
      </c>
      <c r="E139" s="92">
        <v>104</v>
      </c>
      <c r="F139" s="92">
        <v>125</v>
      </c>
      <c r="G139" s="92">
        <v>226</v>
      </c>
      <c r="H139" s="92">
        <v>1942</v>
      </c>
      <c r="I139" s="93">
        <v>48</v>
      </c>
      <c r="J139" s="92">
        <f t="shared" si="101"/>
        <v>2247</v>
      </c>
      <c r="K139" s="92">
        <v>45</v>
      </c>
      <c r="L139" s="92">
        <v>60</v>
      </c>
      <c r="M139" s="92">
        <v>183</v>
      </c>
      <c r="N139" s="92">
        <v>203</v>
      </c>
      <c r="O139" s="92">
        <v>262</v>
      </c>
      <c r="P139" s="92">
        <v>1431</v>
      </c>
      <c r="Q139" s="92">
        <v>63</v>
      </c>
    </row>
    <row r="140" spans="1:17" ht="16.5" customHeight="1">
      <c r="A140" s="31" t="s">
        <v>242</v>
      </c>
      <c r="B140" s="92">
        <f t="shared" si="100"/>
        <v>1475</v>
      </c>
      <c r="C140" s="92">
        <v>32</v>
      </c>
      <c r="D140" s="92">
        <v>35</v>
      </c>
      <c r="E140" s="92">
        <v>86</v>
      </c>
      <c r="F140" s="92">
        <v>59</v>
      </c>
      <c r="G140" s="92">
        <v>116</v>
      </c>
      <c r="H140" s="92">
        <v>1120</v>
      </c>
      <c r="I140" s="93">
        <v>27</v>
      </c>
      <c r="J140" s="92">
        <f t="shared" si="101"/>
        <v>2558</v>
      </c>
      <c r="K140" s="92">
        <v>40</v>
      </c>
      <c r="L140" s="92">
        <v>101</v>
      </c>
      <c r="M140" s="92">
        <v>293</v>
      </c>
      <c r="N140" s="92">
        <v>200</v>
      </c>
      <c r="O140" s="92">
        <v>265</v>
      </c>
      <c r="P140" s="92">
        <v>1586</v>
      </c>
      <c r="Q140" s="92">
        <v>73</v>
      </c>
    </row>
    <row r="141" spans="1:17" ht="16.5" customHeight="1">
      <c r="A141" s="31" t="s">
        <v>17</v>
      </c>
      <c r="B141" s="92">
        <f t="shared" si="100"/>
        <v>837</v>
      </c>
      <c r="C141" s="92">
        <v>17</v>
      </c>
      <c r="D141" s="92">
        <v>37</v>
      </c>
      <c r="E141" s="92">
        <v>114</v>
      </c>
      <c r="F141" s="92">
        <v>52</v>
      </c>
      <c r="G141" s="92">
        <v>52</v>
      </c>
      <c r="H141" s="92">
        <v>542</v>
      </c>
      <c r="I141" s="93">
        <v>23</v>
      </c>
      <c r="J141" s="92">
        <f t="shared" si="101"/>
        <v>4710</v>
      </c>
      <c r="K141" s="92">
        <v>53</v>
      </c>
      <c r="L141" s="92">
        <v>342</v>
      </c>
      <c r="M141" s="92">
        <v>902</v>
      </c>
      <c r="N141" s="92">
        <v>582</v>
      </c>
      <c r="O141" s="92">
        <v>413</v>
      </c>
      <c r="P141" s="92">
        <v>2302</v>
      </c>
      <c r="Q141" s="92">
        <v>116</v>
      </c>
    </row>
    <row r="142" spans="1:17" ht="16.5" customHeight="1">
      <c r="A142" s="32" t="s">
        <v>244</v>
      </c>
      <c r="B142" s="92">
        <f t="shared" si="100"/>
        <v>0</v>
      </c>
      <c r="C142" s="92" t="s">
        <v>163</v>
      </c>
      <c r="D142" s="92" t="s">
        <v>163</v>
      </c>
      <c r="E142" s="92" t="s">
        <v>163</v>
      </c>
      <c r="F142" s="92" t="s">
        <v>163</v>
      </c>
      <c r="G142" s="92" t="s">
        <v>163</v>
      </c>
      <c r="H142" s="92" t="s">
        <v>163</v>
      </c>
      <c r="I142" s="93" t="s">
        <v>163</v>
      </c>
      <c r="J142" s="92">
        <f t="shared" si="101"/>
        <v>0</v>
      </c>
      <c r="K142" s="92" t="s">
        <v>163</v>
      </c>
      <c r="L142" s="92" t="s">
        <v>163</v>
      </c>
      <c r="M142" s="92" t="s">
        <v>163</v>
      </c>
      <c r="N142" s="92" t="s">
        <v>163</v>
      </c>
      <c r="O142" s="92" t="s">
        <v>163</v>
      </c>
      <c r="P142" s="92" t="s">
        <v>163</v>
      </c>
      <c r="Q142" s="92" t="s">
        <v>163</v>
      </c>
    </row>
    <row r="143" spans="1:17" ht="16.5" customHeight="1">
      <c r="A143" s="33" t="s">
        <v>211</v>
      </c>
      <c r="B143" s="92"/>
      <c r="C143" s="92"/>
      <c r="D143" s="92"/>
      <c r="E143" s="92"/>
      <c r="F143" s="92"/>
      <c r="G143" s="92"/>
      <c r="H143" s="92"/>
      <c r="I143" s="93"/>
      <c r="J143" s="92"/>
      <c r="K143" s="92"/>
      <c r="L143" s="92"/>
      <c r="M143" s="92"/>
      <c r="N143" s="92"/>
      <c r="O143" s="92"/>
      <c r="P143" s="92"/>
      <c r="Q143" s="92"/>
    </row>
    <row r="144" spans="1:17" ht="16.5" customHeight="1">
      <c r="A144" s="31" t="s">
        <v>58</v>
      </c>
      <c r="B144" s="91">
        <f>SUM(B137:B141)</f>
        <v>12078</v>
      </c>
      <c r="C144" s="92">
        <f t="shared" ref="C144:I144" si="102">SUM(C137:C141)</f>
        <v>198</v>
      </c>
      <c r="D144" s="92">
        <f t="shared" si="102"/>
        <v>174</v>
      </c>
      <c r="E144" s="92">
        <f t="shared" si="102"/>
        <v>607</v>
      </c>
      <c r="F144" s="92">
        <f t="shared" si="102"/>
        <v>625</v>
      </c>
      <c r="G144" s="92">
        <f t="shared" si="102"/>
        <v>1293</v>
      </c>
      <c r="H144" s="92">
        <f t="shared" si="102"/>
        <v>8954</v>
      </c>
      <c r="I144" s="93">
        <f t="shared" si="102"/>
        <v>227</v>
      </c>
      <c r="J144" s="92">
        <f>SUM(J137:J141)</f>
        <v>12917</v>
      </c>
      <c r="K144" s="92">
        <f t="shared" ref="K144:Q144" si="103">SUM(K137:K141)</f>
        <v>205</v>
      </c>
      <c r="L144" s="92">
        <f t="shared" si="103"/>
        <v>594</v>
      </c>
      <c r="M144" s="92">
        <f t="shared" si="103"/>
        <v>1697</v>
      </c>
      <c r="N144" s="92">
        <f t="shared" si="103"/>
        <v>1332</v>
      </c>
      <c r="O144" s="92">
        <f t="shared" si="103"/>
        <v>1519</v>
      </c>
      <c r="P144" s="92">
        <f t="shared" si="103"/>
        <v>7219</v>
      </c>
      <c r="Q144" s="92">
        <f t="shared" si="103"/>
        <v>351</v>
      </c>
    </row>
    <row r="145" spans="1:17" ht="16.5" customHeight="1">
      <c r="A145" s="2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1:17" ht="16.5" customHeight="1"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</row>
  </sheetData>
  <mergeCells count="8">
    <mergeCell ref="A2:A3"/>
    <mergeCell ref="A75:A76"/>
    <mergeCell ref="B75:I75"/>
    <mergeCell ref="J75:Q75"/>
    <mergeCell ref="J1:P1"/>
    <mergeCell ref="J74:P74"/>
    <mergeCell ref="B2:I2"/>
    <mergeCell ref="J2:Q2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56" orientation="portrait" r:id="rId1"/>
  <rowBreaks count="1" manualBreakCount="1">
    <brk id="73" max="16383" man="1"/>
  </rowBreaks>
  <ignoredErrors>
    <ignoredError sqref="J5:J23 J25 J78:J92 J98 J48" formula="1"/>
    <ignoredError sqref="C48:I48 C71:Q71 C121:Q121 C144:Q144 K48:P4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73"/>
  <sheetViews>
    <sheetView view="pageBreakPreview" zoomScaleNormal="100" zoomScaleSheetLayoutView="100" workbookViewId="0">
      <selection activeCell="G26" sqref="G26"/>
    </sheetView>
  </sheetViews>
  <sheetFormatPr defaultRowHeight="12"/>
  <cols>
    <col min="1" max="4" width="2.125" style="2" customWidth="1"/>
    <col min="5" max="5" width="14.125" style="2" customWidth="1"/>
    <col min="6" max="6" width="9.375" style="2" bestFit="1" customWidth="1"/>
    <col min="7" max="20" width="8.125" style="2" customWidth="1"/>
    <col min="21" max="16384" width="9" style="2"/>
  </cols>
  <sheetData>
    <row r="1" spans="1:20" ht="24" customHeight="1" thickBot="1">
      <c r="A1" s="131" t="s">
        <v>451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20" ht="15.95" customHeight="1" thickTop="1">
      <c r="A2" s="274" t="s">
        <v>256</v>
      </c>
      <c r="B2" s="272"/>
      <c r="C2" s="272"/>
      <c r="D2" s="272"/>
      <c r="E2" s="275"/>
      <c r="F2" s="256" t="s">
        <v>167</v>
      </c>
      <c r="G2" s="257"/>
      <c r="H2" s="257"/>
      <c r="I2" s="257"/>
      <c r="J2" s="258"/>
      <c r="K2" s="284" t="s">
        <v>0</v>
      </c>
      <c r="L2" s="285"/>
      <c r="M2" s="285"/>
      <c r="N2" s="285"/>
      <c r="O2" s="286"/>
      <c r="P2" s="284" t="s">
        <v>1</v>
      </c>
      <c r="Q2" s="285"/>
      <c r="R2" s="285"/>
      <c r="S2" s="285"/>
      <c r="T2" s="285"/>
    </row>
    <row r="3" spans="1:20" ht="15.95" customHeight="1">
      <c r="A3" s="292"/>
      <c r="B3" s="292"/>
      <c r="C3" s="292"/>
      <c r="D3" s="292"/>
      <c r="E3" s="262"/>
      <c r="F3" s="267" t="s">
        <v>167</v>
      </c>
      <c r="G3" s="264" t="s">
        <v>166</v>
      </c>
      <c r="H3" s="266"/>
      <c r="I3" s="287" t="s">
        <v>257</v>
      </c>
      <c r="J3" s="253" t="s">
        <v>243</v>
      </c>
      <c r="K3" s="267" t="s">
        <v>167</v>
      </c>
      <c r="L3" s="264" t="s">
        <v>166</v>
      </c>
      <c r="M3" s="266"/>
      <c r="N3" s="287" t="s">
        <v>257</v>
      </c>
      <c r="O3" s="253" t="s">
        <v>164</v>
      </c>
      <c r="P3" s="267" t="s">
        <v>167</v>
      </c>
      <c r="Q3" s="264" t="s">
        <v>166</v>
      </c>
      <c r="R3" s="266"/>
      <c r="S3" s="287" t="s">
        <v>257</v>
      </c>
      <c r="T3" s="253" t="s">
        <v>164</v>
      </c>
    </row>
    <row r="4" spans="1:20" ht="15.95" customHeight="1">
      <c r="A4" s="273"/>
      <c r="B4" s="273"/>
      <c r="C4" s="273"/>
      <c r="D4" s="273"/>
      <c r="E4" s="263"/>
      <c r="F4" s="254"/>
      <c r="G4" s="39" t="s">
        <v>78</v>
      </c>
      <c r="H4" s="40" t="s">
        <v>20</v>
      </c>
      <c r="I4" s="288"/>
      <c r="J4" s="254"/>
      <c r="K4" s="254"/>
      <c r="L4" s="39" t="s">
        <v>78</v>
      </c>
      <c r="M4" s="40" t="s">
        <v>20</v>
      </c>
      <c r="N4" s="288"/>
      <c r="O4" s="254"/>
      <c r="P4" s="254"/>
      <c r="Q4" s="39" t="s">
        <v>78</v>
      </c>
      <c r="R4" s="40" t="s">
        <v>20</v>
      </c>
      <c r="S4" s="288"/>
      <c r="T4" s="254"/>
    </row>
    <row r="5" spans="1:20" s="7" customFormat="1" ht="17.100000000000001" customHeight="1">
      <c r="A5" s="293" t="s">
        <v>167</v>
      </c>
      <c r="B5" s="293"/>
      <c r="C5" s="293"/>
      <c r="D5" s="293"/>
      <c r="E5" s="294"/>
      <c r="F5" s="164">
        <f>SUM(F6:F20)</f>
        <v>95873</v>
      </c>
      <c r="G5" s="165">
        <f>SUM(G6:G20)</f>
        <v>44493</v>
      </c>
      <c r="H5" s="165">
        <f>SUM(H6:H20)</f>
        <v>2850</v>
      </c>
      <c r="I5" s="165">
        <f>SUM(I6:I20)</f>
        <v>41197</v>
      </c>
      <c r="J5" s="165">
        <f t="shared" ref="J5:T5" si="0">SUM(J6:J20)</f>
        <v>7333</v>
      </c>
      <c r="K5" s="165">
        <f t="shared" si="0"/>
        <v>42901</v>
      </c>
      <c r="L5" s="165">
        <f t="shared" si="0"/>
        <v>23088</v>
      </c>
      <c r="M5" s="165">
        <f t="shared" si="0"/>
        <v>1689</v>
      </c>
      <c r="N5" s="165">
        <f t="shared" si="0"/>
        <v>14551</v>
      </c>
      <c r="O5" s="165">
        <f t="shared" si="0"/>
        <v>3573</v>
      </c>
      <c r="P5" s="165">
        <f t="shared" si="0"/>
        <v>52972</v>
      </c>
      <c r="Q5" s="165">
        <f t="shared" si="0"/>
        <v>21405</v>
      </c>
      <c r="R5" s="165">
        <f t="shared" si="0"/>
        <v>1161</v>
      </c>
      <c r="S5" s="165">
        <f t="shared" si="0"/>
        <v>26646</v>
      </c>
      <c r="T5" s="166">
        <f t="shared" si="0"/>
        <v>3760</v>
      </c>
    </row>
    <row r="6" spans="1:20" ht="17.100000000000001" customHeight="1">
      <c r="B6" s="35" t="s">
        <v>3</v>
      </c>
      <c r="C6" s="44"/>
      <c r="D6" s="44"/>
      <c r="E6" s="44"/>
      <c r="F6" s="101">
        <f>SUM(G6:J6)</f>
        <v>4163</v>
      </c>
      <c r="G6" s="102">
        <f>SUM(L6,Q6)</f>
        <v>664</v>
      </c>
      <c r="H6" s="102">
        <f t="shared" ref="H6:H20" si="1">SUM(M6,R6)</f>
        <v>56</v>
      </c>
      <c r="I6" s="102">
        <f t="shared" ref="I6:I20" si="2">SUM(N6,S6)</f>
        <v>2928</v>
      </c>
      <c r="J6" s="102">
        <f t="shared" ref="J6:J20" si="3">SUM(O6,T6)</f>
        <v>515</v>
      </c>
      <c r="K6" s="167">
        <f>SUM(L6:O6)</f>
        <v>2080</v>
      </c>
      <c r="L6" s="102">
        <f t="shared" ref="L6:O20" si="4">SUM(L23,L95,L112)</f>
        <v>309</v>
      </c>
      <c r="M6" s="102">
        <f t="shared" si="4"/>
        <v>29</v>
      </c>
      <c r="N6" s="102">
        <f t="shared" si="4"/>
        <v>1485</v>
      </c>
      <c r="O6" s="102">
        <f t="shared" si="4"/>
        <v>257</v>
      </c>
      <c r="P6" s="167">
        <f>SUM(Q6:T6)</f>
        <v>2083</v>
      </c>
      <c r="Q6" s="102">
        <f t="shared" ref="Q6:T20" si="5">SUM(Q23,Q95,Q112)</f>
        <v>355</v>
      </c>
      <c r="R6" s="102">
        <f t="shared" si="5"/>
        <v>27</v>
      </c>
      <c r="S6" s="102">
        <f t="shared" si="5"/>
        <v>1443</v>
      </c>
      <c r="T6" s="102">
        <f t="shared" si="5"/>
        <v>258</v>
      </c>
    </row>
    <row r="7" spans="1:20" ht="17.100000000000001" customHeight="1">
      <c r="B7" s="20" t="s">
        <v>4</v>
      </c>
      <c r="C7" s="5"/>
      <c r="D7" s="5"/>
      <c r="E7" s="5"/>
      <c r="F7" s="101">
        <f t="shared" ref="F7:F19" si="6">SUM(G7:J7)</f>
        <v>3920</v>
      </c>
      <c r="G7" s="102">
        <f t="shared" ref="G7:G19" si="7">SUM(L7,Q7)</f>
        <v>2309</v>
      </c>
      <c r="H7" s="102">
        <f t="shared" si="1"/>
        <v>201</v>
      </c>
      <c r="I7" s="102">
        <f t="shared" si="2"/>
        <v>828</v>
      </c>
      <c r="J7" s="102">
        <f t="shared" si="3"/>
        <v>582</v>
      </c>
      <c r="K7" s="167">
        <f t="shared" ref="K7:K20" si="8">SUM(L7:O7)</f>
        <v>1888</v>
      </c>
      <c r="L7" s="102">
        <f t="shared" si="4"/>
        <v>1096</v>
      </c>
      <c r="M7" s="102">
        <f t="shared" si="4"/>
        <v>95</v>
      </c>
      <c r="N7" s="102">
        <f t="shared" si="4"/>
        <v>399</v>
      </c>
      <c r="O7" s="102">
        <f t="shared" si="4"/>
        <v>298</v>
      </c>
      <c r="P7" s="167">
        <f t="shared" ref="P7:P20" si="9">SUM(Q7:T7)</f>
        <v>2032</v>
      </c>
      <c r="Q7" s="102">
        <f t="shared" si="5"/>
        <v>1213</v>
      </c>
      <c r="R7" s="102">
        <f t="shared" si="5"/>
        <v>106</v>
      </c>
      <c r="S7" s="102">
        <f t="shared" si="5"/>
        <v>429</v>
      </c>
      <c r="T7" s="102">
        <f t="shared" si="5"/>
        <v>284</v>
      </c>
    </row>
    <row r="8" spans="1:20" ht="17.100000000000001" customHeight="1">
      <c r="B8" s="20" t="s">
        <v>5</v>
      </c>
      <c r="C8" s="5"/>
      <c r="D8" s="5"/>
      <c r="E8" s="31"/>
      <c r="F8" s="101">
        <f t="shared" si="6"/>
        <v>3315</v>
      </c>
      <c r="G8" s="102">
        <f t="shared" si="7"/>
        <v>2327</v>
      </c>
      <c r="H8" s="102">
        <f t="shared" si="1"/>
        <v>217</v>
      </c>
      <c r="I8" s="102">
        <f t="shared" si="2"/>
        <v>300</v>
      </c>
      <c r="J8" s="102">
        <f t="shared" si="3"/>
        <v>471</v>
      </c>
      <c r="K8" s="167">
        <f t="shared" si="8"/>
        <v>1628</v>
      </c>
      <c r="L8" s="102">
        <f t="shared" si="4"/>
        <v>1167</v>
      </c>
      <c r="M8" s="102">
        <f t="shared" si="4"/>
        <v>121</v>
      </c>
      <c r="N8" s="102">
        <f t="shared" si="4"/>
        <v>90</v>
      </c>
      <c r="O8" s="102">
        <f t="shared" si="4"/>
        <v>250</v>
      </c>
      <c r="P8" s="167">
        <f t="shared" si="9"/>
        <v>1687</v>
      </c>
      <c r="Q8" s="102">
        <f t="shared" si="5"/>
        <v>1160</v>
      </c>
      <c r="R8" s="102">
        <f t="shared" si="5"/>
        <v>96</v>
      </c>
      <c r="S8" s="102">
        <f t="shared" si="5"/>
        <v>210</v>
      </c>
      <c r="T8" s="102">
        <f t="shared" si="5"/>
        <v>221</v>
      </c>
    </row>
    <row r="9" spans="1:20" ht="17.100000000000001" customHeight="1">
      <c r="B9" s="20" t="s">
        <v>6</v>
      </c>
      <c r="C9" s="5"/>
      <c r="D9" s="5"/>
      <c r="E9" s="31"/>
      <c r="F9" s="101">
        <f t="shared" si="6"/>
        <v>3590</v>
      </c>
      <c r="G9" s="102">
        <f t="shared" si="7"/>
        <v>2484</v>
      </c>
      <c r="H9" s="102">
        <f t="shared" si="1"/>
        <v>213</v>
      </c>
      <c r="I9" s="102">
        <f t="shared" si="2"/>
        <v>375</v>
      </c>
      <c r="J9" s="102">
        <f t="shared" si="3"/>
        <v>518</v>
      </c>
      <c r="K9" s="167">
        <f t="shared" si="8"/>
        <v>1793</v>
      </c>
      <c r="L9" s="102">
        <f t="shared" si="4"/>
        <v>1317</v>
      </c>
      <c r="M9" s="102">
        <f t="shared" si="4"/>
        <v>126</v>
      </c>
      <c r="N9" s="102">
        <f t="shared" si="4"/>
        <v>80</v>
      </c>
      <c r="O9" s="102">
        <f t="shared" si="4"/>
        <v>270</v>
      </c>
      <c r="P9" s="167">
        <f t="shared" si="9"/>
        <v>1797</v>
      </c>
      <c r="Q9" s="102">
        <f t="shared" si="5"/>
        <v>1167</v>
      </c>
      <c r="R9" s="102">
        <f t="shared" si="5"/>
        <v>87</v>
      </c>
      <c r="S9" s="102">
        <f t="shared" si="5"/>
        <v>295</v>
      </c>
      <c r="T9" s="102">
        <f t="shared" si="5"/>
        <v>248</v>
      </c>
    </row>
    <row r="10" spans="1:20" ht="17.100000000000001" customHeight="1">
      <c r="B10" s="20" t="s">
        <v>7</v>
      </c>
      <c r="C10" s="5"/>
      <c r="D10" s="5"/>
      <c r="E10" s="31"/>
      <c r="F10" s="101">
        <f t="shared" si="6"/>
        <v>4460</v>
      </c>
      <c r="G10" s="102">
        <f t="shared" si="7"/>
        <v>3160</v>
      </c>
      <c r="H10" s="102">
        <f t="shared" si="1"/>
        <v>266</v>
      </c>
      <c r="I10" s="102">
        <f t="shared" si="2"/>
        <v>483</v>
      </c>
      <c r="J10" s="102">
        <f t="shared" si="3"/>
        <v>551</v>
      </c>
      <c r="K10" s="167">
        <f t="shared" si="8"/>
        <v>2172</v>
      </c>
      <c r="L10" s="102">
        <f t="shared" si="4"/>
        <v>1642</v>
      </c>
      <c r="M10" s="102">
        <f t="shared" si="4"/>
        <v>156</v>
      </c>
      <c r="N10" s="102">
        <f t="shared" si="4"/>
        <v>100</v>
      </c>
      <c r="O10" s="102">
        <f t="shared" si="4"/>
        <v>274</v>
      </c>
      <c r="P10" s="167">
        <f t="shared" si="9"/>
        <v>2288</v>
      </c>
      <c r="Q10" s="102">
        <f t="shared" si="5"/>
        <v>1518</v>
      </c>
      <c r="R10" s="102">
        <f t="shared" si="5"/>
        <v>110</v>
      </c>
      <c r="S10" s="102">
        <f t="shared" si="5"/>
        <v>383</v>
      </c>
      <c r="T10" s="102">
        <f t="shared" si="5"/>
        <v>277</v>
      </c>
    </row>
    <row r="11" spans="1:20" ht="17.100000000000001" customHeight="1">
      <c r="B11" s="20" t="s">
        <v>8</v>
      </c>
      <c r="C11" s="5"/>
      <c r="D11" s="5"/>
      <c r="E11" s="31"/>
      <c r="F11" s="101">
        <f t="shared" si="6"/>
        <v>5994</v>
      </c>
      <c r="G11" s="102">
        <f t="shared" si="7"/>
        <v>4408</v>
      </c>
      <c r="H11" s="102">
        <f t="shared" si="1"/>
        <v>281</v>
      </c>
      <c r="I11" s="102">
        <f t="shared" si="2"/>
        <v>602</v>
      </c>
      <c r="J11" s="102">
        <f t="shared" si="3"/>
        <v>703</v>
      </c>
      <c r="K11" s="167">
        <f t="shared" si="8"/>
        <v>2883</v>
      </c>
      <c r="L11" s="102">
        <f t="shared" si="4"/>
        <v>2257</v>
      </c>
      <c r="M11" s="102">
        <f t="shared" si="4"/>
        <v>150</v>
      </c>
      <c r="N11" s="102">
        <f t="shared" si="4"/>
        <v>124</v>
      </c>
      <c r="O11" s="102">
        <f t="shared" si="4"/>
        <v>352</v>
      </c>
      <c r="P11" s="167">
        <f t="shared" si="9"/>
        <v>3111</v>
      </c>
      <c r="Q11" s="102">
        <f t="shared" si="5"/>
        <v>2151</v>
      </c>
      <c r="R11" s="102">
        <f t="shared" si="5"/>
        <v>131</v>
      </c>
      <c r="S11" s="102">
        <f t="shared" si="5"/>
        <v>478</v>
      </c>
      <c r="T11" s="102">
        <f t="shared" si="5"/>
        <v>351</v>
      </c>
    </row>
    <row r="12" spans="1:20" ht="17.100000000000001" customHeight="1">
      <c r="B12" s="20" t="s">
        <v>9</v>
      </c>
      <c r="C12" s="5"/>
      <c r="D12" s="5"/>
      <c r="E12" s="31"/>
      <c r="F12" s="101">
        <f t="shared" si="6"/>
        <v>7526</v>
      </c>
      <c r="G12" s="102">
        <f t="shared" si="7"/>
        <v>5571</v>
      </c>
      <c r="H12" s="102">
        <f t="shared" si="1"/>
        <v>372</v>
      </c>
      <c r="I12" s="102">
        <f t="shared" si="2"/>
        <v>778</v>
      </c>
      <c r="J12" s="102">
        <f t="shared" si="3"/>
        <v>805</v>
      </c>
      <c r="K12" s="167">
        <f t="shared" si="8"/>
        <v>3569</v>
      </c>
      <c r="L12" s="102">
        <f t="shared" si="4"/>
        <v>2789</v>
      </c>
      <c r="M12" s="102">
        <f t="shared" si="4"/>
        <v>207</v>
      </c>
      <c r="N12" s="102">
        <f t="shared" si="4"/>
        <v>172</v>
      </c>
      <c r="O12" s="102">
        <f t="shared" si="4"/>
        <v>401</v>
      </c>
      <c r="P12" s="167">
        <f t="shared" si="9"/>
        <v>3957</v>
      </c>
      <c r="Q12" s="102">
        <f t="shared" si="5"/>
        <v>2782</v>
      </c>
      <c r="R12" s="102">
        <f t="shared" si="5"/>
        <v>165</v>
      </c>
      <c r="S12" s="102">
        <f t="shared" si="5"/>
        <v>606</v>
      </c>
      <c r="T12" s="102">
        <f t="shared" si="5"/>
        <v>404</v>
      </c>
    </row>
    <row r="13" spans="1:20" ht="17.100000000000001" customHeight="1">
      <c r="B13" s="20" t="s">
        <v>10</v>
      </c>
      <c r="C13" s="5"/>
      <c r="D13" s="5"/>
      <c r="E13" s="31"/>
      <c r="F13" s="101">
        <f t="shared" si="6"/>
        <v>7138</v>
      </c>
      <c r="G13" s="102">
        <f t="shared" si="7"/>
        <v>5342</v>
      </c>
      <c r="H13" s="102">
        <f t="shared" si="1"/>
        <v>335</v>
      </c>
      <c r="I13" s="102">
        <f t="shared" si="2"/>
        <v>845</v>
      </c>
      <c r="J13" s="102">
        <f t="shared" si="3"/>
        <v>616</v>
      </c>
      <c r="K13" s="167">
        <f t="shared" si="8"/>
        <v>3321</v>
      </c>
      <c r="L13" s="102">
        <f t="shared" si="4"/>
        <v>2630</v>
      </c>
      <c r="M13" s="102">
        <f t="shared" si="4"/>
        <v>194</v>
      </c>
      <c r="N13" s="102">
        <f t="shared" si="4"/>
        <v>175</v>
      </c>
      <c r="O13" s="102">
        <f t="shared" si="4"/>
        <v>322</v>
      </c>
      <c r="P13" s="167">
        <f t="shared" si="9"/>
        <v>3817</v>
      </c>
      <c r="Q13" s="102">
        <f t="shared" si="5"/>
        <v>2712</v>
      </c>
      <c r="R13" s="102">
        <f t="shared" si="5"/>
        <v>141</v>
      </c>
      <c r="S13" s="102">
        <f t="shared" si="5"/>
        <v>670</v>
      </c>
      <c r="T13" s="102">
        <f t="shared" si="5"/>
        <v>294</v>
      </c>
    </row>
    <row r="14" spans="1:20" ht="17.100000000000001" customHeight="1">
      <c r="B14" s="20" t="s">
        <v>11</v>
      </c>
      <c r="C14" s="5"/>
      <c r="D14" s="5"/>
      <c r="E14" s="31"/>
      <c r="F14" s="101">
        <f t="shared" si="6"/>
        <v>7015</v>
      </c>
      <c r="G14" s="102">
        <f t="shared" si="7"/>
        <v>5100</v>
      </c>
      <c r="H14" s="102">
        <f t="shared" si="1"/>
        <v>295</v>
      </c>
      <c r="I14" s="102">
        <f t="shared" si="2"/>
        <v>1137</v>
      </c>
      <c r="J14" s="102">
        <f t="shared" si="3"/>
        <v>483</v>
      </c>
      <c r="K14" s="167">
        <f t="shared" si="8"/>
        <v>3199</v>
      </c>
      <c r="L14" s="102">
        <f t="shared" si="4"/>
        <v>2557</v>
      </c>
      <c r="M14" s="102">
        <f t="shared" si="4"/>
        <v>176</v>
      </c>
      <c r="N14" s="102">
        <f t="shared" si="4"/>
        <v>221</v>
      </c>
      <c r="O14" s="102">
        <f t="shared" si="4"/>
        <v>245</v>
      </c>
      <c r="P14" s="167">
        <f t="shared" si="9"/>
        <v>3816</v>
      </c>
      <c r="Q14" s="102">
        <f t="shared" si="5"/>
        <v>2543</v>
      </c>
      <c r="R14" s="102">
        <f t="shared" si="5"/>
        <v>119</v>
      </c>
      <c r="S14" s="102">
        <f t="shared" si="5"/>
        <v>916</v>
      </c>
      <c r="T14" s="102">
        <f t="shared" si="5"/>
        <v>238</v>
      </c>
    </row>
    <row r="15" spans="1:20" ht="17.100000000000001" customHeight="1">
      <c r="B15" s="20" t="s">
        <v>12</v>
      </c>
      <c r="C15" s="5"/>
      <c r="D15" s="5"/>
      <c r="E15" s="31"/>
      <c r="F15" s="101">
        <f t="shared" si="6"/>
        <v>7220</v>
      </c>
      <c r="G15" s="102">
        <f t="shared" si="7"/>
        <v>4556</v>
      </c>
      <c r="H15" s="102">
        <f t="shared" si="1"/>
        <v>277</v>
      </c>
      <c r="I15" s="102">
        <f t="shared" si="2"/>
        <v>2013</v>
      </c>
      <c r="J15" s="102">
        <f t="shared" si="3"/>
        <v>374</v>
      </c>
      <c r="K15" s="167">
        <f t="shared" si="8"/>
        <v>3378</v>
      </c>
      <c r="L15" s="102">
        <f t="shared" si="4"/>
        <v>2497</v>
      </c>
      <c r="M15" s="102">
        <f t="shared" si="4"/>
        <v>181</v>
      </c>
      <c r="N15" s="102">
        <f t="shared" si="4"/>
        <v>489</v>
      </c>
      <c r="O15" s="102">
        <f t="shared" si="4"/>
        <v>211</v>
      </c>
      <c r="P15" s="167">
        <f t="shared" si="9"/>
        <v>3842</v>
      </c>
      <c r="Q15" s="102">
        <f t="shared" si="5"/>
        <v>2059</v>
      </c>
      <c r="R15" s="102">
        <f t="shared" si="5"/>
        <v>96</v>
      </c>
      <c r="S15" s="102">
        <f t="shared" si="5"/>
        <v>1524</v>
      </c>
      <c r="T15" s="102">
        <f t="shared" si="5"/>
        <v>163</v>
      </c>
    </row>
    <row r="16" spans="1:20" ht="17.100000000000001" customHeight="1">
      <c r="B16" s="20" t="s">
        <v>13</v>
      </c>
      <c r="C16" s="5"/>
      <c r="D16" s="5"/>
      <c r="E16" s="31"/>
      <c r="F16" s="101">
        <f t="shared" si="6"/>
        <v>9542</v>
      </c>
      <c r="G16" s="102">
        <f t="shared" si="7"/>
        <v>4084</v>
      </c>
      <c r="H16" s="102">
        <f t="shared" si="1"/>
        <v>173</v>
      </c>
      <c r="I16" s="102">
        <f t="shared" si="2"/>
        <v>4908</v>
      </c>
      <c r="J16" s="102">
        <f t="shared" si="3"/>
        <v>377</v>
      </c>
      <c r="K16" s="167">
        <f t="shared" si="8"/>
        <v>4256</v>
      </c>
      <c r="L16" s="102">
        <f t="shared" si="4"/>
        <v>2254</v>
      </c>
      <c r="M16" s="102">
        <f t="shared" si="4"/>
        <v>137</v>
      </c>
      <c r="N16" s="102">
        <f t="shared" si="4"/>
        <v>1672</v>
      </c>
      <c r="O16" s="102">
        <f t="shared" si="4"/>
        <v>193</v>
      </c>
      <c r="P16" s="167">
        <f t="shared" si="9"/>
        <v>5286</v>
      </c>
      <c r="Q16" s="102">
        <f t="shared" si="5"/>
        <v>1830</v>
      </c>
      <c r="R16" s="102">
        <f t="shared" si="5"/>
        <v>36</v>
      </c>
      <c r="S16" s="102">
        <f t="shared" si="5"/>
        <v>3236</v>
      </c>
      <c r="T16" s="102">
        <f t="shared" si="5"/>
        <v>184</v>
      </c>
    </row>
    <row r="17" spans="1:20" ht="17.100000000000001" customHeight="1">
      <c r="B17" s="20" t="s">
        <v>14</v>
      </c>
      <c r="C17" s="5"/>
      <c r="D17" s="5"/>
      <c r="E17" s="31"/>
      <c r="F17" s="101">
        <f t="shared" si="6"/>
        <v>11198</v>
      </c>
      <c r="G17" s="102">
        <f t="shared" si="7"/>
        <v>2971</v>
      </c>
      <c r="H17" s="102">
        <f t="shared" si="1"/>
        <v>111</v>
      </c>
      <c r="I17" s="102">
        <f t="shared" si="2"/>
        <v>7696</v>
      </c>
      <c r="J17" s="102">
        <f t="shared" si="3"/>
        <v>420</v>
      </c>
      <c r="K17" s="167">
        <f t="shared" si="8"/>
        <v>4881</v>
      </c>
      <c r="L17" s="102">
        <f t="shared" si="4"/>
        <v>1707</v>
      </c>
      <c r="M17" s="102">
        <f t="shared" si="4"/>
        <v>79</v>
      </c>
      <c r="N17" s="102">
        <f t="shared" si="4"/>
        <v>2909</v>
      </c>
      <c r="O17" s="102">
        <f t="shared" si="4"/>
        <v>186</v>
      </c>
      <c r="P17" s="167">
        <f t="shared" si="9"/>
        <v>6317</v>
      </c>
      <c r="Q17" s="102">
        <f t="shared" si="5"/>
        <v>1264</v>
      </c>
      <c r="R17" s="102">
        <f t="shared" si="5"/>
        <v>32</v>
      </c>
      <c r="S17" s="102">
        <f t="shared" si="5"/>
        <v>4787</v>
      </c>
      <c r="T17" s="102">
        <f t="shared" si="5"/>
        <v>234</v>
      </c>
    </row>
    <row r="18" spans="1:20" ht="17.100000000000001" customHeight="1">
      <c r="B18" s="20" t="s">
        <v>15</v>
      </c>
      <c r="C18" s="5"/>
      <c r="D18" s="5"/>
      <c r="E18" s="31"/>
      <c r="F18" s="101">
        <f t="shared" si="6"/>
        <v>8278</v>
      </c>
      <c r="G18" s="102">
        <f t="shared" si="7"/>
        <v>995</v>
      </c>
      <c r="H18" s="102">
        <f t="shared" si="1"/>
        <v>35</v>
      </c>
      <c r="I18" s="102">
        <f t="shared" si="2"/>
        <v>6924</v>
      </c>
      <c r="J18" s="102">
        <f t="shared" si="3"/>
        <v>324</v>
      </c>
      <c r="K18" s="167">
        <f t="shared" si="8"/>
        <v>3396</v>
      </c>
      <c r="L18" s="102">
        <f t="shared" si="4"/>
        <v>577</v>
      </c>
      <c r="M18" s="102">
        <f t="shared" si="4"/>
        <v>28</v>
      </c>
      <c r="N18" s="102">
        <f t="shared" si="4"/>
        <v>2665</v>
      </c>
      <c r="O18" s="102">
        <f t="shared" si="4"/>
        <v>126</v>
      </c>
      <c r="P18" s="167">
        <f t="shared" si="9"/>
        <v>4882</v>
      </c>
      <c r="Q18" s="102">
        <f t="shared" si="5"/>
        <v>418</v>
      </c>
      <c r="R18" s="102">
        <f t="shared" si="5"/>
        <v>7</v>
      </c>
      <c r="S18" s="102">
        <f t="shared" si="5"/>
        <v>4259</v>
      </c>
      <c r="T18" s="102">
        <f t="shared" si="5"/>
        <v>198</v>
      </c>
    </row>
    <row r="19" spans="1:20" ht="17.100000000000001" customHeight="1">
      <c r="B19" s="20" t="s">
        <v>16</v>
      </c>
      <c r="C19" s="5"/>
      <c r="D19" s="5"/>
      <c r="E19" s="31"/>
      <c r="F19" s="101">
        <f t="shared" si="6"/>
        <v>6277</v>
      </c>
      <c r="G19" s="102">
        <f t="shared" si="7"/>
        <v>354</v>
      </c>
      <c r="H19" s="102">
        <f t="shared" si="1"/>
        <v>9</v>
      </c>
      <c r="I19" s="102">
        <f t="shared" si="2"/>
        <v>5637</v>
      </c>
      <c r="J19" s="102">
        <f t="shared" si="3"/>
        <v>277</v>
      </c>
      <c r="K19" s="167">
        <f t="shared" si="8"/>
        <v>2375</v>
      </c>
      <c r="L19" s="102">
        <f t="shared" si="4"/>
        <v>199</v>
      </c>
      <c r="M19" s="102">
        <f t="shared" si="4"/>
        <v>7</v>
      </c>
      <c r="N19" s="102">
        <f t="shared" si="4"/>
        <v>2066</v>
      </c>
      <c r="O19" s="102">
        <f t="shared" si="4"/>
        <v>103</v>
      </c>
      <c r="P19" s="167">
        <f t="shared" si="9"/>
        <v>3902</v>
      </c>
      <c r="Q19" s="102">
        <f t="shared" si="5"/>
        <v>155</v>
      </c>
      <c r="R19" s="102">
        <f t="shared" si="5"/>
        <v>2</v>
      </c>
      <c r="S19" s="102">
        <f t="shared" si="5"/>
        <v>3571</v>
      </c>
      <c r="T19" s="102">
        <f t="shared" si="5"/>
        <v>174</v>
      </c>
    </row>
    <row r="20" spans="1:20" ht="17.100000000000001" customHeight="1">
      <c r="B20" s="20" t="s">
        <v>17</v>
      </c>
      <c r="C20" s="5"/>
      <c r="D20" s="5"/>
      <c r="E20" s="31"/>
      <c r="F20" s="101">
        <f>SUM(G20:J20)</f>
        <v>6237</v>
      </c>
      <c r="G20" s="102">
        <f>SUM(L20,Q20)</f>
        <v>168</v>
      </c>
      <c r="H20" s="102">
        <f t="shared" si="1"/>
        <v>9</v>
      </c>
      <c r="I20" s="102">
        <f t="shared" si="2"/>
        <v>5743</v>
      </c>
      <c r="J20" s="102">
        <f t="shared" si="3"/>
        <v>317</v>
      </c>
      <c r="K20" s="167">
        <f t="shared" si="8"/>
        <v>2082</v>
      </c>
      <c r="L20" s="102">
        <f t="shared" si="4"/>
        <v>90</v>
      </c>
      <c r="M20" s="102">
        <f t="shared" si="4"/>
        <v>3</v>
      </c>
      <c r="N20" s="102">
        <f t="shared" si="4"/>
        <v>1904</v>
      </c>
      <c r="O20" s="102">
        <f t="shared" si="4"/>
        <v>85</v>
      </c>
      <c r="P20" s="167">
        <f t="shared" si="9"/>
        <v>4155</v>
      </c>
      <c r="Q20" s="102">
        <f t="shared" si="5"/>
        <v>78</v>
      </c>
      <c r="R20" s="102">
        <f t="shared" si="5"/>
        <v>6</v>
      </c>
      <c r="S20" s="102">
        <f t="shared" si="5"/>
        <v>3839</v>
      </c>
      <c r="T20" s="102">
        <f t="shared" si="5"/>
        <v>232</v>
      </c>
    </row>
    <row r="21" spans="1:20" ht="17.100000000000001" customHeight="1">
      <c r="B21" s="20"/>
      <c r="C21" s="5"/>
      <c r="D21" s="5"/>
      <c r="E21" s="31"/>
      <c r="F21" s="89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1:20" ht="17.100000000000001" customHeight="1">
      <c r="A22" s="5"/>
      <c r="B22" s="289" t="s">
        <v>258</v>
      </c>
      <c r="C22" s="290"/>
      <c r="D22" s="290"/>
      <c r="E22" s="291"/>
      <c r="F22" s="168">
        <f t="shared" ref="F22:T22" si="10">SUM(F23:F37)</f>
        <v>75361</v>
      </c>
      <c r="G22" s="102">
        <f t="shared" si="10"/>
        <v>36862</v>
      </c>
      <c r="H22" s="102">
        <f t="shared" si="10"/>
        <v>2188</v>
      </c>
      <c r="I22" s="102">
        <f t="shared" si="10"/>
        <v>31312</v>
      </c>
      <c r="J22" s="102">
        <f t="shared" si="10"/>
        <v>4999</v>
      </c>
      <c r="K22" s="102">
        <f t="shared" si="10"/>
        <v>34688</v>
      </c>
      <c r="L22" s="102">
        <f t="shared" si="10"/>
        <v>19287</v>
      </c>
      <c r="M22" s="102">
        <f t="shared" si="10"/>
        <v>1277</v>
      </c>
      <c r="N22" s="102">
        <f t="shared" si="10"/>
        <v>11864</v>
      </c>
      <c r="O22" s="102">
        <f t="shared" si="10"/>
        <v>2260</v>
      </c>
      <c r="P22" s="102">
        <f t="shared" si="10"/>
        <v>40673</v>
      </c>
      <c r="Q22" s="102">
        <f t="shared" si="10"/>
        <v>17575</v>
      </c>
      <c r="R22" s="102">
        <f t="shared" si="10"/>
        <v>911</v>
      </c>
      <c r="S22" s="102">
        <f t="shared" si="10"/>
        <v>19448</v>
      </c>
      <c r="T22" s="102">
        <f t="shared" si="10"/>
        <v>2739</v>
      </c>
    </row>
    <row r="23" spans="1:20" ht="17.100000000000001" customHeight="1">
      <c r="C23" s="35" t="s">
        <v>3</v>
      </c>
      <c r="D23" s="35"/>
      <c r="E23" s="36"/>
      <c r="F23" s="101">
        <f>SUM(G23:J23)</f>
        <v>3938</v>
      </c>
      <c r="G23" s="102">
        <f>SUM(L23,Q23)</f>
        <v>567</v>
      </c>
      <c r="H23" s="102">
        <f t="shared" ref="H23:H37" si="11">SUM(M23,R23)</f>
        <v>44</v>
      </c>
      <c r="I23" s="102">
        <f t="shared" ref="I23:I37" si="12">SUM(N23,S23)</f>
        <v>2847</v>
      </c>
      <c r="J23" s="102">
        <f t="shared" ref="J23:J37" si="13">SUM(O23,T23)</f>
        <v>480</v>
      </c>
      <c r="K23" s="102">
        <f>SUM(L23:O23)</f>
        <v>1955</v>
      </c>
      <c r="L23" s="102">
        <f t="shared" ref="L23:O37" si="14">SUM(L40,L78)</f>
        <v>264</v>
      </c>
      <c r="M23" s="102">
        <f t="shared" si="14"/>
        <v>22</v>
      </c>
      <c r="N23" s="102">
        <f t="shared" si="14"/>
        <v>1430</v>
      </c>
      <c r="O23" s="102">
        <f t="shared" si="14"/>
        <v>239</v>
      </c>
      <c r="P23" s="102">
        <f>SUM(Q23:T23)</f>
        <v>1983</v>
      </c>
      <c r="Q23" s="102">
        <f t="shared" ref="Q23:T37" si="15">SUM(Q40,Q78)</f>
        <v>303</v>
      </c>
      <c r="R23" s="102">
        <f t="shared" si="15"/>
        <v>22</v>
      </c>
      <c r="S23" s="102">
        <f t="shared" si="15"/>
        <v>1417</v>
      </c>
      <c r="T23" s="102">
        <f t="shared" si="15"/>
        <v>241</v>
      </c>
    </row>
    <row r="24" spans="1:20" ht="17.100000000000001" customHeight="1">
      <c r="A24" s="35"/>
      <c r="B24" s="35"/>
      <c r="C24" s="20" t="s">
        <v>4</v>
      </c>
      <c r="D24" s="20"/>
      <c r="E24" s="33"/>
      <c r="F24" s="101">
        <f t="shared" ref="F24:F37" si="16">SUM(G24:J24)</f>
        <v>2854</v>
      </c>
      <c r="G24" s="102">
        <f t="shared" ref="G24:G37" si="17">SUM(L24,Q24)</f>
        <v>1604</v>
      </c>
      <c r="H24" s="102">
        <f t="shared" si="11"/>
        <v>174</v>
      </c>
      <c r="I24" s="102">
        <f t="shared" si="12"/>
        <v>715</v>
      </c>
      <c r="J24" s="102">
        <f t="shared" si="13"/>
        <v>361</v>
      </c>
      <c r="K24" s="102">
        <f t="shared" ref="K24:K37" si="18">SUM(L24:O24)</f>
        <v>1345</v>
      </c>
      <c r="L24" s="102">
        <f t="shared" si="14"/>
        <v>757</v>
      </c>
      <c r="M24" s="102">
        <f t="shared" si="14"/>
        <v>80</v>
      </c>
      <c r="N24" s="102">
        <f t="shared" si="14"/>
        <v>336</v>
      </c>
      <c r="O24" s="102">
        <f t="shared" si="14"/>
        <v>172</v>
      </c>
      <c r="P24" s="102">
        <f t="shared" ref="P24:P37" si="19">SUM(Q24:T24)</f>
        <v>1509</v>
      </c>
      <c r="Q24" s="102">
        <f t="shared" si="15"/>
        <v>847</v>
      </c>
      <c r="R24" s="102">
        <f t="shared" si="15"/>
        <v>94</v>
      </c>
      <c r="S24" s="102">
        <f t="shared" si="15"/>
        <v>379</v>
      </c>
      <c r="T24" s="102">
        <f t="shared" si="15"/>
        <v>189</v>
      </c>
    </row>
    <row r="25" spans="1:20" ht="17.100000000000001" customHeight="1">
      <c r="A25" s="139"/>
      <c r="B25" s="139"/>
      <c r="C25" s="20" t="s">
        <v>5</v>
      </c>
      <c r="D25" s="20"/>
      <c r="E25" s="33"/>
      <c r="F25" s="101">
        <f t="shared" si="16"/>
        <v>2488</v>
      </c>
      <c r="G25" s="102">
        <f t="shared" si="17"/>
        <v>1738</v>
      </c>
      <c r="H25" s="102">
        <f t="shared" si="11"/>
        <v>187</v>
      </c>
      <c r="I25" s="102">
        <f t="shared" si="12"/>
        <v>266</v>
      </c>
      <c r="J25" s="102">
        <f t="shared" si="13"/>
        <v>297</v>
      </c>
      <c r="K25" s="102">
        <f t="shared" si="18"/>
        <v>1171</v>
      </c>
      <c r="L25" s="102">
        <f t="shared" si="14"/>
        <v>866</v>
      </c>
      <c r="M25" s="102">
        <f t="shared" si="14"/>
        <v>102</v>
      </c>
      <c r="N25" s="102">
        <f t="shared" si="14"/>
        <v>70</v>
      </c>
      <c r="O25" s="102">
        <f t="shared" si="14"/>
        <v>133</v>
      </c>
      <c r="P25" s="102">
        <f t="shared" si="19"/>
        <v>1317</v>
      </c>
      <c r="Q25" s="102">
        <f t="shared" si="15"/>
        <v>872</v>
      </c>
      <c r="R25" s="102">
        <f t="shared" si="15"/>
        <v>85</v>
      </c>
      <c r="S25" s="102">
        <f t="shared" si="15"/>
        <v>196</v>
      </c>
      <c r="T25" s="102">
        <f t="shared" si="15"/>
        <v>164</v>
      </c>
    </row>
    <row r="26" spans="1:20" ht="17.100000000000001" customHeight="1">
      <c r="A26" s="44"/>
      <c r="B26" s="44"/>
      <c r="C26" s="20" t="s">
        <v>6</v>
      </c>
      <c r="D26" s="20"/>
      <c r="E26" s="33"/>
      <c r="F26" s="101">
        <f t="shared" si="16"/>
        <v>2961</v>
      </c>
      <c r="G26" s="102">
        <f t="shared" si="17"/>
        <v>2063</v>
      </c>
      <c r="H26" s="102">
        <f t="shared" si="11"/>
        <v>179</v>
      </c>
      <c r="I26" s="102">
        <f t="shared" si="12"/>
        <v>353</v>
      </c>
      <c r="J26" s="102">
        <f t="shared" si="13"/>
        <v>366</v>
      </c>
      <c r="K26" s="102">
        <f t="shared" si="18"/>
        <v>1414</v>
      </c>
      <c r="L26" s="102">
        <f t="shared" si="14"/>
        <v>1084</v>
      </c>
      <c r="M26" s="102">
        <f t="shared" si="14"/>
        <v>105</v>
      </c>
      <c r="N26" s="102">
        <f t="shared" si="14"/>
        <v>66</v>
      </c>
      <c r="O26" s="102">
        <f t="shared" si="14"/>
        <v>159</v>
      </c>
      <c r="P26" s="102">
        <f t="shared" si="19"/>
        <v>1547</v>
      </c>
      <c r="Q26" s="102">
        <f t="shared" si="15"/>
        <v>979</v>
      </c>
      <c r="R26" s="102">
        <f t="shared" si="15"/>
        <v>74</v>
      </c>
      <c r="S26" s="102">
        <f t="shared" si="15"/>
        <v>287</v>
      </c>
      <c r="T26" s="102">
        <f t="shared" si="15"/>
        <v>207</v>
      </c>
    </row>
    <row r="27" spans="1:20" ht="17.100000000000001" customHeight="1">
      <c r="A27" s="5"/>
      <c r="B27" s="5"/>
      <c r="C27" s="20" t="s">
        <v>7</v>
      </c>
      <c r="D27" s="20"/>
      <c r="E27" s="33"/>
      <c r="F27" s="101">
        <f t="shared" si="16"/>
        <v>3855</v>
      </c>
      <c r="G27" s="102">
        <f t="shared" si="17"/>
        <v>2747</v>
      </c>
      <c r="H27" s="102">
        <f t="shared" si="11"/>
        <v>235</v>
      </c>
      <c r="I27" s="102">
        <f t="shared" si="12"/>
        <v>457</v>
      </c>
      <c r="J27" s="102">
        <f t="shared" si="13"/>
        <v>416</v>
      </c>
      <c r="K27" s="102">
        <f t="shared" si="18"/>
        <v>1806</v>
      </c>
      <c r="L27" s="102">
        <f t="shared" si="14"/>
        <v>1406</v>
      </c>
      <c r="M27" s="102">
        <f t="shared" si="14"/>
        <v>134</v>
      </c>
      <c r="N27" s="102">
        <f t="shared" si="14"/>
        <v>84</v>
      </c>
      <c r="O27" s="102">
        <f t="shared" si="14"/>
        <v>182</v>
      </c>
      <c r="P27" s="102">
        <f t="shared" si="19"/>
        <v>2049</v>
      </c>
      <c r="Q27" s="102">
        <f t="shared" si="15"/>
        <v>1341</v>
      </c>
      <c r="R27" s="102">
        <f t="shared" si="15"/>
        <v>101</v>
      </c>
      <c r="S27" s="102">
        <f t="shared" si="15"/>
        <v>373</v>
      </c>
      <c r="T27" s="102">
        <f t="shared" si="15"/>
        <v>234</v>
      </c>
    </row>
    <row r="28" spans="1:20" ht="17.100000000000001" customHeight="1">
      <c r="A28" s="5"/>
      <c r="B28" s="5"/>
      <c r="C28" s="20" t="s">
        <v>8</v>
      </c>
      <c r="D28" s="20"/>
      <c r="E28" s="33"/>
      <c r="F28" s="101">
        <f t="shared" si="16"/>
        <v>5268</v>
      </c>
      <c r="G28" s="102">
        <f t="shared" si="17"/>
        <v>3922</v>
      </c>
      <c r="H28" s="102">
        <f t="shared" si="11"/>
        <v>240</v>
      </c>
      <c r="I28" s="102">
        <f t="shared" si="12"/>
        <v>549</v>
      </c>
      <c r="J28" s="102">
        <f t="shared" si="13"/>
        <v>557</v>
      </c>
      <c r="K28" s="102">
        <f t="shared" si="18"/>
        <v>2416</v>
      </c>
      <c r="L28" s="102">
        <f t="shared" si="14"/>
        <v>1942</v>
      </c>
      <c r="M28" s="102">
        <f t="shared" si="14"/>
        <v>128</v>
      </c>
      <c r="N28" s="102">
        <f t="shared" si="14"/>
        <v>101</v>
      </c>
      <c r="O28" s="102">
        <f t="shared" si="14"/>
        <v>245</v>
      </c>
      <c r="P28" s="102">
        <f t="shared" si="19"/>
        <v>2852</v>
      </c>
      <c r="Q28" s="102">
        <f t="shared" si="15"/>
        <v>1980</v>
      </c>
      <c r="R28" s="102">
        <f t="shared" si="15"/>
        <v>112</v>
      </c>
      <c r="S28" s="102">
        <f t="shared" si="15"/>
        <v>448</v>
      </c>
      <c r="T28" s="102">
        <f t="shared" si="15"/>
        <v>312</v>
      </c>
    </row>
    <row r="29" spans="1:20" ht="17.100000000000001" customHeight="1">
      <c r="A29" s="5"/>
      <c r="B29" s="5"/>
      <c r="C29" s="20" t="s">
        <v>9</v>
      </c>
      <c r="D29" s="20"/>
      <c r="E29" s="33"/>
      <c r="F29" s="101">
        <f t="shared" si="16"/>
        <v>6462</v>
      </c>
      <c r="G29" s="102">
        <f t="shared" si="17"/>
        <v>4870</v>
      </c>
      <c r="H29" s="102">
        <f t="shared" si="11"/>
        <v>308</v>
      </c>
      <c r="I29" s="102">
        <f t="shared" si="12"/>
        <v>686</v>
      </c>
      <c r="J29" s="102">
        <f t="shared" si="13"/>
        <v>598</v>
      </c>
      <c r="K29" s="102">
        <f t="shared" si="18"/>
        <v>2957</v>
      </c>
      <c r="L29" s="102">
        <f t="shared" si="14"/>
        <v>2397</v>
      </c>
      <c r="M29" s="102">
        <f t="shared" si="14"/>
        <v>172</v>
      </c>
      <c r="N29" s="102">
        <f t="shared" si="14"/>
        <v>127</v>
      </c>
      <c r="O29" s="102">
        <f t="shared" si="14"/>
        <v>261</v>
      </c>
      <c r="P29" s="102">
        <f t="shared" si="19"/>
        <v>3505</v>
      </c>
      <c r="Q29" s="102">
        <f t="shared" si="15"/>
        <v>2473</v>
      </c>
      <c r="R29" s="102">
        <f t="shared" si="15"/>
        <v>136</v>
      </c>
      <c r="S29" s="102">
        <f t="shared" si="15"/>
        <v>559</v>
      </c>
      <c r="T29" s="102">
        <f t="shared" si="15"/>
        <v>337</v>
      </c>
    </row>
    <row r="30" spans="1:20" ht="17.100000000000001" customHeight="1">
      <c r="A30" s="5"/>
      <c r="B30" s="5"/>
      <c r="C30" s="20" t="s">
        <v>10</v>
      </c>
      <c r="D30" s="20"/>
      <c r="E30" s="33"/>
      <c r="F30" s="101">
        <f t="shared" si="16"/>
        <v>5901</v>
      </c>
      <c r="G30" s="102">
        <f t="shared" si="17"/>
        <v>4517</v>
      </c>
      <c r="H30" s="102">
        <f t="shared" si="11"/>
        <v>225</v>
      </c>
      <c r="I30" s="102">
        <f t="shared" si="12"/>
        <v>723</v>
      </c>
      <c r="J30" s="102">
        <f t="shared" si="13"/>
        <v>436</v>
      </c>
      <c r="K30" s="102">
        <f t="shared" si="18"/>
        <v>2636</v>
      </c>
      <c r="L30" s="102">
        <f t="shared" si="14"/>
        <v>2184</v>
      </c>
      <c r="M30" s="102">
        <f t="shared" si="14"/>
        <v>125</v>
      </c>
      <c r="N30" s="102">
        <f t="shared" si="14"/>
        <v>122</v>
      </c>
      <c r="O30" s="102">
        <f t="shared" si="14"/>
        <v>205</v>
      </c>
      <c r="P30" s="102">
        <f t="shared" si="19"/>
        <v>3265</v>
      </c>
      <c r="Q30" s="102">
        <f t="shared" si="15"/>
        <v>2333</v>
      </c>
      <c r="R30" s="102">
        <f t="shared" si="15"/>
        <v>100</v>
      </c>
      <c r="S30" s="102">
        <f t="shared" si="15"/>
        <v>601</v>
      </c>
      <c r="T30" s="102">
        <f t="shared" si="15"/>
        <v>231</v>
      </c>
    </row>
    <row r="31" spans="1:20" ht="17.100000000000001" customHeight="1">
      <c r="A31" s="5"/>
      <c r="B31" s="5"/>
      <c r="C31" s="20" t="s">
        <v>11</v>
      </c>
      <c r="D31" s="20"/>
      <c r="E31" s="33"/>
      <c r="F31" s="101">
        <f t="shared" si="16"/>
        <v>5675</v>
      </c>
      <c r="G31" s="102">
        <f t="shared" si="17"/>
        <v>4251</v>
      </c>
      <c r="H31" s="102">
        <f t="shared" si="11"/>
        <v>191</v>
      </c>
      <c r="I31" s="102">
        <f t="shared" si="12"/>
        <v>924</v>
      </c>
      <c r="J31" s="102">
        <f t="shared" si="13"/>
        <v>309</v>
      </c>
      <c r="K31" s="102">
        <f t="shared" si="18"/>
        <v>2554</v>
      </c>
      <c r="L31" s="102">
        <f t="shared" si="14"/>
        <v>2151</v>
      </c>
      <c r="M31" s="102">
        <f t="shared" si="14"/>
        <v>113</v>
      </c>
      <c r="N31" s="102">
        <f t="shared" si="14"/>
        <v>143</v>
      </c>
      <c r="O31" s="102">
        <f t="shared" si="14"/>
        <v>147</v>
      </c>
      <c r="P31" s="102">
        <f t="shared" si="19"/>
        <v>3121</v>
      </c>
      <c r="Q31" s="102">
        <f t="shared" si="15"/>
        <v>2100</v>
      </c>
      <c r="R31" s="102">
        <f t="shared" si="15"/>
        <v>78</v>
      </c>
      <c r="S31" s="102">
        <f t="shared" si="15"/>
        <v>781</v>
      </c>
      <c r="T31" s="102">
        <f t="shared" si="15"/>
        <v>162</v>
      </c>
    </row>
    <row r="32" spans="1:20" ht="17.100000000000001" customHeight="1">
      <c r="A32" s="5"/>
      <c r="B32" s="5"/>
      <c r="C32" s="20" t="s">
        <v>12</v>
      </c>
      <c r="D32" s="20"/>
      <c r="E32" s="33"/>
      <c r="F32" s="101">
        <f t="shared" si="16"/>
        <v>5735</v>
      </c>
      <c r="G32" s="102">
        <f t="shared" si="17"/>
        <v>3715</v>
      </c>
      <c r="H32" s="102">
        <f t="shared" si="11"/>
        <v>182</v>
      </c>
      <c r="I32" s="102">
        <f t="shared" si="12"/>
        <v>1615</v>
      </c>
      <c r="J32" s="102">
        <f t="shared" si="13"/>
        <v>223</v>
      </c>
      <c r="K32" s="102">
        <f t="shared" si="18"/>
        <v>2635</v>
      </c>
      <c r="L32" s="102">
        <f t="shared" si="14"/>
        <v>2087</v>
      </c>
      <c r="M32" s="102">
        <f t="shared" si="14"/>
        <v>121</v>
      </c>
      <c r="N32" s="102">
        <f t="shared" si="14"/>
        <v>317</v>
      </c>
      <c r="O32" s="102">
        <f t="shared" si="14"/>
        <v>110</v>
      </c>
      <c r="P32" s="102">
        <f t="shared" si="19"/>
        <v>3100</v>
      </c>
      <c r="Q32" s="102">
        <f t="shared" si="15"/>
        <v>1628</v>
      </c>
      <c r="R32" s="102">
        <f t="shared" si="15"/>
        <v>61</v>
      </c>
      <c r="S32" s="102">
        <f t="shared" si="15"/>
        <v>1298</v>
      </c>
      <c r="T32" s="102">
        <f t="shared" si="15"/>
        <v>113</v>
      </c>
    </row>
    <row r="33" spans="1:20" ht="17.100000000000001" customHeight="1">
      <c r="A33" s="5"/>
      <c r="B33" s="5"/>
      <c r="C33" s="20" t="s">
        <v>13</v>
      </c>
      <c r="D33" s="20"/>
      <c r="E33" s="33"/>
      <c r="F33" s="101">
        <f t="shared" si="16"/>
        <v>7454</v>
      </c>
      <c r="G33" s="102">
        <f t="shared" si="17"/>
        <v>3298</v>
      </c>
      <c r="H33" s="102">
        <f t="shared" si="11"/>
        <v>110</v>
      </c>
      <c r="I33" s="102">
        <f t="shared" si="12"/>
        <v>3824</v>
      </c>
      <c r="J33" s="102">
        <f t="shared" si="13"/>
        <v>222</v>
      </c>
      <c r="K33" s="102">
        <f t="shared" si="18"/>
        <v>3381</v>
      </c>
      <c r="L33" s="102">
        <f t="shared" si="14"/>
        <v>1923</v>
      </c>
      <c r="M33" s="102">
        <f t="shared" si="14"/>
        <v>88</v>
      </c>
      <c r="N33" s="102">
        <f t="shared" si="14"/>
        <v>1268</v>
      </c>
      <c r="O33" s="102">
        <f t="shared" si="14"/>
        <v>102</v>
      </c>
      <c r="P33" s="102">
        <f t="shared" si="19"/>
        <v>4073</v>
      </c>
      <c r="Q33" s="102">
        <f t="shared" si="15"/>
        <v>1375</v>
      </c>
      <c r="R33" s="102">
        <f t="shared" si="15"/>
        <v>22</v>
      </c>
      <c r="S33" s="102">
        <f t="shared" si="15"/>
        <v>2556</v>
      </c>
      <c r="T33" s="102">
        <f t="shared" si="15"/>
        <v>120</v>
      </c>
    </row>
    <row r="34" spans="1:20" ht="17.100000000000001" customHeight="1">
      <c r="A34" s="5"/>
      <c r="B34" s="5"/>
      <c r="C34" s="20" t="s">
        <v>14</v>
      </c>
      <c r="D34" s="20"/>
      <c r="E34" s="33"/>
      <c r="F34" s="101">
        <f t="shared" si="16"/>
        <v>8586</v>
      </c>
      <c r="G34" s="102">
        <f t="shared" si="17"/>
        <v>2368</v>
      </c>
      <c r="H34" s="102">
        <f t="shared" si="11"/>
        <v>70</v>
      </c>
      <c r="I34" s="102">
        <f t="shared" si="12"/>
        <v>5900</v>
      </c>
      <c r="J34" s="102">
        <f t="shared" si="13"/>
        <v>248</v>
      </c>
      <c r="K34" s="102">
        <f t="shared" si="18"/>
        <v>3969</v>
      </c>
      <c r="L34" s="102">
        <f t="shared" si="14"/>
        <v>1479</v>
      </c>
      <c r="M34" s="102">
        <f t="shared" si="14"/>
        <v>52</v>
      </c>
      <c r="N34" s="102">
        <f t="shared" si="14"/>
        <v>2333</v>
      </c>
      <c r="O34" s="102">
        <f t="shared" si="14"/>
        <v>105</v>
      </c>
      <c r="P34" s="102">
        <f t="shared" si="19"/>
        <v>4617</v>
      </c>
      <c r="Q34" s="102">
        <f t="shared" si="15"/>
        <v>889</v>
      </c>
      <c r="R34" s="102">
        <f t="shared" si="15"/>
        <v>18</v>
      </c>
      <c r="S34" s="102">
        <f t="shared" si="15"/>
        <v>3567</v>
      </c>
      <c r="T34" s="102">
        <f t="shared" si="15"/>
        <v>143</v>
      </c>
    </row>
    <row r="35" spans="1:20" ht="17.100000000000001" customHeight="1">
      <c r="A35" s="5"/>
      <c r="B35" s="5"/>
      <c r="C35" s="20" t="s">
        <v>15</v>
      </c>
      <c r="D35" s="20"/>
      <c r="E35" s="33"/>
      <c r="F35" s="101">
        <f t="shared" si="16"/>
        <v>6036</v>
      </c>
      <c r="G35" s="102">
        <f t="shared" si="17"/>
        <v>785</v>
      </c>
      <c r="H35" s="102">
        <f t="shared" si="11"/>
        <v>30</v>
      </c>
      <c r="I35" s="102">
        <f t="shared" si="12"/>
        <v>5024</v>
      </c>
      <c r="J35" s="102">
        <f t="shared" si="13"/>
        <v>197</v>
      </c>
      <c r="K35" s="102">
        <f t="shared" si="18"/>
        <v>2813</v>
      </c>
      <c r="L35" s="102">
        <f t="shared" si="14"/>
        <v>497</v>
      </c>
      <c r="M35" s="102">
        <f t="shared" si="14"/>
        <v>26</v>
      </c>
      <c r="N35" s="102">
        <f t="shared" si="14"/>
        <v>2213</v>
      </c>
      <c r="O35" s="102">
        <f t="shared" si="14"/>
        <v>77</v>
      </c>
      <c r="P35" s="102">
        <f t="shared" si="19"/>
        <v>3223</v>
      </c>
      <c r="Q35" s="102">
        <f t="shared" si="15"/>
        <v>288</v>
      </c>
      <c r="R35" s="102">
        <f t="shared" si="15"/>
        <v>4</v>
      </c>
      <c r="S35" s="102">
        <f t="shared" si="15"/>
        <v>2811</v>
      </c>
      <c r="T35" s="102">
        <f t="shared" si="15"/>
        <v>120</v>
      </c>
    </row>
    <row r="36" spans="1:20" ht="17.100000000000001" customHeight="1">
      <c r="A36" s="5"/>
      <c r="B36" s="5"/>
      <c r="C36" s="20" t="s">
        <v>16</v>
      </c>
      <c r="D36" s="20"/>
      <c r="E36" s="33"/>
      <c r="F36" s="101">
        <f t="shared" si="16"/>
        <v>4265</v>
      </c>
      <c r="G36" s="102">
        <f t="shared" si="17"/>
        <v>284</v>
      </c>
      <c r="H36" s="102">
        <f t="shared" si="11"/>
        <v>7</v>
      </c>
      <c r="I36" s="102">
        <f t="shared" si="12"/>
        <v>3840</v>
      </c>
      <c r="J36" s="102">
        <f t="shared" si="13"/>
        <v>134</v>
      </c>
      <c r="K36" s="102">
        <f t="shared" si="18"/>
        <v>1982</v>
      </c>
      <c r="L36" s="102">
        <f t="shared" si="14"/>
        <v>174</v>
      </c>
      <c r="M36" s="102">
        <f t="shared" si="14"/>
        <v>6</v>
      </c>
      <c r="N36" s="102">
        <f t="shared" si="14"/>
        <v>1743</v>
      </c>
      <c r="O36" s="102">
        <f t="shared" si="14"/>
        <v>59</v>
      </c>
      <c r="P36" s="102">
        <f t="shared" si="19"/>
        <v>2283</v>
      </c>
      <c r="Q36" s="102">
        <f t="shared" si="15"/>
        <v>110</v>
      </c>
      <c r="R36" s="102">
        <f t="shared" si="15"/>
        <v>1</v>
      </c>
      <c r="S36" s="102">
        <f t="shared" si="15"/>
        <v>2097</v>
      </c>
      <c r="T36" s="102">
        <f t="shared" si="15"/>
        <v>75</v>
      </c>
    </row>
    <row r="37" spans="1:20" ht="17.100000000000001" customHeight="1">
      <c r="A37" s="5"/>
      <c r="B37" s="5"/>
      <c r="C37" s="20" t="s">
        <v>17</v>
      </c>
      <c r="D37" s="20"/>
      <c r="E37" s="33"/>
      <c r="F37" s="101">
        <f t="shared" si="16"/>
        <v>3883</v>
      </c>
      <c r="G37" s="102">
        <f t="shared" si="17"/>
        <v>133</v>
      </c>
      <c r="H37" s="102">
        <f t="shared" si="11"/>
        <v>6</v>
      </c>
      <c r="I37" s="102">
        <f t="shared" si="12"/>
        <v>3589</v>
      </c>
      <c r="J37" s="102">
        <f t="shared" si="13"/>
        <v>155</v>
      </c>
      <c r="K37" s="102">
        <f t="shared" si="18"/>
        <v>1654</v>
      </c>
      <c r="L37" s="102">
        <f t="shared" si="14"/>
        <v>76</v>
      </c>
      <c r="M37" s="102">
        <f t="shared" si="14"/>
        <v>3</v>
      </c>
      <c r="N37" s="102">
        <f t="shared" si="14"/>
        <v>1511</v>
      </c>
      <c r="O37" s="102">
        <f t="shared" si="14"/>
        <v>64</v>
      </c>
      <c r="P37" s="102">
        <f t="shared" si="19"/>
        <v>2229</v>
      </c>
      <c r="Q37" s="102">
        <f t="shared" si="15"/>
        <v>57</v>
      </c>
      <c r="R37" s="102">
        <f t="shared" si="15"/>
        <v>3</v>
      </c>
      <c r="S37" s="102">
        <f t="shared" si="15"/>
        <v>2078</v>
      </c>
      <c r="T37" s="102">
        <f t="shared" si="15"/>
        <v>91</v>
      </c>
    </row>
    <row r="38" spans="1:20" ht="17.100000000000001" customHeight="1">
      <c r="A38" s="5"/>
      <c r="B38" s="5"/>
      <c r="C38" s="20"/>
      <c r="D38" s="20"/>
      <c r="E38" s="33"/>
      <c r="F38" s="89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1:20" ht="17.100000000000001" customHeight="1">
      <c r="A39" s="5"/>
      <c r="B39" s="5"/>
      <c r="C39" s="289" t="s">
        <v>259</v>
      </c>
      <c r="D39" s="290"/>
      <c r="E39" s="291"/>
      <c r="F39" s="168">
        <f>SUM(F40:F54)</f>
        <v>66820</v>
      </c>
      <c r="G39" s="102">
        <f>SUM(G40:G54)</f>
        <v>32766</v>
      </c>
      <c r="H39" s="102">
        <f>SUM(H40:H54)</f>
        <v>1895</v>
      </c>
      <c r="I39" s="102">
        <f>SUM(I40:I54)</f>
        <v>27688</v>
      </c>
      <c r="J39" s="102">
        <f>SUM(J40:J54)</f>
        <v>4471</v>
      </c>
      <c r="K39" s="102">
        <f t="shared" ref="K39:T39" si="20">SUM(K40:K54)</f>
        <v>31376</v>
      </c>
      <c r="L39" s="102">
        <f>SUM(L40:L54)</f>
        <v>17343</v>
      </c>
      <c r="M39" s="102">
        <f t="shared" si="20"/>
        <v>1128</v>
      </c>
      <c r="N39" s="102">
        <f t="shared" si="20"/>
        <v>10840</v>
      </c>
      <c r="O39" s="102">
        <f t="shared" si="20"/>
        <v>2065</v>
      </c>
      <c r="P39" s="102">
        <f t="shared" si="20"/>
        <v>35444</v>
      </c>
      <c r="Q39" s="102">
        <f t="shared" si="20"/>
        <v>15423</v>
      </c>
      <c r="R39" s="102">
        <f t="shared" si="20"/>
        <v>767</v>
      </c>
      <c r="S39" s="102">
        <f t="shared" si="20"/>
        <v>16848</v>
      </c>
      <c r="T39" s="102">
        <f t="shared" si="20"/>
        <v>2406</v>
      </c>
    </row>
    <row r="40" spans="1:20" ht="17.100000000000001" customHeight="1">
      <c r="A40" s="5"/>
      <c r="B40" s="5"/>
      <c r="C40" s="5"/>
      <c r="D40" s="35" t="s">
        <v>3</v>
      </c>
      <c r="E40" s="31"/>
      <c r="F40" s="101">
        <f>SUM(G40:J40)</f>
        <v>3468</v>
      </c>
      <c r="G40" s="89">
        <f>SUM(L40,Q40)</f>
        <v>502</v>
      </c>
      <c r="H40" s="89">
        <f t="shared" ref="H40:H54" si="21">SUM(M40,R40)</f>
        <v>32</v>
      </c>
      <c r="I40" s="89">
        <f t="shared" ref="I40:I54" si="22">SUM(N40,S40)</f>
        <v>2499</v>
      </c>
      <c r="J40" s="89">
        <f t="shared" ref="J40:J54" si="23">SUM(O40,T40)</f>
        <v>435</v>
      </c>
      <c r="K40" s="102">
        <f>SUM(L40:O40)</f>
        <v>1727</v>
      </c>
      <c r="L40" s="102">
        <v>233</v>
      </c>
      <c r="M40" s="102">
        <v>18</v>
      </c>
      <c r="N40" s="102">
        <v>1253</v>
      </c>
      <c r="O40" s="102">
        <v>223</v>
      </c>
      <c r="P40" s="102">
        <f>SUM(Q40:T40)</f>
        <v>1741</v>
      </c>
      <c r="Q40" s="102">
        <v>269</v>
      </c>
      <c r="R40" s="102">
        <v>14</v>
      </c>
      <c r="S40" s="102">
        <v>1246</v>
      </c>
      <c r="T40" s="102">
        <v>212</v>
      </c>
    </row>
    <row r="41" spans="1:20" ht="17.100000000000001" customHeight="1">
      <c r="A41" s="5"/>
      <c r="B41" s="5"/>
      <c r="C41" s="5"/>
      <c r="D41" s="20" t="s">
        <v>4</v>
      </c>
      <c r="E41" s="31"/>
      <c r="F41" s="101">
        <f t="shared" ref="F41:F54" si="24">SUM(G41:J41)</f>
        <v>2442</v>
      </c>
      <c r="G41" s="89">
        <f t="shared" ref="G41:G54" si="25">SUM(L41,Q41)</f>
        <v>1363</v>
      </c>
      <c r="H41" s="89">
        <f t="shared" si="21"/>
        <v>140</v>
      </c>
      <c r="I41" s="89">
        <f t="shared" si="22"/>
        <v>626</v>
      </c>
      <c r="J41" s="89">
        <f t="shared" si="23"/>
        <v>313</v>
      </c>
      <c r="K41" s="102">
        <f t="shared" ref="K41:K54" si="26">SUM(L41:O41)</f>
        <v>1164</v>
      </c>
      <c r="L41" s="102">
        <v>641</v>
      </c>
      <c r="M41" s="102">
        <v>67</v>
      </c>
      <c r="N41" s="102">
        <v>302</v>
      </c>
      <c r="O41" s="102">
        <v>154</v>
      </c>
      <c r="P41" s="102">
        <f t="shared" ref="P41:P54" si="27">SUM(Q41:T41)</f>
        <v>1278</v>
      </c>
      <c r="Q41" s="102">
        <v>722</v>
      </c>
      <c r="R41" s="102">
        <v>73</v>
      </c>
      <c r="S41" s="102">
        <v>324</v>
      </c>
      <c r="T41" s="102">
        <v>159</v>
      </c>
    </row>
    <row r="42" spans="1:20" ht="17.100000000000001" customHeight="1">
      <c r="D42" s="20" t="s">
        <v>5</v>
      </c>
      <c r="E42" s="37"/>
      <c r="F42" s="101">
        <f t="shared" si="24"/>
        <v>2196</v>
      </c>
      <c r="G42" s="89">
        <f t="shared" si="25"/>
        <v>1527</v>
      </c>
      <c r="H42" s="89">
        <f t="shared" si="21"/>
        <v>153</v>
      </c>
      <c r="I42" s="89">
        <f t="shared" si="22"/>
        <v>241</v>
      </c>
      <c r="J42" s="89">
        <f t="shared" si="23"/>
        <v>275</v>
      </c>
      <c r="K42" s="102">
        <f t="shared" si="26"/>
        <v>1032</v>
      </c>
      <c r="L42" s="102">
        <v>765</v>
      </c>
      <c r="M42" s="102">
        <v>80</v>
      </c>
      <c r="N42" s="102">
        <v>61</v>
      </c>
      <c r="O42" s="102">
        <v>126</v>
      </c>
      <c r="P42" s="102">
        <f t="shared" si="27"/>
        <v>1164</v>
      </c>
      <c r="Q42" s="102">
        <v>762</v>
      </c>
      <c r="R42" s="102">
        <v>73</v>
      </c>
      <c r="S42" s="102">
        <v>180</v>
      </c>
      <c r="T42" s="102">
        <v>149</v>
      </c>
    </row>
    <row r="43" spans="1:20" ht="17.100000000000001" customHeight="1">
      <c r="D43" s="20" t="s">
        <v>6</v>
      </c>
      <c r="E43" s="37"/>
      <c r="F43" s="101">
        <f>SUM(G43:J43)</f>
        <v>2661</v>
      </c>
      <c r="G43" s="89">
        <f t="shared" si="25"/>
        <v>1859</v>
      </c>
      <c r="H43" s="89">
        <f t="shared" si="21"/>
        <v>157</v>
      </c>
      <c r="I43" s="89">
        <f t="shared" si="22"/>
        <v>317</v>
      </c>
      <c r="J43" s="89">
        <f t="shared" si="23"/>
        <v>328</v>
      </c>
      <c r="K43" s="102">
        <f t="shared" si="26"/>
        <v>1275</v>
      </c>
      <c r="L43" s="102">
        <v>986</v>
      </c>
      <c r="M43" s="102">
        <v>92</v>
      </c>
      <c r="N43" s="102">
        <v>57</v>
      </c>
      <c r="O43" s="102">
        <v>140</v>
      </c>
      <c r="P43" s="102">
        <f t="shared" si="27"/>
        <v>1386</v>
      </c>
      <c r="Q43" s="102">
        <v>873</v>
      </c>
      <c r="R43" s="102">
        <v>65</v>
      </c>
      <c r="S43" s="102">
        <v>260</v>
      </c>
      <c r="T43" s="102">
        <v>188</v>
      </c>
    </row>
    <row r="44" spans="1:20" ht="17.100000000000001" customHeight="1">
      <c r="A44" s="35"/>
      <c r="B44" s="35"/>
      <c r="C44" s="35"/>
      <c r="D44" s="20" t="s">
        <v>7</v>
      </c>
      <c r="E44" s="36"/>
      <c r="F44" s="101">
        <f t="shared" si="24"/>
        <v>3464</v>
      </c>
      <c r="G44" s="89">
        <f t="shared" si="25"/>
        <v>2463</v>
      </c>
      <c r="H44" s="89">
        <f t="shared" si="21"/>
        <v>200</v>
      </c>
      <c r="I44" s="89">
        <f t="shared" si="22"/>
        <v>423</v>
      </c>
      <c r="J44" s="89">
        <f t="shared" si="23"/>
        <v>378</v>
      </c>
      <c r="K44" s="102">
        <f t="shared" si="26"/>
        <v>1642</v>
      </c>
      <c r="L44" s="102">
        <v>1284</v>
      </c>
      <c r="M44" s="102">
        <v>118</v>
      </c>
      <c r="N44" s="102">
        <v>74</v>
      </c>
      <c r="O44" s="102">
        <v>166</v>
      </c>
      <c r="P44" s="102">
        <f t="shared" si="27"/>
        <v>1822</v>
      </c>
      <c r="Q44" s="102">
        <v>1179</v>
      </c>
      <c r="R44" s="102">
        <v>82</v>
      </c>
      <c r="S44" s="102">
        <v>349</v>
      </c>
      <c r="T44" s="102">
        <v>212</v>
      </c>
    </row>
    <row r="45" spans="1:20" ht="17.100000000000001" customHeight="1">
      <c r="A45" s="44"/>
      <c r="B45" s="44"/>
      <c r="C45" s="44"/>
      <c r="D45" s="20" t="s">
        <v>8</v>
      </c>
      <c r="E45" s="38"/>
      <c r="F45" s="101">
        <f t="shared" si="24"/>
        <v>4823</v>
      </c>
      <c r="G45" s="89">
        <f t="shared" si="25"/>
        <v>3579</v>
      </c>
      <c r="H45" s="89">
        <f t="shared" si="21"/>
        <v>218</v>
      </c>
      <c r="I45" s="89">
        <f t="shared" si="22"/>
        <v>501</v>
      </c>
      <c r="J45" s="89">
        <f t="shared" si="23"/>
        <v>525</v>
      </c>
      <c r="K45" s="102">
        <f t="shared" si="26"/>
        <v>2247</v>
      </c>
      <c r="L45" s="102">
        <v>1803</v>
      </c>
      <c r="M45" s="102">
        <v>118</v>
      </c>
      <c r="N45" s="102">
        <v>92</v>
      </c>
      <c r="O45" s="102">
        <v>234</v>
      </c>
      <c r="P45" s="102">
        <f t="shared" si="27"/>
        <v>2576</v>
      </c>
      <c r="Q45" s="102">
        <v>1776</v>
      </c>
      <c r="R45" s="102">
        <v>100</v>
      </c>
      <c r="S45" s="102">
        <v>409</v>
      </c>
      <c r="T45" s="102">
        <v>291</v>
      </c>
    </row>
    <row r="46" spans="1:20" ht="17.100000000000001" customHeight="1">
      <c r="A46" s="5"/>
      <c r="B46" s="5"/>
      <c r="C46" s="5"/>
      <c r="D46" s="20" t="s">
        <v>9</v>
      </c>
      <c r="E46" s="31"/>
      <c r="F46" s="101">
        <f t="shared" si="24"/>
        <v>5882</v>
      </c>
      <c r="G46" s="89">
        <f t="shared" si="25"/>
        <v>4431</v>
      </c>
      <c r="H46" s="89">
        <f t="shared" si="21"/>
        <v>279</v>
      </c>
      <c r="I46" s="89">
        <f t="shared" si="22"/>
        <v>623</v>
      </c>
      <c r="J46" s="89">
        <f t="shared" si="23"/>
        <v>549</v>
      </c>
      <c r="K46" s="102">
        <f t="shared" si="26"/>
        <v>2727</v>
      </c>
      <c r="L46" s="102">
        <v>2203</v>
      </c>
      <c r="M46" s="102">
        <v>163</v>
      </c>
      <c r="N46" s="102">
        <v>118</v>
      </c>
      <c r="O46" s="102">
        <v>243</v>
      </c>
      <c r="P46" s="102">
        <f t="shared" si="27"/>
        <v>3155</v>
      </c>
      <c r="Q46" s="102">
        <v>2228</v>
      </c>
      <c r="R46" s="102">
        <v>116</v>
      </c>
      <c r="S46" s="102">
        <v>505</v>
      </c>
      <c r="T46" s="102">
        <v>306</v>
      </c>
    </row>
    <row r="47" spans="1:20" ht="17.100000000000001" customHeight="1">
      <c r="A47" s="5"/>
      <c r="B47" s="5"/>
      <c r="C47" s="5"/>
      <c r="D47" s="20" t="s">
        <v>10</v>
      </c>
      <c r="E47" s="31"/>
      <c r="F47" s="101">
        <f t="shared" si="24"/>
        <v>5303</v>
      </c>
      <c r="G47" s="89">
        <f t="shared" si="25"/>
        <v>4040</v>
      </c>
      <c r="H47" s="89">
        <f t="shared" si="21"/>
        <v>205</v>
      </c>
      <c r="I47" s="89">
        <f t="shared" si="22"/>
        <v>660</v>
      </c>
      <c r="J47" s="89">
        <f t="shared" si="23"/>
        <v>398</v>
      </c>
      <c r="K47" s="102">
        <f t="shared" si="26"/>
        <v>2391</v>
      </c>
      <c r="L47" s="102">
        <v>1965</v>
      </c>
      <c r="M47" s="102">
        <v>117</v>
      </c>
      <c r="N47" s="102">
        <v>114</v>
      </c>
      <c r="O47" s="102">
        <v>195</v>
      </c>
      <c r="P47" s="102">
        <f t="shared" si="27"/>
        <v>2912</v>
      </c>
      <c r="Q47" s="102">
        <v>2075</v>
      </c>
      <c r="R47" s="102">
        <v>88</v>
      </c>
      <c r="S47" s="102">
        <v>546</v>
      </c>
      <c r="T47" s="102">
        <v>203</v>
      </c>
    </row>
    <row r="48" spans="1:20" ht="17.100000000000001" customHeight="1">
      <c r="A48" s="5"/>
      <c r="B48" s="5"/>
      <c r="C48" s="5"/>
      <c r="D48" s="20" t="s">
        <v>11</v>
      </c>
      <c r="E48" s="31"/>
      <c r="F48" s="101">
        <f t="shared" si="24"/>
        <v>4948</v>
      </c>
      <c r="G48" s="89">
        <f t="shared" si="25"/>
        <v>3698</v>
      </c>
      <c r="H48" s="89">
        <f t="shared" si="21"/>
        <v>165</v>
      </c>
      <c r="I48" s="89">
        <f t="shared" si="22"/>
        <v>822</v>
      </c>
      <c r="J48" s="89">
        <f t="shared" si="23"/>
        <v>263</v>
      </c>
      <c r="K48" s="102">
        <f t="shared" si="26"/>
        <v>2242</v>
      </c>
      <c r="L48" s="102">
        <v>1891</v>
      </c>
      <c r="M48" s="102">
        <v>98</v>
      </c>
      <c r="N48" s="102">
        <v>128</v>
      </c>
      <c r="O48" s="102">
        <v>125</v>
      </c>
      <c r="P48" s="102">
        <f t="shared" si="27"/>
        <v>2706</v>
      </c>
      <c r="Q48" s="102">
        <v>1807</v>
      </c>
      <c r="R48" s="102">
        <v>67</v>
      </c>
      <c r="S48" s="102">
        <v>694</v>
      </c>
      <c r="T48" s="102">
        <v>138</v>
      </c>
    </row>
    <row r="49" spans="1:20" ht="17.100000000000001" customHeight="1">
      <c r="A49" s="5"/>
      <c r="B49" s="5"/>
      <c r="C49" s="5"/>
      <c r="D49" s="20" t="s">
        <v>12</v>
      </c>
      <c r="E49" s="31"/>
      <c r="F49" s="101">
        <f t="shared" si="24"/>
        <v>4974</v>
      </c>
      <c r="G49" s="89">
        <f t="shared" si="25"/>
        <v>3205</v>
      </c>
      <c r="H49" s="89">
        <f t="shared" si="21"/>
        <v>156</v>
      </c>
      <c r="I49" s="89">
        <f t="shared" si="22"/>
        <v>1414</v>
      </c>
      <c r="J49" s="89">
        <f t="shared" si="23"/>
        <v>199</v>
      </c>
      <c r="K49" s="102">
        <f t="shared" si="26"/>
        <v>2288</v>
      </c>
      <c r="L49" s="102">
        <v>1814</v>
      </c>
      <c r="M49" s="102">
        <v>104</v>
      </c>
      <c r="N49" s="102">
        <v>271</v>
      </c>
      <c r="O49" s="102">
        <v>99</v>
      </c>
      <c r="P49" s="102">
        <f t="shared" si="27"/>
        <v>2686</v>
      </c>
      <c r="Q49" s="102">
        <v>1391</v>
      </c>
      <c r="R49" s="102">
        <v>52</v>
      </c>
      <c r="S49" s="102">
        <v>1143</v>
      </c>
      <c r="T49" s="102">
        <v>100</v>
      </c>
    </row>
    <row r="50" spans="1:20" ht="17.100000000000001" customHeight="1">
      <c r="A50" s="5"/>
      <c r="B50" s="5"/>
      <c r="C50" s="5"/>
      <c r="D50" s="20" t="s">
        <v>13</v>
      </c>
      <c r="E50" s="31"/>
      <c r="F50" s="101">
        <f t="shared" si="24"/>
        <v>6568</v>
      </c>
      <c r="G50" s="89">
        <f t="shared" si="25"/>
        <v>2898</v>
      </c>
      <c r="H50" s="89">
        <f t="shared" si="21"/>
        <v>90</v>
      </c>
      <c r="I50" s="89">
        <f t="shared" si="22"/>
        <v>3391</v>
      </c>
      <c r="J50" s="89">
        <f t="shared" si="23"/>
        <v>189</v>
      </c>
      <c r="K50" s="102">
        <f t="shared" si="26"/>
        <v>2999</v>
      </c>
      <c r="L50" s="102">
        <v>1713</v>
      </c>
      <c r="M50" s="102">
        <v>73</v>
      </c>
      <c r="N50" s="102">
        <v>1125</v>
      </c>
      <c r="O50" s="102">
        <v>88</v>
      </c>
      <c r="P50" s="102">
        <f t="shared" si="27"/>
        <v>3569</v>
      </c>
      <c r="Q50" s="102">
        <v>1185</v>
      </c>
      <c r="R50" s="102">
        <v>17</v>
      </c>
      <c r="S50" s="102">
        <v>2266</v>
      </c>
      <c r="T50" s="102">
        <v>101</v>
      </c>
    </row>
    <row r="51" spans="1:20" ht="17.100000000000001" customHeight="1">
      <c r="A51" s="5"/>
      <c r="B51" s="5"/>
      <c r="C51" s="5"/>
      <c r="D51" s="20" t="s">
        <v>14</v>
      </c>
      <c r="E51" s="31"/>
      <c r="F51" s="101">
        <f t="shared" si="24"/>
        <v>7727</v>
      </c>
      <c r="G51" s="89">
        <f t="shared" si="25"/>
        <v>2127</v>
      </c>
      <c r="H51" s="89">
        <f t="shared" si="21"/>
        <v>61</v>
      </c>
      <c r="I51" s="89">
        <f t="shared" si="22"/>
        <v>5325</v>
      </c>
      <c r="J51" s="89">
        <f t="shared" si="23"/>
        <v>214</v>
      </c>
      <c r="K51" s="102">
        <f t="shared" si="26"/>
        <v>3611</v>
      </c>
      <c r="L51" s="102">
        <v>1345</v>
      </c>
      <c r="M51" s="102">
        <v>47</v>
      </c>
      <c r="N51" s="102">
        <v>2125</v>
      </c>
      <c r="O51" s="102">
        <v>94</v>
      </c>
      <c r="P51" s="102">
        <f t="shared" si="27"/>
        <v>4116</v>
      </c>
      <c r="Q51" s="102">
        <v>782</v>
      </c>
      <c r="R51" s="102">
        <v>14</v>
      </c>
      <c r="S51" s="102">
        <v>3200</v>
      </c>
      <c r="T51" s="102">
        <v>120</v>
      </c>
    </row>
    <row r="52" spans="1:20" ht="17.100000000000001" customHeight="1">
      <c r="A52" s="5"/>
      <c r="B52" s="5"/>
      <c r="C52" s="5"/>
      <c r="D52" s="20" t="s">
        <v>15</v>
      </c>
      <c r="E52" s="31"/>
      <c r="F52" s="101">
        <f t="shared" si="24"/>
        <v>5531</v>
      </c>
      <c r="G52" s="89">
        <f t="shared" si="25"/>
        <v>720</v>
      </c>
      <c r="H52" s="89">
        <f t="shared" si="21"/>
        <v>29</v>
      </c>
      <c r="I52" s="89">
        <f t="shared" si="22"/>
        <v>4611</v>
      </c>
      <c r="J52" s="89">
        <f t="shared" si="23"/>
        <v>171</v>
      </c>
      <c r="K52" s="102">
        <f t="shared" si="26"/>
        <v>2652</v>
      </c>
      <c r="L52" s="102">
        <v>468</v>
      </c>
      <c r="M52" s="102">
        <v>26</v>
      </c>
      <c r="N52" s="102">
        <v>2089</v>
      </c>
      <c r="O52" s="102">
        <v>69</v>
      </c>
      <c r="P52" s="102">
        <f t="shared" si="27"/>
        <v>2879</v>
      </c>
      <c r="Q52" s="102">
        <v>252</v>
      </c>
      <c r="R52" s="102">
        <v>3</v>
      </c>
      <c r="S52" s="102">
        <v>2522</v>
      </c>
      <c r="T52" s="102">
        <v>102</v>
      </c>
    </row>
    <row r="53" spans="1:20" ht="17.100000000000001" customHeight="1">
      <c r="A53" s="5"/>
      <c r="B53" s="5"/>
      <c r="C53" s="5"/>
      <c r="D53" s="20" t="s">
        <v>16</v>
      </c>
      <c r="E53" s="31"/>
      <c r="F53" s="101">
        <f t="shared" si="24"/>
        <v>3782</v>
      </c>
      <c r="G53" s="89">
        <f t="shared" si="25"/>
        <v>248</v>
      </c>
      <c r="H53" s="89">
        <f t="shared" si="21"/>
        <v>5</v>
      </c>
      <c r="I53" s="89">
        <f t="shared" si="22"/>
        <v>3415</v>
      </c>
      <c r="J53" s="89">
        <f t="shared" si="23"/>
        <v>114</v>
      </c>
      <c r="K53" s="102">
        <f t="shared" si="26"/>
        <v>1865</v>
      </c>
      <c r="L53" s="102">
        <v>163</v>
      </c>
      <c r="M53" s="102">
        <v>4</v>
      </c>
      <c r="N53" s="102">
        <v>1646</v>
      </c>
      <c r="O53" s="90">
        <v>52</v>
      </c>
      <c r="P53" s="102">
        <f t="shared" si="27"/>
        <v>1917</v>
      </c>
      <c r="Q53" s="102">
        <v>85</v>
      </c>
      <c r="R53" s="90">
        <v>1</v>
      </c>
      <c r="S53" s="102">
        <v>1769</v>
      </c>
      <c r="T53" s="102">
        <v>62</v>
      </c>
    </row>
    <row r="54" spans="1:20" ht="17.100000000000001" customHeight="1">
      <c r="A54" s="5"/>
      <c r="B54" s="5"/>
      <c r="C54" s="5"/>
      <c r="D54" s="20" t="s">
        <v>17</v>
      </c>
      <c r="E54" s="31"/>
      <c r="F54" s="101">
        <f t="shared" si="24"/>
        <v>3051</v>
      </c>
      <c r="G54" s="89">
        <f t="shared" si="25"/>
        <v>106</v>
      </c>
      <c r="H54" s="89">
        <f t="shared" si="21"/>
        <v>5</v>
      </c>
      <c r="I54" s="89">
        <f t="shared" si="22"/>
        <v>2820</v>
      </c>
      <c r="J54" s="89">
        <f t="shared" si="23"/>
        <v>120</v>
      </c>
      <c r="K54" s="102">
        <f t="shared" si="26"/>
        <v>1514</v>
      </c>
      <c r="L54" s="102">
        <v>69</v>
      </c>
      <c r="M54" s="102">
        <v>3</v>
      </c>
      <c r="N54" s="102">
        <v>1385</v>
      </c>
      <c r="O54" s="102">
        <v>57</v>
      </c>
      <c r="P54" s="102">
        <f t="shared" si="27"/>
        <v>1537</v>
      </c>
      <c r="Q54" s="102">
        <v>37</v>
      </c>
      <c r="R54" s="90">
        <v>2</v>
      </c>
      <c r="S54" s="102">
        <v>1435</v>
      </c>
      <c r="T54" s="102">
        <v>63</v>
      </c>
    </row>
    <row r="55" spans="1:20" ht="17.100000000000001" customHeight="1">
      <c r="A55" s="16"/>
      <c r="B55" s="16"/>
      <c r="C55" s="16"/>
      <c r="D55" s="16"/>
      <c r="E55" s="3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102"/>
    </row>
    <row r="56" spans="1:20" ht="17.100000000000001" customHeight="1">
      <c r="A56" s="16"/>
      <c r="B56" s="16"/>
      <c r="C56" s="16"/>
      <c r="D56" s="295" t="s">
        <v>77</v>
      </c>
      <c r="E56" s="296"/>
      <c r="F56" s="168">
        <f>SUM(F57:F71)</f>
        <v>26122</v>
      </c>
      <c r="G56" s="89">
        <f t="shared" ref="G56:T56" si="28">SUM(G57:G71)</f>
        <v>10140</v>
      </c>
      <c r="H56" s="89">
        <f t="shared" si="28"/>
        <v>343</v>
      </c>
      <c r="I56" s="89">
        <f t="shared" si="28"/>
        <v>14664</v>
      </c>
      <c r="J56" s="89">
        <f t="shared" si="28"/>
        <v>975</v>
      </c>
      <c r="K56" s="89">
        <f t="shared" si="28"/>
        <v>13061</v>
      </c>
      <c r="L56" s="89">
        <f t="shared" si="28"/>
        <v>5945</v>
      </c>
      <c r="M56" s="89">
        <f t="shared" si="28"/>
        <v>222</v>
      </c>
      <c r="N56" s="89">
        <f t="shared" si="28"/>
        <v>6414</v>
      </c>
      <c r="O56" s="89">
        <f t="shared" si="28"/>
        <v>480</v>
      </c>
      <c r="P56" s="89">
        <f t="shared" si="28"/>
        <v>13061</v>
      </c>
      <c r="Q56" s="89">
        <f t="shared" si="28"/>
        <v>4195</v>
      </c>
      <c r="R56" s="89">
        <f t="shared" si="28"/>
        <v>121</v>
      </c>
      <c r="S56" s="89">
        <f t="shared" si="28"/>
        <v>8250</v>
      </c>
      <c r="T56" s="102">
        <f t="shared" si="28"/>
        <v>495</v>
      </c>
    </row>
    <row r="57" spans="1:20" ht="17.100000000000001" customHeight="1">
      <c r="A57" s="16"/>
      <c r="B57" s="16"/>
      <c r="C57" s="16"/>
      <c r="D57" s="16"/>
      <c r="E57" s="36" t="s">
        <v>3</v>
      </c>
      <c r="F57" s="101">
        <f>SUM(G57:J57)</f>
        <v>2</v>
      </c>
      <c r="G57" s="89">
        <f t="shared" ref="G57:G71" si="29">SUM(L57,Q57)</f>
        <v>0</v>
      </c>
      <c r="H57" s="89">
        <f t="shared" ref="H57:H71" si="30">SUM(M57,R57)</f>
        <v>0</v>
      </c>
      <c r="I57" s="89">
        <f t="shared" ref="I57:I71" si="31">SUM(N57,S57)</f>
        <v>1</v>
      </c>
      <c r="J57" s="89">
        <f t="shared" ref="J57:J71" si="32">SUM(O57,T57)</f>
        <v>1</v>
      </c>
      <c r="K57" s="89">
        <f>SUM(L57:O57)</f>
        <v>0</v>
      </c>
      <c r="L57" s="90" t="s">
        <v>163</v>
      </c>
      <c r="M57" s="90" t="s">
        <v>163</v>
      </c>
      <c r="N57" s="92" t="s">
        <v>163</v>
      </c>
      <c r="O57" s="90" t="s">
        <v>163</v>
      </c>
      <c r="P57" s="89">
        <f>SUM(Q57:T57)</f>
        <v>2</v>
      </c>
      <c r="Q57" s="92" t="s">
        <v>163</v>
      </c>
      <c r="R57" s="90" t="s">
        <v>163</v>
      </c>
      <c r="S57" s="89">
        <v>1</v>
      </c>
      <c r="T57" s="90">
        <v>1</v>
      </c>
    </row>
    <row r="58" spans="1:20" ht="17.100000000000001" customHeight="1">
      <c r="A58" s="16"/>
      <c r="B58" s="16"/>
      <c r="C58" s="16"/>
      <c r="D58" s="16"/>
      <c r="E58" s="33" t="s">
        <v>4</v>
      </c>
      <c r="F58" s="101">
        <f t="shared" ref="F58:F71" si="33">SUM(G58:J58)</f>
        <v>67</v>
      </c>
      <c r="G58" s="89">
        <f t="shared" si="29"/>
        <v>39</v>
      </c>
      <c r="H58" s="89">
        <f t="shared" si="30"/>
        <v>0</v>
      </c>
      <c r="I58" s="89">
        <f t="shared" si="31"/>
        <v>11</v>
      </c>
      <c r="J58" s="89">
        <f t="shared" si="32"/>
        <v>17</v>
      </c>
      <c r="K58" s="89">
        <f t="shared" ref="K58:K71" si="34">SUM(L58:O58)</f>
        <v>25</v>
      </c>
      <c r="L58" s="89">
        <v>18</v>
      </c>
      <c r="M58" s="92" t="s">
        <v>163</v>
      </c>
      <c r="N58" s="92" t="s">
        <v>163</v>
      </c>
      <c r="O58" s="90">
        <v>7</v>
      </c>
      <c r="P58" s="89">
        <f t="shared" ref="P58:P71" si="35">SUM(Q58:T58)</f>
        <v>42</v>
      </c>
      <c r="Q58" s="89">
        <v>21</v>
      </c>
      <c r="R58" s="92" t="s">
        <v>163</v>
      </c>
      <c r="S58" s="89">
        <v>11</v>
      </c>
      <c r="T58" s="102">
        <v>10</v>
      </c>
    </row>
    <row r="59" spans="1:20" ht="17.100000000000001" customHeight="1">
      <c r="A59" s="16"/>
      <c r="B59" s="16"/>
      <c r="C59" s="16"/>
      <c r="D59" s="16"/>
      <c r="E59" s="33" t="s">
        <v>5</v>
      </c>
      <c r="F59" s="101">
        <f t="shared" si="33"/>
        <v>309</v>
      </c>
      <c r="G59" s="89">
        <f t="shared" si="29"/>
        <v>219</v>
      </c>
      <c r="H59" s="89">
        <f t="shared" si="30"/>
        <v>15</v>
      </c>
      <c r="I59" s="89">
        <f t="shared" si="31"/>
        <v>33</v>
      </c>
      <c r="J59" s="89">
        <f t="shared" si="32"/>
        <v>42</v>
      </c>
      <c r="K59" s="89">
        <f t="shared" si="34"/>
        <v>127</v>
      </c>
      <c r="L59" s="89">
        <v>103</v>
      </c>
      <c r="M59" s="89">
        <v>4</v>
      </c>
      <c r="N59" s="92">
        <v>4</v>
      </c>
      <c r="O59" s="89">
        <v>16</v>
      </c>
      <c r="P59" s="89">
        <f t="shared" si="35"/>
        <v>182</v>
      </c>
      <c r="Q59" s="89">
        <v>116</v>
      </c>
      <c r="R59" s="89">
        <v>11</v>
      </c>
      <c r="S59" s="89">
        <v>29</v>
      </c>
      <c r="T59" s="102">
        <v>26</v>
      </c>
    </row>
    <row r="60" spans="1:20" ht="17.100000000000001" customHeight="1">
      <c r="A60" s="16"/>
      <c r="B60" s="16"/>
      <c r="C60" s="16"/>
      <c r="D60" s="16"/>
      <c r="E60" s="33" t="s">
        <v>6</v>
      </c>
      <c r="F60" s="101">
        <f t="shared" si="33"/>
        <v>316</v>
      </c>
      <c r="G60" s="89">
        <f t="shared" si="29"/>
        <v>243</v>
      </c>
      <c r="H60" s="89">
        <f t="shared" si="30"/>
        <v>6</v>
      </c>
      <c r="I60" s="89">
        <f t="shared" si="31"/>
        <v>27</v>
      </c>
      <c r="J60" s="89">
        <f t="shared" si="32"/>
        <v>40</v>
      </c>
      <c r="K60" s="89">
        <f t="shared" si="34"/>
        <v>171</v>
      </c>
      <c r="L60" s="89">
        <v>147</v>
      </c>
      <c r="M60" s="89">
        <v>2</v>
      </c>
      <c r="N60" s="89">
        <v>1</v>
      </c>
      <c r="O60" s="89">
        <v>21</v>
      </c>
      <c r="P60" s="89">
        <f t="shared" si="35"/>
        <v>145</v>
      </c>
      <c r="Q60" s="89">
        <v>96</v>
      </c>
      <c r="R60" s="89">
        <v>4</v>
      </c>
      <c r="S60" s="89">
        <v>26</v>
      </c>
      <c r="T60" s="102">
        <v>19</v>
      </c>
    </row>
    <row r="61" spans="1:20" ht="17.100000000000001" customHeight="1">
      <c r="A61" s="16"/>
      <c r="B61" s="16"/>
      <c r="C61" s="16"/>
      <c r="D61" s="16"/>
      <c r="E61" s="33" t="s">
        <v>7</v>
      </c>
      <c r="F61" s="101">
        <f t="shared" si="33"/>
        <v>313</v>
      </c>
      <c r="G61" s="89">
        <f t="shared" si="29"/>
        <v>225</v>
      </c>
      <c r="H61" s="89">
        <f t="shared" si="30"/>
        <v>13</v>
      </c>
      <c r="I61" s="89">
        <f t="shared" si="31"/>
        <v>35</v>
      </c>
      <c r="J61" s="89">
        <f t="shared" si="32"/>
        <v>40</v>
      </c>
      <c r="K61" s="89">
        <f t="shared" si="34"/>
        <v>154</v>
      </c>
      <c r="L61" s="89">
        <v>126</v>
      </c>
      <c r="M61" s="89">
        <v>6</v>
      </c>
      <c r="N61" s="89">
        <v>2</v>
      </c>
      <c r="O61" s="89">
        <v>20</v>
      </c>
      <c r="P61" s="89">
        <f t="shared" si="35"/>
        <v>159</v>
      </c>
      <c r="Q61" s="89">
        <v>99</v>
      </c>
      <c r="R61" s="89">
        <v>7</v>
      </c>
      <c r="S61" s="89">
        <v>33</v>
      </c>
      <c r="T61" s="102">
        <v>20</v>
      </c>
    </row>
    <row r="62" spans="1:20" ht="17.100000000000001" customHeight="1">
      <c r="A62" s="16"/>
      <c r="B62" s="16"/>
      <c r="C62" s="16"/>
      <c r="D62" s="16"/>
      <c r="E62" s="33" t="s">
        <v>8</v>
      </c>
      <c r="F62" s="101">
        <f t="shared" si="33"/>
        <v>567</v>
      </c>
      <c r="G62" s="89">
        <f t="shared" si="29"/>
        <v>420</v>
      </c>
      <c r="H62" s="89">
        <f t="shared" si="30"/>
        <v>12</v>
      </c>
      <c r="I62" s="89">
        <f t="shared" si="31"/>
        <v>65</v>
      </c>
      <c r="J62" s="89">
        <f t="shared" si="32"/>
        <v>70</v>
      </c>
      <c r="K62" s="89">
        <f t="shared" si="34"/>
        <v>266</v>
      </c>
      <c r="L62" s="89">
        <v>217</v>
      </c>
      <c r="M62" s="89">
        <v>4</v>
      </c>
      <c r="N62" s="89">
        <v>11</v>
      </c>
      <c r="O62" s="89">
        <v>34</v>
      </c>
      <c r="P62" s="89">
        <f t="shared" si="35"/>
        <v>301</v>
      </c>
      <c r="Q62" s="89">
        <v>203</v>
      </c>
      <c r="R62" s="89">
        <v>8</v>
      </c>
      <c r="S62" s="89">
        <v>54</v>
      </c>
      <c r="T62" s="102">
        <v>36</v>
      </c>
    </row>
    <row r="63" spans="1:20" ht="17.100000000000001" customHeight="1">
      <c r="A63" s="16"/>
      <c r="B63" s="16"/>
      <c r="C63" s="16"/>
      <c r="D63" s="16"/>
      <c r="E63" s="33" t="s">
        <v>9</v>
      </c>
      <c r="F63" s="101">
        <f t="shared" si="33"/>
        <v>907</v>
      </c>
      <c r="G63" s="89">
        <f t="shared" si="29"/>
        <v>682</v>
      </c>
      <c r="H63" s="89">
        <f t="shared" si="30"/>
        <v>25</v>
      </c>
      <c r="I63" s="89">
        <f t="shared" si="31"/>
        <v>124</v>
      </c>
      <c r="J63" s="89">
        <f t="shared" si="32"/>
        <v>76</v>
      </c>
      <c r="K63" s="89">
        <f t="shared" si="34"/>
        <v>415</v>
      </c>
      <c r="L63" s="89">
        <v>347</v>
      </c>
      <c r="M63" s="89">
        <v>13</v>
      </c>
      <c r="N63" s="89">
        <v>17</v>
      </c>
      <c r="O63" s="89">
        <v>38</v>
      </c>
      <c r="P63" s="89">
        <f t="shared" si="35"/>
        <v>492</v>
      </c>
      <c r="Q63" s="89">
        <v>335</v>
      </c>
      <c r="R63" s="89">
        <v>12</v>
      </c>
      <c r="S63" s="89">
        <v>107</v>
      </c>
      <c r="T63" s="102">
        <v>38</v>
      </c>
    </row>
    <row r="64" spans="1:20" ht="17.100000000000001" customHeight="1">
      <c r="A64" s="16"/>
      <c r="B64" s="16"/>
      <c r="C64" s="16"/>
      <c r="D64" s="16"/>
      <c r="E64" s="33" t="s">
        <v>10</v>
      </c>
      <c r="F64" s="101">
        <f t="shared" si="33"/>
        <v>1391</v>
      </c>
      <c r="G64" s="89">
        <f t="shared" si="29"/>
        <v>1043</v>
      </c>
      <c r="H64" s="89">
        <f t="shared" si="30"/>
        <v>31</v>
      </c>
      <c r="I64" s="89">
        <f t="shared" si="31"/>
        <v>219</v>
      </c>
      <c r="J64" s="89">
        <f t="shared" si="32"/>
        <v>98</v>
      </c>
      <c r="K64" s="89">
        <f t="shared" si="34"/>
        <v>605</v>
      </c>
      <c r="L64" s="89">
        <v>519</v>
      </c>
      <c r="M64" s="89">
        <v>15</v>
      </c>
      <c r="N64" s="89">
        <v>22</v>
      </c>
      <c r="O64" s="89">
        <v>49</v>
      </c>
      <c r="P64" s="89">
        <f t="shared" si="35"/>
        <v>786</v>
      </c>
      <c r="Q64" s="89">
        <v>524</v>
      </c>
      <c r="R64" s="89">
        <v>16</v>
      </c>
      <c r="S64" s="89">
        <v>197</v>
      </c>
      <c r="T64" s="102">
        <v>49</v>
      </c>
    </row>
    <row r="65" spans="1:20" ht="17.100000000000001" customHeight="1">
      <c r="A65" s="16"/>
      <c r="B65" s="16"/>
      <c r="C65" s="16"/>
      <c r="D65" s="16"/>
      <c r="E65" s="33" t="s">
        <v>11</v>
      </c>
      <c r="F65" s="101">
        <f t="shared" si="33"/>
        <v>2028</v>
      </c>
      <c r="G65" s="89">
        <f t="shared" si="29"/>
        <v>1489</v>
      </c>
      <c r="H65" s="89">
        <f t="shared" si="30"/>
        <v>44</v>
      </c>
      <c r="I65" s="89">
        <f t="shared" si="31"/>
        <v>411</v>
      </c>
      <c r="J65" s="89">
        <f t="shared" si="32"/>
        <v>84</v>
      </c>
      <c r="K65" s="89">
        <f t="shared" si="34"/>
        <v>876</v>
      </c>
      <c r="L65" s="89">
        <v>762</v>
      </c>
      <c r="M65" s="89">
        <v>27</v>
      </c>
      <c r="N65" s="89">
        <v>50</v>
      </c>
      <c r="O65" s="89">
        <v>37</v>
      </c>
      <c r="P65" s="89">
        <f t="shared" si="35"/>
        <v>1152</v>
      </c>
      <c r="Q65" s="89">
        <v>727</v>
      </c>
      <c r="R65" s="89">
        <v>17</v>
      </c>
      <c r="S65" s="89">
        <v>361</v>
      </c>
      <c r="T65" s="102">
        <v>47</v>
      </c>
    </row>
    <row r="66" spans="1:20" ht="17.100000000000001" customHeight="1">
      <c r="A66" s="16"/>
      <c r="B66" s="16"/>
      <c r="C66" s="16"/>
      <c r="D66" s="16"/>
      <c r="E66" s="33" t="s">
        <v>12</v>
      </c>
      <c r="F66" s="101">
        <f t="shared" si="33"/>
        <v>2859</v>
      </c>
      <c r="G66" s="89">
        <f t="shared" si="29"/>
        <v>1838</v>
      </c>
      <c r="H66" s="89">
        <f t="shared" si="30"/>
        <v>82</v>
      </c>
      <c r="I66" s="89">
        <f t="shared" si="31"/>
        <v>860</v>
      </c>
      <c r="J66" s="89">
        <f t="shared" si="32"/>
        <v>79</v>
      </c>
      <c r="K66" s="89">
        <f t="shared" si="34"/>
        <v>1340</v>
      </c>
      <c r="L66" s="89">
        <v>1101</v>
      </c>
      <c r="M66" s="89">
        <v>52</v>
      </c>
      <c r="N66" s="89">
        <v>145</v>
      </c>
      <c r="O66" s="89">
        <v>42</v>
      </c>
      <c r="P66" s="89">
        <f t="shared" si="35"/>
        <v>1519</v>
      </c>
      <c r="Q66" s="89">
        <v>737</v>
      </c>
      <c r="R66" s="89">
        <v>30</v>
      </c>
      <c r="S66" s="89">
        <v>715</v>
      </c>
      <c r="T66" s="102">
        <v>37</v>
      </c>
    </row>
    <row r="67" spans="1:20" ht="17.100000000000001" customHeight="1">
      <c r="A67" s="16"/>
      <c r="B67" s="16"/>
      <c r="C67" s="16"/>
      <c r="D67" s="16"/>
      <c r="E67" s="33" t="s">
        <v>13</v>
      </c>
      <c r="F67" s="101">
        <f t="shared" si="33"/>
        <v>4310</v>
      </c>
      <c r="G67" s="89">
        <f t="shared" si="29"/>
        <v>1870</v>
      </c>
      <c r="H67" s="89">
        <f t="shared" si="30"/>
        <v>55</v>
      </c>
      <c r="I67" s="89">
        <f t="shared" si="31"/>
        <v>2291</v>
      </c>
      <c r="J67" s="89">
        <f t="shared" si="32"/>
        <v>94</v>
      </c>
      <c r="K67" s="89">
        <f t="shared" si="34"/>
        <v>2033</v>
      </c>
      <c r="L67" s="89">
        <v>1150</v>
      </c>
      <c r="M67" s="89">
        <v>48</v>
      </c>
      <c r="N67" s="89">
        <v>788</v>
      </c>
      <c r="O67" s="89">
        <v>47</v>
      </c>
      <c r="P67" s="89">
        <f t="shared" si="35"/>
        <v>2277</v>
      </c>
      <c r="Q67" s="89">
        <v>720</v>
      </c>
      <c r="R67" s="89">
        <v>7</v>
      </c>
      <c r="S67" s="89">
        <v>1503</v>
      </c>
      <c r="T67" s="102">
        <v>47</v>
      </c>
    </row>
    <row r="68" spans="1:20" ht="17.100000000000001" customHeight="1">
      <c r="A68" s="16"/>
      <c r="B68" s="16"/>
      <c r="C68" s="16"/>
      <c r="D68" s="16"/>
      <c r="E68" s="33" t="s">
        <v>14</v>
      </c>
      <c r="F68" s="101">
        <f t="shared" si="33"/>
        <v>5320</v>
      </c>
      <c r="G68" s="89">
        <f t="shared" si="29"/>
        <v>1389</v>
      </c>
      <c r="H68" s="89">
        <f t="shared" si="30"/>
        <v>33</v>
      </c>
      <c r="I68" s="89">
        <f t="shared" si="31"/>
        <v>3773</v>
      </c>
      <c r="J68" s="89">
        <f t="shared" si="32"/>
        <v>125</v>
      </c>
      <c r="K68" s="89">
        <f t="shared" si="34"/>
        <v>2630</v>
      </c>
      <c r="L68" s="89">
        <v>954</v>
      </c>
      <c r="M68" s="89">
        <v>28</v>
      </c>
      <c r="N68" s="89">
        <v>1588</v>
      </c>
      <c r="O68" s="89">
        <v>60</v>
      </c>
      <c r="P68" s="89">
        <f t="shared" si="35"/>
        <v>2690</v>
      </c>
      <c r="Q68" s="89">
        <v>435</v>
      </c>
      <c r="R68" s="89">
        <v>5</v>
      </c>
      <c r="S68" s="89">
        <v>2185</v>
      </c>
      <c r="T68" s="102">
        <v>65</v>
      </c>
    </row>
    <row r="69" spans="1:20" ht="17.100000000000001" customHeight="1">
      <c r="A69" s="16"/>
      <c r="B69" s="16"/>
      <c r="C69" s="16"/>
      <c r="D69" s="16"/>
      <c r="E69" s="33" t="s">
        <v>15</v>
      </c>
      <c r="F69" s="101">
        <f t="shared" si="33"/>
        <v>3753</v>
      </c>
      <c r="G69" s="89">
        <f t="shared" si="29"/>
        <v>475</v>
      </c>
      <c r="H69" s="89">
        <f t="shared" si="30"/>
        <v>20</v>
      </c>
      <c r="I69" s="89">
        <f t="shared" si="31"/>
        <v>3169</v>
      </c>
      <c r="J69" s="89">
        <f t="shared" si="32"/>
        <v>89</v>
      </c>
      <c r="K69" s="89">
        <f t="shared" si="34"/>
        <v>1963</v>
      </c>
      <c r="L69" s="89">
        <v>337</v>
      </c>
      <c r="M69" s="89">
        <v>18</v>
      </c>
      <c r="N69" s="89">
        <v>1568</v>
      </c>
      <c r="O69" s="89">
        <v>40</v>
      </c>
      <c r="P69" s="89">
        <f t="shared" si="35"/>
        <v>1790</v>
      </c>
      <c r="Q69" s="89">
        <v>138</v>
      </c>
      <c r="R69" s="92">
        <v>2</v>
      </c>
      <c r="S69" s="89">
        <v>1601</v>
      </c>
      <c r="T69" s="102">
        <v>49</v>
      </c>
    </row>
    <row r="70" spans="1:20" ht="17.100000000000001" customHeight="1">
      <c r="A70" s="16"/>
      <c r="B70" s="16"/>
      <c r="C70" s="16"/>
      <c r="D70" s="16"/>
      <c r="E70" s="33" t="s">
        <v>16</v>
      </c>
      <c r="F70" s="101">
        <f t="shared" si="33"/>
        <v>2406</v>
      </c>
      <c r="G70" s="89">
        <f t="shared" si="29"/>
        <v>151</v>
      </c>
      <c r="H70" s="89">
        <f t="shared" si="30"/>
        <v>4</v>
      </c>
      <c r="I70" s="89">
        <f t="shared" si="31"/>
        <v>2192</v>
      </c>
      <c r="J70" s="89">
        <f t="shared" si="32"/>
        <v>59</v>
      </c>
      <c r="K70" s="89">
        <f t="shared" si="34"/>
        <v>1386</v>
      </c>
      <c r="L70" s="89">
        <v>115</v>
      </c>
      <c r="M70" s="89">
        <v>3</v>
      </c>
      <c r="N70" s="89">
        <v>1237</v>
      </c>
      <c r="O70" s="90">
        <v>31</v>
      </c>
      <c r="P70" s="89">
        <f t="shared" si="35"/>
        <v>1020</v>
      </c>
      <c r="Q70" s="89">
        <v>36</v>
      </c>
      <c r="R70" s="90">
        <v>1</v>
      </c>
      <c r="S70" s="89">
        <v>955</v>
      </c>
      <c r="T70" s="90">
        <v>28</v>
      </c>
    </row>
    <row r="71" spans="1:20" ht="17.100000000000001" customHeight="1">
      <c r="A71" s="16"/>
      <c r="B71" s="16"/>
      <c r="C71" s="16"/>
      <c r="D71" s="16"/>
      <c r="E71" s="33" t="s">
        <v>17</v>
      </c>
      <c r="F71" s="101">
        <f t="shared" si="33"/>
        <v>1574</v>
      </c>
      <c r="G71" s="89">
        <f t="shared" si="29"/>
        <v>57</v>
      </c>
      <c r="H71" s="89">
        <f t="shared" si="30"/>
        <v>3</v>
      </c>
      <c r="I71" s="89">
        <f t="shared" si="31"/>
        <v>1453</v>
      </c>
      <c r="J71" s="89">
        <f t="shared" si="32"/>
        <v>61</v>
      </c>
      <c r="K71" s="89">
        <f t="shared" si="34"/>
        <v>1070</v>
      </c>
      <c r="L71" s="89">
        <v>49</v>
      </c>
      <c r="M71" s="89">
        <v>2</v>
      </c>
      <c r="N71" s="89">
        <v>981</v>
      </c>
      <c r="O71" s="89">
        <v>38</v>
      </c>
      <c r="P71" s="89">
        <f t="shared" si="35"/>
        <v>504</v>
      </c>
      <c r="Q71" s="89">
        <v>8</v>
      </c>
      <c r="R71" s="90">
        <v>1</v>
      </c>
      <c r="S71" s="89">
        <v>472</v>
      </c>
      <c r="T71" s="102">
        <v>23</v>
      </c>
    </row>
    <row r="72" spans="1:20" ht="17.100000000000001" customHeight="1">
      <c r="A72" s="16"/>
      <c r="B72" s="16"/>
      <c r="C72" s="16"/>
      <c r="D72" s="16"/>
      <c r="E72" s="1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3"/>
    </row>
    <row r="73" spans="1:20" ht="24" customHeight="1" thickBot="1">
      <c r="A73" s="131" t="s">
        <v>445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</row>
    <row r="74" spans="1:20" ht="15.95" customHeight="1" thickTop="1">
      <c r="A74" s="274" t="s">
        <v>256</v>
      </c>
      <c r="B74" s="272"/>
      <c r="C74" s="272"/>
      <c r="D74" s="272"/>
      <c r="E74" s="275"/>
      <c r="F74" s="256" t="s">
        <v>167</v>
      </c>
      <c r="G74" s="257"/>
      <c r="H74" s="257"/>
      <c r="I74" s="257"/>
      <c r="J74" s="258"/>
      <c r="K74" s="284" t="s">
        <v>0</v>
      </c>
      <c r="L74" s="285"/>
      <c r="M74" s="285"/>
      <c r="N74" s="285"/>
      <c r="O74" s="286"/>
      <c r="P74" s="284" t="s">
        <v>1</v>
      </c>
      <c r="Q74" s="285"/>
      <c r="R74" s="285"/>
      <c r="S74" s="285"/>
      <c r="T74" s="285"/>
    </row>
    <row r="75" spans="1:20" ht="15.95" customHeight="1">
      <c r="A75" s="292"/>
      <c r="B75" s="292"/>
      <c r="C75" s="292"/>
      <c r="D75" s="292"/>
      <c r="E75" s="262"/>
      <c r="F75" s="267" t="s">
        <v>167</v>
      </c>
      <c r="G75" s="264" t="s">
        <v>166</v>
      </c>
      <c r="H75" s="266"/>
      <c r="I75" s="287" t="s">
        <v>257</v>
      </c>
      <c r="J75" s="253" t="s">
        <v>164</v>
      </c>
      <c r="K75" s="267" t="s">
        <v>167</v>
      </c>
      <c r="L75" s="264" t="s">
        <v>166</v>
      </c>
      <c r="M75" s="266"/>
      <c r="N75" s="287" t="s">
        <v>257</v>
      </c>
      <c r="O75" s="253" t="s">
        <v>164</v>
      </c>
      <c r="P75" s="267" t="s">
        <v>167</v>
      </c>
      <c r="Q75" s="264" t="s">
        <v>166</v>
      </c>
      <c r="R75" s="266"/>
      <c r="S75" s="287" t="s">
        <v>257</v>
      </c>
      <c r="T75" s="253" t="s">
        <v>164</v>
      </c>
    </row>
    <row r="76" spans="1:20" ht="15.95" customHeight="1">
      <c r="A76" s="273"/>
      <c r="B76" s="273"/>
      <c r="C76" s="273"/>
      <c r="D76" s="273"/>
      <c r="E76" s="263"/>
      <c r="F76" s="254"/>
      <c r="G76" s="39" t="s">
        <v>78</v>
      </c>
      <c r="H76" s="40" t="s">
        <v>20</v>
      </c>
      <c r="I76" s="288"/>
      <c r="J76" s="254"/>
      <c r="K76" s="254"/>
      <c r="L76" s="39" t="s">
        <v>78</v>
      </c>
      <c r="M76" s="40" t="s">
        <v>20</v>
      </c>
      <c r="N76" s="288"/>
      <c r="O76" s="254"/>
      <c r="P76" s="254"/>
      <c r="Q76" s="39" t="s">
        <v>78</v>
      </c>
      <c r="R76" s="40" t="s">
        <v>20</v>
      </c>
      <c r="S76" s="288"/>
      <c r="T76" s="254"/>
    </row>
    <row r="77" spans="1:20" ht="17.100000000000001" customHeight="1">
      <c r="A77" s="16"/>
      <c r="B77" s="16"/>
      <c r="C77" s="297" t="s">
        <v>260</v>
      </c>
      <c r="D77" s="298"/>
      <c r="E77" s="291"/>
      <c r="F77" s="168">
        <f t="shared" ref="F77:T77" si="36">SUM(F78:F92)</f>
        <v>8541</v>
      </c>
      <c r="G77" s="89">
        <f t="shared" si="36"/>
        <v>4096</v>
      </c>
      <c r="H77" s="89">
        <f t="shared" si="36"/>
        <v>293</v>
      </c>
      <c r="I77" s="89">
        <f t="shared" si="36"/>
        <v>3624</v>
      </c>
      <c r="J77" s="89">
        <f t="shared" si="36"/>
        <v>528</v>
      </c>
      <c r="K77" s="89">
        <f t="shared" si="36"/>
        <v>3312</v>
      </c>
      <c r="L77" s="89">
        <f t="shared" si="36"/>
        <v>1944</v>
      </c>
      <c r="M77" s="89">
        <f t="shared" si="36"/>
        <v>149</v>
      </c>
      <c r="N77" s="89">
        <f t="shared" si="36"/>
        <v>1024</v>
      </c>
      <c r="O77" s="89">
        <f t="shared" si="36"/>
        <v>195</v>
      </c>
      <c r="P77" s="89">
        <f t="shared" si="36"/>
        <v>5229</v>
      </c>
      <c r="Q77" s="89">
        <f t="shared" si="36"/>
        <v>2152</v>
      </c>
      <c r="R77" s="89">
        <f t="shared" si="36"/>
        <v>144</v>
      </c>
      <c r="S77" s="89">
        <f t="shared" si="36"/>
        <v>2600</v>
      </c>
      <c r="T77" s="102">
        <f t="shared" si="36"/>
        <v>333</v>
      </c>
    </row>
    <row r="78" spans="1:20" ht="17.100000000000001" customHeight="1">
      <c r="A78" s="16"/>
      <c r="B78" s="16"/>
      <c r="C78" s="16"/>
      <c r="D78" s="129" t="s">
        <v>3</v>
      </c>
      <c r="E78" s="31"/>
      <c r="F78" s="101">
        <f>SUM(G78:J78)</f>
        <v>470</v>
      </c>
      <c r="G78" s="89">
        <f>SUM(L78,Q78)</f>
        <v>65</v>
      </c>
      <c r="H78" s="89">
        <f t="shared" ref="H78:H92" si="37">SUM(M78,R78)</f>
        <v>12</v>
      </c>
      <c r="I78" s="89">
        <f t="shared" ref="I78:I92" si="38">SUM(N78,S78)</f>
        <v>348</v>
      </c>
      <c r="J78" s="89">
        <f t="shared" ref="J78:J91" si="39">SUM(O78,T78)</f>
        <v>45</v>
      </c>
      <c r="K78" s="89">
        <f>SUM(L78:O78)</f>
        <v>228</v>
      </c>
      <c r="L78" s="89">
        <v>31</v>
      </c>
      <c r="M78" s="89">
        <v>4</v>
      </c>
      <c r="N78" s="89">
        <v>177</v>
      </c>
      <c r="O78" s="89">
        <v>16</v>
      </c>
      <c r="P78" s="89">
        <f>SUM(Q78:T78)</f>
        <v>242</v>
      </c>
      <c r="Q78" s="89">
        <v>34</v>
      </c>
      <c r="R78" s="89">
        <v>8</v>
      </c>
      <c r="S78" s="89">
        <v>171</v>
      </c>
      <c r="T78" s="102">
        <v>29</v>
      </c>
    </row>
    <row r="79" spans="1:20" ht="17.100000000000001" customHeight="1">
      <c r="A79" s="16"/>
      <c r="B79" s="16"/>
      <c r="C79" s="16"/>
      <c r="D79" s="22" t="s">
        <v>4</v>
      </c>
      <c r="E79" s="31"/>
      <c r="F79" s="101">
        <f t="shared" ref="F79:F92" si="40">SUM(G79:J79)</f>
        <v>412</v>
      </c>
      <c r="G79" s="89">
        <f t="shared" ref="G79:G92" si="41">SUM(L79,Q79)</f>
        <v>241</v>
      </c>
      <c r="H79" s="89">
        <f t="shared" si="37"/>
        <v>34</v>
      </c>
      <c r="I79" s="89">
        <f t="shared" si="38"/>
        <v>89</v>
      </c>
      <c r="J79" s="89">
        <f t="shared" si="39"/>
        <v>48</v>
      </c>
      <c r="K79" s="89">
        <f t="shared" ref="K79:K92" si="42">SUM(L79:O79)</f>
        <v>181</v>
      </c>
      <c r="L79" s="89">
        <v>116</v>
      </c>
      <c r="M79" s="89">
        <v>13</v>
      </c>
      <c r="N79" s="89">
        <v>34</v>
      </c>
      <c r="O79" s="89">
        <v>18</v>
      </c>
      <c r="P79" s="89">
        <f t="shared" ref="P79:P92" si="43">SUM(Q79:T79)</f>
        <v>231</v>
      </c>
      <c r="Q79" s="89">
        <v>125</v>
      </c>
      <c r="R79" s="89">
        <v>21</v>
      </c>
      <c r="S79" s="89">
        <v>55</v>
      </c>
      <c r="T79" s="102">
        <v>30</v>
      </c>
    </row>
    <row r="80" spans="1:20" ht="17.100000000000001" customHeight="1">
      <c r="A80" s="16"/>
      <c r="B80" s="16"/>
      <c r="C80" s="13"/>
      <c r="D80" s="22" t="s">
        <v>5</v>
      </c>
      <c r="E80" s="31"/>
      <c r="F80" s="101">
        <f t="shared" si="40"/>
        <v>292</v>
      </c>
      <c r="G80" s="89">
        <f t="shared" si="41"/>
        <v>211</v>
      </c>
      <c r="H80" s="89">
        <f t="shared" si="37"/>
        <v>34</v>
      </c>
      <c r="I80" s="89">
        <f t="shared" si="38"/>
        <v>25</v>
      </c>
      <c r="J80" s="89">
        <f t="shared" si="39"/>
        <v>22</v>
      </c>
      <c r="K80" s="89">
        <f t="shared" si="42"/>
        <v>139</v>
      </c>
      <c r="L80" s="89">
        <v>101</v>
      </c>
      <c r="M80" s="89">
        <v>22</v>
      </c>
      <c r="N80" s="89">
        <v>9</v>
      </c>
      <c r="O80" s="89">
        <v>7</v>
      </c>
      <c r="P80" s="89">
        <f t="shared" si="43"/>
        <v>153</v>
      </c>
      <c r="Q80" s="89">
        <v>110</v>
      </c>
      <c r="R80" s="89">
        <v>12</v>
      </c>
      <c r="S80" s="89">
        <v>16</v>
      </c>
      <c r="T80" s="102">
        <v>15</v>
      </c>
    </row>
    <row r="81" spans="1:20" ht="17.100000000000001" customHeight="1">
      <c r="A81" s="16"/>
      <c r="B81" s="16"/>
      <c r="C81" s="13"/>
      <c r="D81" s="22" t="s">
        <v>6</v>
      </c>
      <c r="E81" s="31"/>
      <c r="F81" s="101">
        <f t="shared" si="40"/>
        <v>300</v>
      </c>
      <c r="G81" s="89">
        <f t="shared" si="41"/>
        <v>204</v>
      </c>
      <c r="H81" s="89">
        <f t="shared" si="37"/>
        <v>22</v>
      </c>
      <c r="I81" s="89">
        <f t="shared" si="38"/>
        <v>36</v>
      </c>
      <c r="J81" s="89">
        <f t="shared" si="39"/>
        <v>38</v>
      </c>
      <c r="K81" s="89">
        <f t="shared" si="42"/>
        <v>139</v>
      </c>
      <c r="L81" s="89">
        <v>98</v>
      </c>
      <c r="M81" s="89">
        <v>13</v>
      </c>
      <c r="N81" s="89">
        <v>9</v>
      </c>
      <c r="O81" s="89">
        <v>19</v>
      </c>
      <c r="P81" s="89">
        <f t="shared" si="43"/>
        <v>161</v>
      </c>
      <c r="Q81" s="89">
        <v>106</v>
      </c>
      <c r="R81" s="89">
        <v>9</v>
      </c>
      <c r="S81" s="89">
        <v>27</v>
      </c>
      <c r="T81" s="102">
        <v>19</v>
      </c>
    </row>
    <row r="82" spans="1:20" ht="17.100000000000001" customHeight="1">
      <c r="A82" s="16"/>
      <c r="B82" s="16"/>
      <c r="C82" s="129"/>
      <c r="D82" s="22" t="s">
        <v>7</v>
      </c>
      <c r="E82" s="31"/>
      <c r="F82" s="101">
        <f t="shared" si="40"/>
        <v>391</v>
      </c>
      <c r="G82" s="89">
        <f t="shared" si="41"/>
        <v>284</v>
      </c>
      <c r="H82" s="89">
        <f t="shared" si="37"/>
        <v>35</v>
      </c>
      <c r="I82" s="89">
        <f t="shared" si="38"/>
        <v>34</v>
      </c>
      <c r="J82" s="89">
        <f t="shared" si="39"/>
        <v>38</v>
      </c>
      <c r="K82" s="89">
        <f t="shared" si="42"/>
        <v>164</v>
      </c>
      <c r="L82" s="89">
        <v>122</v>
      </c>
      <c r="M82" s="89">
        <v>16</v>
      </c>
      <c r="N82" s="89">
        <v>10</v>
      </c>
      <c r="O82" s="89">
        <v>16</v>
      </c>
      <c r="P82" s="89">
        <f t="shared" si="43"/>
        <v>227</v>
      </c>
      <c r="Q82" s="89">
        <v>162</v>
      </c>
      <c r="R82" s="89">
        <v>19</v>
      </c>
      <c r="S82" s="89">
        <v>24</v>
      </c>
      <c r="T82" s="102">
        <v>22</v>
      </c>
    </row>
    <row r="83" spans="1:20" ht="17.100000000000001" customHeight="1">
      <c r="A83" s="16"/>
      <c r="B83" s="16"/>
      <c r="C83" s="68"/>
      <c r="D83" s="22" t="s">
        <v>8</v>
      </c>
      <c r="E83" s="31"/>
      <c r="F83" s="101">
        <f t="shared" si="40"/>
        <v>445</v>
      </c>
      <c r="G83" s="89">
        <f t="shared" si="41"/>
        <v>343</v>
      </c>
      <c r="H83" s="89">
        <f t="shared" si="37"/>
        <v>22</v>
      </c>
      <c r="I83" s="89">
        <f t="shared" si="38"/>
        <v>48</v>
      </c>
      <c r="J83" s="89">
        <f t="shared" si="39"/>
        <v>32</v>
      </c>
      <c r="K83" s="89">
        <f t="shared" si="42"/>
        <v>169</v>
      </c>
      <c r="L83" s="89">
        <v>139</v>
      </c>
      <c r="M83" s="89">
        <v>10</v>
      </c>
      <c r="N83" s="89">
        <v>9</v>
      </c>
      <c r="O83" s="89">
        <v>11</v>
      </c>
      <c r="P83" s="89">
        <f t="shared" si="43"/>
        <v>276</v>
      </c>
      <c r="Q83" s="89">
        <v>204</v>
      </c>
      <c r="R83" s="89">
        <v>12</v>
      </c>
      <c r="S83" s="89">
        <v>39</v>
      </c>
      <c r="T83" s="102">
        <v>21</v>
      </c>
    </row>
    <row r="84" spans="1:20" ht="17.100000000000001" customHeight="1">
      <c r="A84" s="16"/>
      <c r="B84" s="16"/>
      <c r="C84" s="16"/>
      <c r="D84" s="22" t="s">
        <v>9</v>
      </c>
      <c r="E84" s="31"/>
      <c r="F84" s="101">
        <f t="shared" si="40"/>
        <v>580</v>
      </c>
      <c r="G84" s="89">
        <f t="shared" si="41"/>
        <v>439</v>
      </c>
      <c r="H84" s="89">
        <f t="shared" si="37"/>
        <v>29</v>
      </c>
      <c r="I84" s="89">
        <f t="shared" si="38"/>
        <v>63</v>
      </c>
      <c r="J84" s="89">
        <f t="shared" si="39"/>
        <v>49</v>
      </c>
      <c r="K84" s="89">
        <f t="shared" si="42"/>
        <v>230</v>
      </c>
      <c r="L84" s="89">
        <v>194</v>
      </c>
      <c r="M84" s="89">
        <v>9</v>
      </c>
      <c r="N84" s="89">
        <v>9</v>
      </c>
      <c r="O84" s="89">
        <v>18</v>
      </c>
      <c r="P84" s="89">
        <f t="shared" si="43"/>
        <v>350</v>
      </c>
      <c r="Q84" s="89">
        <v>245</v>
      </c>
      <c r="R84" s="89">
        <v>20</v>
      </c>
      <c r="S84" s="89">
        <v>54</v>
      </c>
      <c r="T84" s="102">
        <v>31</v>
      </c>
    </row>
    <row r="85" spans="1:20" ht="17.100000000000001" customHeight="1">
      <c r="A85" s="16"/>
      <c r="B85" s="16"/>
      <c r="C85" s="16"/>
      <c r="D85" s="22" t="s">
        <v>10</v>
      </c>
      <c r="E85" s="31"/>
      <c r="F85" s="101">
        <f t="shared" si="40"/>
        <v>598</v>
      </c>
      <c r="G85" s="89">
        <f t="shared" si="41"/>
        <v>477</v>
      </c>
      <c r="H85" s="89">
        <f t="shared" si="37"/>
        <v>20</v>
      </c>
      <c r="I85" s="89">
        <f t="shared" si="38"/>
        <v>63</v>
      </c>
      <c r="J85" s="89">
        <f t="shared" si="39"/>
        <v>38</v>
      </c>
      <c r="K85" s="89">
        <f t="shared" si="42"/>
        <v>245</v>
      </c>
      <c r="L85" s="89">
        <v>219</v>
      </c>
      <c r="M85" s="89">
        <v>8</v>
      </c>
      <c r="N85" s="89">
        <v>8</v>
      </c>
      <c r="O85" s="89">
        <v>10</v>
      </c>
      <c r="P85" s="89">
        <f t="shared" si="43"/>
        <v>353</v>
      </c>
      <c r="Q85" s="89">
        <v>258</v>
      </c>
      <c r="R85" s="89">
        <v>12</v>
      </c>
      <c r="S85" s="89">
        <v>55</v>
      </c>
      <c r="T85" s="90">
        <v>28</v>
      </c>
    </row>
    <row r="86" spans="1:20" ht="17.100000000000001" customHeight="1">
      <c r="A86" s="16"/>
      <c r="B86" s="16"/>
      <c r="C86" s="16"/>
      <c r="D86" s="22" t="s">
        <v>11</v>
      </c>
      <c r="E86" s="31"/>
      <c r="F86" s="101">
        <f t="shared" si="40"/>
        <v>727</v>
      </c>
      <c r="G86" s="89">
        <f t="shared" si="41"/>
        <v>553</v>
      </c>
      <c r="H86" s="89">
        <f t="shared" si="37"/>
        <v>26</v>
      </c>
      <c r="I86" s="89">
        <f t="shared" si="38"/>
        <v>102</v>
      </c>
      <c r="J86" s="89">
        <f t="shared" si="39"/>
        <v>46</v>
      </c>
      <c r="K86" s="89">
        <f t="shared" si="42"/>
        <v>312</v>
      </c>
      <c r="L86" s="89">
        <v>260</v>
      </c>
      <c r="M86" s="89">
        <v>15</v>
      </c>
      <c r="N86" s="89">
        <v>15</v>
      </c>
      <c r="O86" s="89">
        <v>22</v>
      </c>
      <c r="P86" s="89">
        <f t="shared" si="43"/>
        <v>415</v>
      </c>
      <c r="Q86" s="89">
        <v>293</v>
      </c>
      <c r="R86" s="89">
        <v>11</v>
      </c>
      <c r="S86" s="89">
        <v>87</v>
      </c>
      <c r="T86" s="102">
        <v>24</v>
      </c>
    </row>
    <row r="87" spans="1:20" ht="17.100000000000001" customHeight="1">
      <c r="A87" s="13"/>
      <c r="B87" s="13"/>
      <c r="C87" s="16"/>
      <c r="D87" s="22" t="s">
        <v>12</v>
      </c>
      <c r="E87" s="37"/>
      <c r="F87" s="101">
        <f t="shared" si="40"/>
        <v>761</v>
      </c>
      <c r="G87" s="89">
        <f t="shared" si="41"/>
        <v>510</v>
      </c>
      <c r="H87" s="89">
        <f t="shared" si="37"/>
        <v>26</v>
      </c>
      <c r="I87" s="89">
        <f t="shared" si="38"/>
        <v>201</v>
      </c>
      <c r="J87" s="89">
        <f t="shared" si="39"/>
        <v>24</v>
      </c>
      <c r="K87" s="89">
        <f t="shared" si="42"/>
        <v>347</v>
      </c>
      <c r="L87" s="89">
        <v>273</v>
      </c>
      <c r="M87" s="89">
        <v>17</v>
      </c>
      <c r="N87" s="89">
        <v>46</v>
      </c>
      <c r="O87" s="89">
        <v>11</v>
      </c>
      <c r="P87" s="89">
        <f t="shared" si="43"/>
        <v>414</v>
      </c>
      <c r="Q87" s="89">
        <v>237</v>
      </c>
      <c r="R87" s="89">
        <v>9</v>
      </c>
      <c r="S87" s="89">
        <v>155</v>
      </c>
      <c r="T87" s="102">
        <v>13</v>
      </c>
    </row>
    <row r="88" spans="1:20" ht="17.100000000000001" customHeight="1">
      <c r="A88" s="13"/>
      <c r="B88" s="13"/>
      <c r="C88" s="16"/>
      <c r="D88" s="22" t="s">
        <v>13</v>
      </c>
      <c r="E88" s="37"/>
      <c r="F88" s="101">
        <f t="shared" si="40"/>
        <v>886</v>
      </c>
      <c r="G88" s="89">
        <f t="shared" si="41"/>
        <v>400</v>
      </c>
      <c r="H88" s="89">
        <f t="shared" si="37"/>
        <v>20</v>
      </c>
      <c r="I88" s="89">
        <f t="shared" si="38"/>
        <v>433</v>
      </c>
      <c r="J88" s="89">
        <f t="shared" si="39"/>
        <v>33</v>
      </c>
      <c r="K88" s="89">
        <f t="shared" si="42"/>
        <v>382</v>
      </c>
      <c r="L88" s="89">
        <v>210</v>
      </c>
      <c r="M88" s="89">
        <v>15</v>
      </c>
      <c r="N88" s="89">
        <v>143</v>
      </c>
      <c r="O88" s="89">
        <v>14</v>
      </c>
      <c r="P88" s="89">
        <f t="shared" si="43"/>
        <v>504</v>
      </c>
      <c r="Q88" s="89">
        <v>190</v>
      </c>
      <c r="R88" s="89">
        <v>5</v>
      </c>
      <c r="S88" s="89">
        <v>290</v>
      </c>
      <c r="T88" s="102">
        <v>19</v>
      </c>
    </row>
    <row r="89" spans="1:20" ht="17.100000000000001" customHeight="1">
      <c r="A89" s="13"/>
      <c r="B89" s="13"/>
      <c r="C89" s="16"/>
      <c r="D89" s="22" t="s">
        <v>14</v>
      </c>
      <c r="E89" s="37"/>
      <c r="F89" s="101">
        <f t="shared" si="40"/>
        <v>859</v>
      </c>
      <c r="G89" s="89">
        <f t="shared" si="41"/>
        <v>241</v>
      </c>
      <c r="H89" s="89">
        <f t="shared" si="37"/>
        <v>9</v>
      </c>
      <c r="I89" s="89">
        <f t="shared" si="38"/>
        <v>575</v>
      </c>
      <c r="J89" s="89">
        <f t="shared" si="39"/>
        <v>34</v>
      </c>
      <c r="K89" s="89">
        <f t="shared" si="42"/>
        <v>358</v>
      </c>
      <c r="L89" s="89">
        <v>134</v>
      </c>
      <c r="M89" s="89">
        <v>5</v>
      </c>
      <c r="N89" s="89">
        <v>208</v>
      </c>
      <c r="O89" s="89">
        <v>11</v>
      </c>
      <c r="P89" s="89">
        <f t="shared" si="43"/>
        <v>501</v>
      </c>
      <c r="Q89" s="89">
        <v>107</v>
      </c>
      <c r="R89" s="90">
        <v>4</v>
      </c>
      <c r="S89" s="89">
        <v>367</v>
      </c>
      <c r="T89" s="90">
        <v>23</v>
      </c>
    </row>
    <row r="90" spans="1:20" ht="17.100000000000001" customHeight="1">
      <c r="A90" s="13"/>
      <c r="B90" s="13"/>
      <c r="C90" s="16"/>
      <c r="D90" s="22" t="s">
        <v>15</v>
      </c>
      <c r="E90" s="37"/>
      <c r="F90" s="101">
        <f t="shared" si="40"/>
        <v>505</v>
      </c>
      <c r="G90" s="89">
        <f t="shared" si="41"/>
        <v>65</v>
      </c>
      <c r="H90" s="89">
        <f t="shared" si="37"/>
        <v>1</v>
      </c>
      <c r="I90" s="89">
        <f t="shared" si="38"/>
        <v>413</v>
      </c>
      <c r="J90" s="89">
        <f t="shared" si="39"/>
        <v>26</v>
      </c>
      <c r="K90" s="89">
        <f t="shared" si="42"/>
        <v>161</v>
      </c>
      <c r="L90" s="89">
        <v>29</v>
      </c>
      <c r="M90" s="92" t="s">
        <v>163</v>
      </c>
      <c r="N90" s="89">
        <v>124</v>
      </c>
      <c r="O90" s="89">
        <v>8</v>
      </c>
      <c r="P90" s="89">
        <f t="shared" si="43"/>
        <v>344</v>
      </c>
      <c r="Q90" s="89">
        <v>36</v>
      </c>
      <c r="R90" s="90">
        <v>1</v>
      </c>
      <c r="S90" s="89">
        <v>289</v>
      </c>
      <c r="T90" s="102">
        <v>18</v>
      </c>
    </row>
    <row r="91" spans="1:20" ht="17.100000000000001" customHeight="1">
      <c r="A91" s="13"/>
      <c r="B91" s="13"/>
      <c r="C91" s="16"/>
      <c r="D91" s="22" t="s">
        <v>16</v>
      </c>
      <c r="E91" s="37"/>
      <c r="F91" s="101">
        <f t="shared" si="40"/>
        <v>483</v>
      </c>
      <c r="G91" s="89">
        <f t="shared" si="41"/>
        <v>36</v>
      </c>
      <c r="H91" s="89">
        <f t="shared" si="37"/>
        <v>2</v>
      </c>
      <c r="I91" s="89">
        <f t="shared" si="38"/>
        <v>425</v>
      </c>
      <c r="J91" s="89">
        <f t="shared" si="39"/>
        <v>20</v>
      </c>
      <c r="K91" s="89">
        <f t="shared" si="42"/>
        <v>117</v>
      </c>
      <c r="L91" s="89">
        <v>11</v>
      </c>
      <c r="M91" s="90">
        <v>2</v>
      </c>
      <c r="N91" s="89">
        <v>97</v>
      </c>
      <c r="O91" s="89">
        <v>7</v>
      </c>
      <c r="P91" s="89">
        <f t="shared" si="43"/>
        <v>366</v>
      </c>
      <c r="Q91" s="89">
        <v>25</v>
      </c>
      <c r="R91" s="92" t="s">
        <v>163</v>
      </c>
      <c r="S91" s="89">
        <v>328</v>
      </c>
      <c r="T91" s="102">
        <v>13</v>
      </c>
    </row>
    <row r="92" spans="1:20" ht="17.100000000000001" customHeight="1">
      <c r="A92" s="13"/>
      <c r="B92" s="13"/>
      <c r="C92" s="16"/>
      <c r="D92" s="22" t="s">
        <v>17</v>
      </c>
      <c r="E92" s="37"/>
      <c r="F92" s="101">
        <f t="shared" si="40"/>
        <v>832</v>
      </c>
      <c r="G92" s="89">
        <f t="shared" si="41"/>
        <v>27</v>
      </c>
      <c r="H92" s="89">
        <f t="shared" si="37"/>
        <v>1</v>
      </c>
      <c r="I92" s="89">
        <f t="shared" si="38"/>
        <v>769</v>
      </c>
      <c r="J92" s="89">
        <f>SUM(O92,T92)</f>
        <v>35</v>
      </c>
      <c r="K92" s="89">
        <f t="shared" si="42"/>
        <v>140</v>
      </c>
      <c r="L92" s="89">
        <v>7</v>
      </c>
      <c r="M92" s="90" t="s">
        <v>163</v>
      </c>
      <c r="N92" s="89">
        <v>126</v>
      </c>
      <c r="O92" s="90">
        <v>7</v>
      </c>
      <c r="P92" s="89">
        <f t="shared" si="43"/>
        <v>692</v>
      </c>
      <c r="Q92" s="89">
        <v>20</v>
      </c>
      <c r="R92" s="90">
        <v>1</v>
      </c>
      <c r="S92" s="89">
        <v>643</v>
      </c>
      <c r="T92" s="102">
        <v>28</v>
      </c>
    </row>
    <row r="93" spans="1:20" ht="17.100000000000001" customHeight="1">
      <c r="A93" s="13"/>
      <c r="B93" s="13"/>
      <c r="C93" s="13"/>
      <c r="D93" s="13"/>
      <c r="E93" s="37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</row>
    <row r="94" spans="1:20" ht="17.100000000000001" customHeight="1">
      <c r="A94" s="5"/>
      <c r="B94" s="289" t="s">
        <v>261</v>
      </c>
      <c r="C94" s="290"/>
      <c r="D94" s="290"/>
      <c r="E94" s="291"/>
      <c r="F94" s="168">
        <f t="shared" ref="F94:T94" si="44">SUM(F95:F109)</f>
        <v>810</v>
      </c>
      <c r="G94" s="102">
        <f t="shared" si="44"/>
        <v>476</v>
      </c>
      <c r="H94" s="102">
        <f t="shared" si="44"/>
        <v>42</v>
      </c>
      <c r="I94" s="102">
        <f t="shared" si="44"/>
        <v>195</v>
      </c>
      <c r="J94" s="102">
        <f t="shared" si="44"/>
        <v>97</v>
      </c>
      <c r="K94" s="102">
        <f t="shared" si="44"/>
        <v>397</v>
      </c>
      <c r="L94" s="102">
        <f t="shared" si="44"/>
        <v>253</v>
      </c>
      <c r="M94" s="102">
        <f t="shared" si="44"/>
        <v>22</v>
      </c>
      <c r="N94" s="102">
        <f t="shared" si="44"/>
        <v>73</v>
      </c>
      <c r="O94" s="102">
        <f t="shared" si="44"/>
        <v>49</v>
      </c>
      <c r="P94" s="102">
        <f t="shared" si="44"/>
        <v>413</v>
      </c>
      <c r="Q94" s="102">
        <f t="shared" si="44"/>
        <v>223</v>
      </c>
      <c r="R94" s="102">
        <f t="shared" si="44"/>
        <v>20</v>
      </c>
      <c r="S94" s="102">
        <f t="shared" si="44"/>
        <v>122</v>
      </c>
      <c r="T94" s="102">
        <f t="shared" si="44"/>
        <v>48</v>
      </c>
    </row>
    <row r="95" spans="1:20" ht="17.100000000000001" customHeight="1">
      <c r="C95" s="35" t="s">
        <v>3</v>
      </c>
      <c r="D95" s="35"/>
      <c r="E95" s="37"/>
      <c r="F95" s="101">
        <f>SUM(G95:J95)</f>
        <v>21</v>
      </c>
      <c r="G95" s="102">
        <f t="shared" ref="G95:G109" si="45">SUM(L95,Q95)</f>
        <v>5</v>
      </c>
      <c r="H95" s="102">
        <f t="shared" ref="H95:H109" si="46">SUM(M95,R95)</f>
        <v>1</v>
      </c>
      <c r="I95" s="102">
        <f t="shared" ref="I95:I109" si="47">SUM(N95,S95)</f>
        <v>9</v>
      </c>
      <c r="J95" s="89">
        <f>SUM(O95,T95)</f>
        <v>6</v>
      </c>
      <c r="K95" s="102">
        <f>SUM(L95:O95)</f>
        <v>8</v>
      </c>
      <c r="L95" s="90">
        <v>2</v>
      </c>
      <c r="M95" s="90" t="s">
        <v>163</v>
      </c>
      <c r="N95" s="102">
        <v>4</v>
      </c>
      <c r="O95" s="90">
        <v>2</v>
      </c>
      <c r="P95" s="102">
        <f>SUM(Q95:T95)</f>
        <v>13</v>
      </c>
      <c r="Q95" s="90">
        <v>3</v>
      </c>
      <c r="R95" s="90">
        <v>1</v>
      </c>
      <c r="S95" s="102">
        <v>5</v>
      </c>
      <c r="T95" s="90">
        <v>4</v>
      </c>
    </row>
    <row r="96" spans="1:20" ht="17.100000000000001" customHeight="1">
      <c r="A96" s="35"/>
      <c r="B96" s="35"/>
      <c r="C96" s="20" t="s">
        <v>4</v>
      </c>
      <c r="D96" s="20"/>
      <c r="E96" s="37"/>
      <c r="F96" s="101">
        <f t="shared" ref="F96:F109" si="48">SUM(G96:J96)</f>
        <v>84</v>
      </c>
      <c r="G96" s="102">
        <f t="shared" si="45"/>
        <v>61</v>
      </c>
      <c r="H96" s="102">
        <f t="shared" si="46"/>
        <v>2</v>
      </c>
      <c r="I96" s="102">
        <f t="shared" si="47"/>
        <v>8</v>
      </c>
      <c r="J96" s="89">
        <f t="shared" ref="J96:J109" si="49">SUM(O96,T96)</f>
        <v>13</v>
      </c>
      <c r="K96" s="102">
        <f t="shared" ref="K96:K109" si="50">SUM(L96:O96)</f>
        <v>40</v>
      </c>
      <c r="L96" s="102">
        <v>30</v>
      </c>
      <c r="M96" s="102">
        <v>1</v>
      </c>
      <c r="N96" s="102">
        <v>2</v>
      </c>
      <c r="O96" s="90">
        <v>7</v>
      </c>
      <c r="P96" s="102">
        <f t="shared" ref="P96:P109" si="51">SUM(Q96:T96)</f>
        <v>44</v>
      </c>
      <c r="Q96" s="102">
        <v>31</v>
      </c>
      <c r="R96" s="102">
        <v>1</v>
      </c>
      <c r="S96" s="102">
        <v>6</v>
      </c>
      <c r="T96" s="90">
        <v>6</v>
      </c>
    </row>
    <row r="97" spans="1:20" ht="17.100000000000001" customHeight="1">
      <c r="A97" s="139"/>
      <c r="B97" s="139"/>
      <c r="C97" s="20" t="s">
        <v>5</v>
      </c>
      <c r="D97" s="20"/>
      <c r="E97" s="37"/>
      <c r="F97" s="101">
        <f t="shared" si="48"/>
        <v>84</v>
      </c>
      <c r="G97" s="102">
        <f t="shared" si="45"/>
        <v>61</v>
      </c>
      <c r="H97" s="102">
        <f t="shared" si="46"/>
        <v>3</v>
      </c>
      <c r="I97" s="102">
        <f t="shared" si="47"/>
        <v>7</v>
      </c>
      <c r="J97" s="89">
        <f t="shared" si="49"/>
        <v>13</v>
      </c>
      <c r="K97" s="102">
        <f t="shared" si="50"/>
        <v>44</v>
      </c>
      <c r="L97" s="102">
        <v>34</v>
      </c>
      <c r="M97" s="102">
        <v>1</v>
      </c>
      <c r="N97" s="90">
        <v>3</v>
      </c>
      <c r="O97" s="90">
        <v>6</v>
      </c>
      <c r="P97" s="102">
        <f t="shared" si="51"/>
        <v>40</v>
      </c>
      <c r="Q97" s="102">
        <v>27</v>
      </c>
      <c r="R97" s="102">
        <v>2</v>
      </c>
      <c r="S97" s="90">
        <v>4</v>
      </c>
      <c r="T97" s="90">
        <v>7</v>
      </c>
    </row>
    <row r="98" spans="1:20" ht="17.100000000000001" customHeight="1">
      <c r="A98" s="44"/>
      <c r="B98" s="44"/>
      <c r="C98" s="20" t="s">
        <v>6</v>
      </c>
      <c r="D98" s="20"/>
      <c r="E98" s="37"/>
      <c r="F98" s="101">
        <f t="shared" si="48"/>
        <v>59</v>
      </c>
      <c r="G98" s="102">
        <f t="shared" si="45"/>
        <v>42</v>
      </c>
      <c r="H98" s="102">
        <f t="shared" si="46"/>
        <v>5</v>
      </c>
      <c r="I98" s="102">
        <f t="shared" si="47"/>
        <v>6</v>
      </c>
      <c r="J98" s="89">
        <f t="shared" si="49"/>
        <v>6</v>
      </c>
      <c r="K98" s="102">
        <f t="shared" si="50"/>
        <v>30</v>
      </c>
      <c r="L98" s="102">
        <v>22</v>
      </c>
      <c r="M98" s="90">
        <v>2</v>
      </c>
      <c r="N98" s="90">
        <v>2</v>
      </c>
      <c r="O98" s="90">
        <v>4</v>
      </c>
      <c r="P98" s="102">
        <f t="shared" si="51"/>
        <v>29</v>
      </c>
      <c r="Q98" s="102">
        <v>20</v>
      </c>
      <c r="R98" s="102">
        <v>3</v>
      </c>
      <c r="S98" s="102">
        <v>4</v>
      </c>
      <c r="T98" s="90">
        <v>2</v>
      </c>
    </row>
    <row r="99" spans="1:20" ht="17.100000000000001" customHeight="1">
      <c r="A99" s="5"/>
      <c r="B99" s="5"/>
      <c r="C99" s="20" t="s">
        <v>7</v>
      </c>
      <c r="D99" s="20"/>
      <c r="E99" s="37"/>
      <c r="F99" s="101">
        <f t="shared" si="48"/>
        <v>44</v>
      </c>
      <c r="G99" s="102">
        <f t="shared" si="45"/>
        <v>30</v>
      </c>
      <c r="H99" s="102">
        <f t="shared" si="46"/>
        <v>2</v>
      </c>
      <c r="I99" s="102">
        <f t="shared" si="47"/>
        <v>5</v>
      </c>
      <c r="J99" s="89">
        <f t="shared" si="49"/>
        <v>7</v>
      </c>
      <c r="K99" s="102">
        <f t="shared" si="50"/>
        <v>20</v>
      </c>
      <c r="L99" s="102">
        <v>16</v>
      </c>
      <c r="M99" s="90" t="s">
        <v>163</v>
      </c>
      <c r="N99" s="90">
        <v>1</v>
      </c>
      <c r="O99" s="90">
        <v>3</v>
      </c>
      <c r="P99" s="102">
        <f t="shared" si="51"/>
        <v>24</v>
      </c>
      <c r="Q99" s="102">
        <v>14</v>
      </c>
      <c r="R99" s="102">
        <v>2</v>
      </c>
      <c r="S99" s="90">
        <v>4</v>
      </c>
      <c r="T99" s="90">
        <v>4</v>
      </c>
    </row>
    <row r="100" spans="1:20" ht="17.100000000000001" customHeight="1">
      <c r="A100" s="5"/>
      <c r="B100" s="5"/>
      <c r="C100" s="20" t="s">
        <v>8</v>
      </c>
      <c r="D100" s="20"/>
      <c r="E100" s="37"/>
      <c r="F100" s="101">
        <f t="shared" si="48"/>
        <v>69</v>
      </c>
      <c r="G100" s="102">
        <f t="shared" si="45"/>
        <v>44</v>
      </c>
      <c r="H100" s="102">
        <f t="shared" si="46"/>
        <v>6</v>
      </c>
      <c r="I100" s="102">
        <f t="shared" si="47"/>
        <v>8</v>
      </c>
      <c r="J100" s="89">
        <f t="shared" si="49"/>
        <v>11</v>
      </c>
      <c r="K100" s="102">
        <f t="shared" si="50"/>
        <v>41</v>
      </c>
      <c r="L100" s="102">
        <v>24</v>
      </c>
      <c r="M100" s="90">
        <v>5</v>
      </c>
      <c r="N100" s="90">
        <v>5</v>
      </c>
      <c r="O100" s="90">
        <v>7</v>
      </c>
      <c r="P100" s="102">
        <f t="shared" si="51"/>
        <v>28</v>
      </c>
      <c r="Q100" s="102">
        <v>20</v>
      </c>
      <c r="R100" s="90">
        <v>1</v>
      </c>
      <c r="S100" s="90">
        <v>3</v>
      </c>
      <c r="T100" s="90">
        <v>4</v>
      </c>
    </row>
    <row r="101" spans="1:20" ht="17.100000000000001" customHeight="1">
      <c r="A101" s="5"/>
      <c r="B101" s="5"/>
      <c r="C101" s="20" t="s">
        <v>9</v>
      </c>
      <c r="D101" s="20"/>
      <c r="E101" s="37"/>
      <c r="F101" s="101">
        <f t="shared" si="48"/>
        <v>67</v>
      </c>
      <c r="G101" s="102">
        <f t="shared" si="45"/>
        <v>44</v>
      </c>
      <c r="H101" s="102">
        <f t="shared" si="46"/>
        <v>9</v>
      </c>
      <c r="I101" s="102">
        <f t="shared" si="47"/>
        <v>5</v>
      </c>
      <c r="J101" s="89">
        <f t="shared" si="49"/>
        <v>9</v>
      </c>
      <c r="K101" s="102">
        <f t="shared" si="50"/>
        <v>34</v>
      </c>
      <c r="L101" s="102">
        <v>24</v>
      </c>
      <c r="M101" s="90">
        <v>3</v>
      </c>
      <c r="N101" s="90">
        <v>3</v>
      </c>
      <c r="O101" s="90">
        <v>4</v>
      </c>
      <c r="P101" s="102">
        <f t="shared" si="51"/>
        <v>33</v>
      </c>
      <c r="Q101" s="102">
        <v>20</v>
      </c>
      <c r="R101" s="102">
        <v>6</v>
      </c>
      <c r="S101" s="102">
        <v>2</v>
      </c>
      <c r="T101" s="90">
        <v>5</v>
      </c>
    </row>
    <row r="102" spans="1:20" ht="17.100000000000001" customHeight="1">
      <c r="A102" s="5"/>
      <c r="B102" s="5"/>
      <c r="C102" s="20" t="s">
        <v>10</v>
      </c>
      <c r="D102" s="20"/>
      <c r="E102" s="37"/>
      <c r="F102" s="101">
        <f t="shared" si="48"/>
        <v>53</v>
      </c>
      <c r="G102" s="102">
        <f t="shared" si="45"/>
        <v>32</v>
      </c>
      <c r="H102" s="102">
        <f t="shared" si="46"/>
        <v>5</v>
      </c>
      <c r="I102" s="102">
        <f t="shared" si="47"/>
        <v>5</v>
      </c>
      <c r="J102" s="89">
        <f t="shared" si="49"/>
        <v>11</v>
      </c>
      <c r="K102" s="102">
        <f t="shared" si="50"/>
        <v>29</v>
      </c>
      <c r="L102" s="102">
        <v>19</v>
      </c>
      <c r="M102" s="90">
        <v>4</v>
      </c>
      <c r="N102" s="90">
        <v>1</v>
      </c>
      <c r="O102" s="90">
        <v>5</v>
      </c>
      <c r="P102" s="102">
        <f t="shared" si="51"/>
        <v>24</v>
      </c>
      <c r="Q102" s="102">
        <v>13</v>
      </c>
      <c r="R102" s="102">
        <v>1</v>
      </c>
      <c r="S102" s="102">
        <v>4</v>
      </c>
      <c r="T102" s="90">
        <v>6</v>
      </c>
    </row>
    <row r="103" spans="1:20" ht="17.100000000000001" customHeight="1">
      <c r="A103" s="5"/>
      <c r="B103" s="5"/>
      <c r="C103" s="20" t="s">
        <v>11</v>
      </c>
      <c r="D103" s="20"/>
      <c r="E103" s="37"/>
      <c r="F103" s="101">
        <f t="shared" si="48"/>
        <v>66</v>
      </c>
      <c r="G103" s="102">
        <f t="shared" si="45"/>
        <v>44</v>
      </c>
      <c r="H103" s="102">
        <f t="shared" si="46"/>
        <v>3</v>
      </c>
      <c r="I103" s="102">
        <f t="shared" si="47"/>
        <v>13</v>
      </c>
      <c r="J103" s="89">
        <f t="shared" si="49"/>
        <v>6</v>
      </c>
      <c r="K103" s="102">
        <f t="shared" si="50"/>
        <v>27</v>
      </c>
      <c r="L103" s="102">
        <v>19</v>
      </c>
      <c r="M103" s="90">
        <v>2</v>
      </c>
      <c r="N103" s="102">
        <v>4</v>
      </c>
      <c r="O103" s="90">
        <v>2</v>
      </c>
      <c r="P103" s="102">
        <f t="shared" si="51"/>
        <v>39</v>
      </c>
      <c r="Q103" s="102">
        <v>25</v>
      </c>
      <c r="R103" s="90">
        <v>1</v>
      </c>
      <c r="S103" s="102">
        <v>9</v>
      </c>
      <c r="T103" s="90">
        <v>4</v>
      </c>
    </row>
    <row r="104" spans="1:20" ht="17.100000000000001" customHeight="1">
      <c r="A104" s="5"/>
      <c r="B104" s="5"/>
      <c r="C104" s="20" t="s">
        <v>12</v>
      </c>
      <c r="D104" s="20"/>
      <c r="E104" s="37"/>
      <c r="F104" s="101">
        <f t="shared" si="48"/>
        <v>50</v>
      </c>
      <c r="G104" s="102">
        <f t="shared" si="45"/>
        <v>36</v>
      </c>
      <c r="H104" s="102">
        <f t="shared" si="46"/>
        <v>2</v>
      </c>
      <c r="I104" s="102">
        <f t="shared" si="47"/>
        <v>7</v>
      </c>
      <c r="J104" s="89">
        <f t="shared" si="49"/>
        <v>5</v>
      </c>
      <c r="K104" s="102">
        <f t="shared" si="50"/>
        <v>31</v>
      </c>
      <c r="L104" s="102">
        <v>23</v>
      </c>
      <c r="M104" s="90">
        <v>1</v>
      </c>
      <c r="N104" s="102">
        <v>3</v>
      </c>
      <c r="O104" s="90">
        <v>4</v>
      </c>
      <c r="P104" s="102">
        <f t="shared" si="51"/>
        <v>19</v>
      </c>
      <c r="Q104" s="102">
        <v>13</v>
      </c>
      <c r="R104" s="102">
        <v>1</v>
      </c>
      <c r="S104" s="102">
        <v>4</v>
      </c>
      <c r="T104" s="90">
        <v>1</v>
      </c>
    </row>
    <row r="105" spans="1:20" ht="17.100000000000001" customHeight="1">
      <c r="A105" s="5"/>
      <c r="B105" s="5"/>
      <c r="C105" s="20" t="s">
        <v>13</v>
      </c>
      <c r="D105" s="20"/>
      <c r="E105" s="37"/>
      <c r="F105" s="101">
        <f t="shared" si="48"/>
        <v>83</v>
      </c>
      <c r="G105" s="102">
        <f t="shared" si="45"/>
        <v>43</v>
      </c>
      <c r="H105" s="102">
        <f t="shared" si="46"/>
        <v>4</v>
      </c>
      <c r="I105" s="102">
        <f t="shared" si="47"/>
        <v>32</v>
      </c>
      <c r="J105" s="89">
        <f t="shared" si="49"/>
        <v>4</v>
      </c>
      <c r="K105" s="102">
        <f t="shared" si="50"/>
        <v>41</v>
      </c>
      <c r="L105" s="102">
        <v>24</v>
      </c>
      <c r="M105" s="90">
        <v>3</v>
      </c>
      <c r="N105" s="102">
        <v>12</v>
      </c>
      <c r="O105" s="90">
        <v>2</v>
      </c>
      <c r="P105" s="102">
        <f t="shared" si="51"/>
        <v>42</v>
      </c>
      <c r="Q105" s="102">
        <v>19</v>
      </c>
      <c r="R105" s="90">
        <v>1</v>
      </c>
      <c r="S105" s="102">
        <v>20</v>
      </c>
      <c r="T105" s="90">
        <v>2</v>
      </c>
    </row>
    <row r="106" spans="1:20" ht="17.100000000000001" customHeight="1">
      <c r="A106" s="5"/>
      <c r="B106" s="5"/>
      <c r="C106" s="20" t="s">
        <v>14</v>
      </c>
      <c r="D106" s="20"/>
      <c r="E106" s="37"/>
      <c r="F106" s="101">
        <f t="shared" si="48"/>
        <v>64</v>
      </c>
      <c r="G106" s="102">
        <f t="shared" si="45"/>
        <v>24</v>
      </c>
      <c r="H106" s="102">
        <f t="shared" si="46"/>
        <v>0</v>
      </c>
      <c r="I106" s="102">
        <f t="shared" si="47"/>
        <v>36</v>
      </c>
      <c r="J106" s="89">
        <f t="shared" si="49"/>
        <v>4</v>
      </c>
      <c r="K106" s="102">
        <f t="shared" si="50"/>
        <v>28</v>
      </c>
      <c r="L106" s="102">
        <v>12</v>
      </c>
      <c r="M106" s="90" t="s">
        <v>163</v>
      </c>
      <c r="N106" s="102">
        <v>14</v>
      </c>
      <c r="O106" s="90">
        <v>2</v>
      </c>
      <c r="P106" s="102">
        <f t="shared" si="51"/>
        <v>36</v>
      </c>
      <c r="Q106" s="102">
        <v>12</v>
      </c>
      <c r="R106" s="90" t="s">
        <v>163</v>
      </c>
      <c r="S106" s="102">
        <v>22</v>
      </c>
      <c r="T106" s="90">
        <v>2</v>
      </c>
    </row>
    <row r="107" spans="1:20" ht="17.100000000000001" customHeight="1">
      <c r="A107" s="5"/>
      <c r="B107" s="5"/>
      <c r="C107" s="20" t="s">
        <v>15</v>
      </c>
      <c r="D107" s="20"/>
      <c r="E107" s="37"/>
      <c r="F107" s="101">
        <f t="shared" si="48"/>
        <v>32</v>
      </c>
      <c r="G107" s="102">
        <f t="shared" si="45"/>
        <v>8</v>
      </c>
      <c r="H107" s="102">
        <f t="shared" si="46"/>
        <v>0</v>
      </c>
      <c r="I107" s="102">
        <f t="shared" si="47"/>
        <v>23</v>
      </c>
      <c r="J107" s="89">
        <f t="shared" si="49"/>
        <v>1</v>
      </c>
      <c r="K107" s="102">
        <f t="shared" si="50"/>
        <v>15</v>
      </c>
      <c r="L107" s="90">
        <v>2</v>
      </c>
      <c r="M107" s="90" t="s">
        <v>163</v>
      </c>
      <c r="N107" s="102">
        <v>12</v>
      </c>
      <c r="O107" s="90">
        <v>1</v>
      </c>
      <c r="P107" s="102">
        <f t="shared" si="51"/>
        <v>17</v>
      </c>
      <c r="Q107" s="90">
        <v>6</v>
      </c>
      <c r="R107" s="90" t="s">
        <v>163</v>
      </c>
      <c r="S107" s="102">
        <v>11</v>
      </c>
      <c r="T107" s="90" t="s">
        <v>163</v>
      </c>
    </row>
    <row r="108" spans="1:20" ht="17.100000000000001" customHeight="1">
      <c r="A108" s="5"/>
      <c r="B108" s="5"/>
      <c r="C108" s="20" t="s">
        <v>16</v>
      </c>
      <c r="D108" s="20"/>
      <c r="E108" s="37"/>
      <c r="F108" s="101">
        <f t="shared" si="48"/>
        <v>25</v>
      </c>
      <c r="G108" s="102">
        <f t="shared" si="45"/>
        <v>2</v>
      </c>
      <c r="H108" s="102">
        <f t="shared" si="46"/>
        <v>0</v>
      </c>
      <c r="I108" s="102">
        <f t="shared" si="47"/>
        <v>22</v>
      </c>
      <c r="J108" s="89">
        <f t="shared" si="49"/>
        <v>1</v>
      </c>
      <c r="K108" s="102">
        <f t="shared" si="50"/>
        <v>8</v>
      </c>
      <c r="L108" s="90">
        <v>2</v>
      </c>
      <c r="M108" s="90" t="s">
        <v>163</v>
      </c>
      <c r="N108" s="102">
        <v>6</v>
      </c>
      <c r="O108" s="90" t="s">
        <v>163</v>
      </c>
      <c r="P108" s="102">
        <f t="shared" si="51"/>
        <v>17</v>
      </c>
      <c r="Q108" s="90" t="s">
        <v>163</v>
      </c>
      <c r="R108" s="90" t="s">
        <v>163</v>
      </c>
      <c r="S108" s="102">
        <v>16</v>
      </c>
      <c r="T108" s="90">
        <v>1</v>
      </c>
    </row>
    <row r="109" spans="1:20" ht="17.100000000000001" customHeight="1">
      <c r="A109" s="5"/>
      <c r="B109" s="5"/>
      <c r="C109" s="20" t="s">
        <v>17</v>
      </c>
      <c r="D109" s="20"/>
      <c r="E109" s="37"/>
      <c r="F109" s="101">
        <f t="shared" si="48"/>
        <v>9</v>
      </c>
      <c r="G109" s="102">
        <f t="shared" si="45"/>
        <v>0</v>
      </c>
      <c r="H109" s="102">
        <f t="shared" si="46"/>
        <v>0</v>
      </c>
      <c r="I109" s="102">
        <f t="shared" si="47"/>
        <v>9</v>
      </c>
      <c r="J109" s="89">
        <f t="shared" si="49"/>
        <v>0</v>
      </c>
      <c r="K109" s="102">
        <f t="shared" si="50"/>
        <v>1</v>
      </c>
      <c r="L109" s="90" t="s">
        <v>163</v>
      </c>
      <c r="M109" s="90" t="s">
        <v>163</v>
      </c>
      <c r="N109" s="102">
        <v>1</v>
      </c>
      <c r="O109" s="90" t="s">
        <v>163</v>
      </c>
      <c r="P109" s="102">
        <f t="shared" si="51"/>
        <v>8</v>
      </c>
      <c r="Q109" s="90" t="s">
        <v>163</v>
      </c>
      <c r="R109" s="90" t="s">
        <v>163</v>
      </c>
      <c r="S109" s="102">
        <v>8</v>
      </c>
      <c r="T109" s="90" t="s">
        <v>163</v>
      </c>
    </row>
    <row r="110" spans="1:20" ht="17.100000000000001" customHeight="1">
      <c r="E110" s="37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</row>
    <row r="111" spans="1:20" ht="17.100000000000001" customHeight="1">
      <c r="A111" s="5"/>
      <c r="B111" s="289" t="s">
        <v>262</v>
      </c>
      <c r="C111" s="290"/>
      <c r="D111" s="290"/>
      <c r="E111" s="291"/>
      <c r="F111" s="168">
        <f t="shared" ref="F111:T111" si="52">SUM(F112:F126)</f>
        <v>19702</v>
      </c>
      <c r="G111" s="102">
        <f t="shared" si="52"/>
        <v>7155</v>
      </c>
      <c r="H111" s="102">
        <f t="shared" si="52"/>
        <v>620</v>
      </c>
      <c r="I111" s="102">
        <f t="shared" si="52"/>
        <v>9690</v>
      </c>
      <c r="J111" s="102">
        <f t="shared" si="52"/>
        <v>2237</v>
      </c>
      <c r="K111" s="102">
        <f t="shared" si="52"/>
        <v>7816</v>
      </c>
      <c r="L111" s="102">
        <f t="shared" si="52"/>
        <v>3548</v>
      </c>
      <c r="M111" s="102">
        <f t="shared" si="52"/>
        <v>390</v>
      </c>
      <c r="N111" s="102">
        <f t="shared" si="52"/>
        <v>2614</v>
      </c>
      <c r="O111" s="102">
        <f t="shared" si="52"/>
        <v>1264</v>
      </c>
      <c r="P111" s="102">
        <f t="shared" si="52"/>
        <v>11886</v>
      </c>
      <c r="Q111" s="102">
        <f t="shared" si="52"/>
        <v>3607</v>
      </c>
      <c r="R111" s="102">
        <f t="shared" si="52"/>
        <v>230</v>
      </c>
      <c r="S111" s="102">
        <f t="shared" si="52"/>
        <v>7076</v>
      </c>
      <c r="T111" s="102">
        <f t="shared" si="52"/>
        <v>973</v>
      </c>
    </row>
    <row r="112" spans="1:20" ht="17.100000000000001" customHeight="1">
      <c r="C112" s="35" t="s">
        <v>3</v>
      </c>
      <c r="D112" s="35"/>
      <c r="E112" s="37"/>
      <c r="F112" s="101">
        <f>SUM(G112:J112)</f>
        <v>204</v>
      </c>
      <c r="G112" s="102">
        <f>SUM(L112,Q112)</f>
        <v>92</v>
      </c>
      <c r="H112" s="102">
        <f t="shared" ref="H112:H125" si="53">SUM(M112,R112)</f>
        <v>11</v>
      </c>
      <c r="I112" s="102">
        <f t="shared" ref="I112:I125" si="54">SUM(N112,S112)</f>
        <v>72</v>
      </c>
      <c r="J112" s="102">
        <f t="shared" ref="J112:J126" si="55">SUM(O112,T112)</f>
        <v>29</v>
      </c>
      <c r="K112" s="89">
        <f>SUM(L112:O112)</f>
        <v>117</v>
      </c>
      <c r="L112" s="102">
        <v>43</v>
      </c>
      <c r="M112" s="102">
        <v>7</v>
      </c>
      <c r="N112" s="102">
        <v>51</v>
      </c>
      <c r="O112" s="102">
        <v>16</v>
      </c>
      <c r="P112" s="89">
        <f>SUM(Q112:T112)</f>
        <v>87</v>
      </c>
      <c r="Q112" s="102">
        <v>49</v>
      </c>
      <c r="R112" s="102">
        <v>4</v>
      </c>
      <c r="S112" s="102">
        <v>21</v>
      </c>
      <c r="T112" s="92">
        <v>13</v>
      </c>
    </row>
    <row r="113" spans="1:20" ht="17.100000000000001" customHeight="1">
      <c r="A113" s="35"/>
      <c r="B113" s="35"/>
      <c r="C113" s="20" t="s">
        <v>4</v>
      </c>
      <c r="D113" s="20"/>
      <c r="E113" s="37"/>
      <c r="F113" s="101">
        <f t="shared" ref="F113:F126" si="56">SUM(G113:J113)</f>
        <v>982</v>
      </c>
      <c r="G113" s="102">
        <f t="shared" ref="G113:H126" si="57">SUM(L113,Q113)</f>
        <v>644</v>
      </c>
      <c r="H113" s="102">
        <f t="shared" si="53"/>
        <v>25</v>
      </c>
      <c r="I113" s="102">
        <f t="shared" si="54"/>
        <v>105</v>
      </c>
      <c r="J113" s="102">
        <f t="shared" si="55"/>
        <v>208</v>
      </c>
      <c r="K113" s="89">
        <f t="shared" ref="K113:K126" si="58">SUM(L113:O113)</f>
        <v>503</v>
      </c>
      <c r="L113" s="102">
        <v>309</v>
      </c>
      <c r="M113" s="102">
        <v>14</v>
      </c>
      <c r="N113" s="102">
        <v>61</v>
      </c>
      <c r="O113" s="102">
        <v>119</v>
      </c>
      <c r="P113" s="89">
        <f t="shared" ref="P113:P126" si="59">SUM(Q113:T113)</f>
        <v>479</v>
      </c>
      <c r="Q113" s="102">
        <v>335</v>
      </c>
      <c r="R113" s="102">
        <v>11</v>
      </c>
      <c r="S113" s="102">
        <v>44</v>
      </c>
      <c r="T113" s="102">
        <v>89</v>
      </c>
    </row>
    <row r="114" spans="1:20" ht="17.100000000000001" customHeight="1">
      <c r="A114" s="139"/>
      <c r="B114" s="139"/>
      <c r="C114" s="20" t="s">
        <v>5</v>
      </c>
      <c r="D114" s="20"/>
      <c r="E114" s="37"/>
      <c r="F114" s="101">
        <f t="shared" si="56"/>
        <v>743</v>
      </c>
      <c r="G114" s="102">
        <f t="shared" si="57"/>
        <v>528</v>
      </c>
      <c r="H114" s="102">
        <f t="shared" si="53"/>
        <v>27</v>
      </c>
      <c r="I114" s="102">
        <f t="shared" si="54"/>
        <v>27</v>
      </c>
      <c r="J114" s="102">
        <f t="shared" si="55"/>
        <v>161</v>
      </c>
      <c r="K114" s="89">
        <f t="shared" si="58"/>
        <v>413</v>
      </c>
      <c r="L114" s="102">
        <v>267</v>
      </c>
      <c r="M114" s="102">
        <v>18</v>
      </c>
      <c r="N114" s="102">
        <v>17</v>
      </c>
      <c r="O114" s="102">
        <v>111</v>
      </c>
      <c r="P114" s="89">
        <f t="shared" si="59"/>
        <v>330</v>
      </c>
      <c r="Q114" s="102">
        <v>261</v>
      </c>
      <c r="R114" s="102">
        <v>9</v>
      </c>
      <c r="S114" s="102">
        <v>10</v>
      </c>
      <c r="T114" s="102">
        <v>50</v>
      </c>
    </row>
    <row r="115" spans="1:20" ht="17.100000000000001" customHeight="1">
      <c r="A115" s="44"/>
      <c r="B115" s="44"/>
      <c r="C115" s="20" t="s">
        <v>6</v>
      </c>
      <c r="D115" s="20"/>
      <c r="E115" s="37"/>
      <c r="F115" s="101">
        <f t="shared" si="56"/>
        <v>570</v>
      </c>
      <c r="G115" s="102">
        <f t="shared" si="57"/>
        <v>379</v>
      </c>
      <c r="H115" s="102">
        <f t="shared" si="53"/>
        <v>29</v>
      </c>
      <c r="I115" s="102">
        <f t="shared" si="54"/>
        <v>16</v>
      </c>
      <c r="J115" s="102">
        <f t="shared" si="55"/>
        <v>146</v>
      </c>
      <c r="K115" s="89">
        <f t="shared" si="58"/>
        <v>349</v>
      </c>
      <c r="L115" s="102">
        <v>211</v>
      </c>
      <c r="M115" s="102">
        <v>19</v>
      </c>
      <c r="N115" s="102">
        <v>12</v>
      </c>
      <c r="O115" s="102">
        <v>107</v>
      </c>
      <c r="P115" s="89">
        <f t="shared" si="59"/>
        <v>221</v>
      </c>
      <c r="Q115" s="102">
        <v>168</v>
      </c>
      <c r="R115" s="102">
        <v>10</v>
      </c>
      <c r="S115" s="102">
        <v>4</v>
      </c>
      <c r="T115" s="102">
        <v>39</v>
      </c>
    </row>
    <row r="116" spans="1:20" ht="17.100000000000001" customHeight="1">
      <c r="A116" s="5"/>
      <c r="B116" s="5"/>
      <c r="C116" s="20" t="s">
        <v>7</v>
      </c>
      <c r="D116" s="20"/>
      <c r="E116" s="37"/>
      <c r="F116" s="101">
        <f t="shared" si="56"/>
        <v>561</v>
      </c>
      <c r="G116" s="102">
        <f t="shared" si="57"/>
        <v>383</v>
      </c>
      <c r="H116" s="102">
        <f t="shared" si="53"/>
        <v>29</v>
      </c>
      <c r="I116" s="102">
        <f t="shared" si="54"/>
        <v>21</v>
      </c>
      <c r="J116" s="102">
        <f t="shared" si="55"/>
        <v>128</v>
      </c>
      <c r="K116" s="89">
        <f t="shared" si="58"/>
        <v>346</v>
      </c>
      <c r="L116" s="102">
        <v>220</v>
      </c>
      <c r="M116" s="102">
        <v>22</v>
      </c>
      <c r="N116" s="102">
        <v>15</v>
      </c>
      <c r="O116" s="102">
        <v>89</v>
      </c>
      <c r="P116" s="89">
        <f t="shared" si="59"/>
        <v>215</v>
      </c>
      <c r="Q116" s="102">
        <v>163</v>
      </c>
      <c r="R116" s="102">
        <v>7</v>
      </c>
      <c r="S116" s="102">
        <v>6</v>
      </c>
      <c r="T116" s="102">
        <v>39</v>
      </c>
    </row>
    <row r="117" spans="1:20" ht="17.100000000000001" customHeight="1">
      <c r="A117" s="5"/>
      <c r="B117" s="5"/>
      <c r="C117" s="20" t="s">
        <v>8</v>
      </c>
      <c r="D117" s="20"/>
      <c r="E117" s="37"/>
      <c r="F117" s="101">
        <f t="shared" si="56"/>
        <v>657</v>
      </c>
      <c r="G117" s="102">
        <f t="shared" si="57"/>
        <v>442</v>
      </c>
      <c r="H117" s="102">
        <f t="shared" si="53"/>
        <v>35</v>
      </c>
      <c r="I117" s="102">
        <f t="shared" si="54"/>
        <v>45</v>
      </c>
      <c r="J117" s="102">
        <f t="shared" si="55"/>
        <v>135</v>
      </c>
      <c r="K117" s="89">
        <f t="shared" si="58"/>
        <v>426</v>
      </c>
      <c r="L117" s="102">
        <v>291</v>
      </c>
      <c r="M117" s="102">
        <v>17</v>
      </c>
      <c r="N117" s="102">
        <v>18</v>
      </c>
      <c r="O117" s="102">
        <v>100</v>
      </c>
      <c r="P117" s="89">
        <f t="shared" si="59"/>
        <v>231</v>
      </c>
      <c r="Q117" s="102">
        <v>151</v>
      </c>
      <c r="R117" s="102">
        <v>18</v>
      </c>
      <c r="S117" s="102">
        <v>27</v>
      </c>
      <c r="T117" s="102">
        <v>35</v>
      </c>
    </row>
    <row r="118" spans="1:20" ht="17.100000000000001" customHeight="1">
      <c r="A118" s="5"/>
      <c r="B118" s="5"/>
      <c r="C118" s="20" t="s">
        <v>9</v>
      </c>
      <c r="D118" s="20"/>
      <c r="E118" s="37"/>
      <c r="F118" s="101">
        <f t="shared" si="56"/>
        <v>997</v>
      </c>
      <c r="G118" s="102">
        <f t="shared" si="57"/>
        <v>657</v>
      </c>
      <c r="H118" s="102">
        <f t="shared" si="53"/>
        <v>55</v>
      </c>
      <c r="I118" s="102">
        <f t="shared" si="54"/>
        <v>87</v>
      </c>
      <c r="J118" s="102">
        <f t="shared" si="55"/>
        <v>198</v>
      </c>
      <c r="K118" s="89">
        <f t="shared" si="58"/>
        <v>578</v>
      </c>
      <c r="L118" s="102">
        <v>368</v>
      </c>
      <c r="M118" s="102">
        <v>32</v>
      </c>
      <c r="N118" s="102">
        <v>42</v>
      </c>
      <c r="O118" s="102">
        <v>136</v>
      </c>
      <c r="P118" s="89">
        <f t="shared" si="59"/>
        <v>419</v>
      </c>
      <c r="Q118" s="102">
        <v>289</v>
      </c>
      <c r="R118" s="102">
        <v>23</v>
      </c>
      <c r="S118" s="102">
        <v>45</v>
      </c>
      <c r="T118" s="102">
        <v>62</v>
      </c>
    </row>
    <row r="119" spans="1:20" ht="17.100000000000001" customHeight="1">
      <c r="A119" s="5"/>
      <c r="B119" s="5"/>
      <c r="C119" s="20" t="s">
        <v>10</v>
      </c>
      <c r="D119" s="20"/>
      <c r="E119" s="37"/>
      <c r="F119" s="101">
        <f t="shared" si="56"/>
        <v>1184</v>
      </c>
      <c r="G119" s="102">
        <f t="shared" si="57"/>
        <v>793</v>
      </c>
      <c r="H119" s="102">
        <f t="shared" si="53"/>
        <v>105</v>
      </c>
      <c r="I119" s="102">
        <f t="shared" si="54"/>
        <v>117</v>
      </c>
      <c r="J119" s="102">
        <f t="shared" si="55"/>
        <v>169</v>
      </c>
      <c r="K119" s="89">
        <f t="shared" si="58"/>
        <v>656</v>
      </c>
      <c r="L119" s="102">
        <v>427</v>
      </c>
      <c r="M119" s="102">
        <v>65</v>
      </c>
      <c r="N119" s="102">
        <v>52</v>
      </c>
      <c r="O119" s="102">
        <v>112</v>
      </c>
      <c r="P119" s="89">
        <f t="shared" si="59"/>
        <v>528</v>
      </c>
      <c r="Q119" s="102">
        <v>366</v>
      </c>
      <c r="R119" s="102">
        <v>40</v>
      </c>
      <c r="S119" s="102">
        <v>65</v>
      </c>
      <c r="T119" s="102">
        <v>57</v>
      </c>
    </row>
    <row r="120" spans="1:20" ht="17.100000000000001" customHeight="1">
      <c r="A120" s="5"/>
      <c r="B120" s="5"/>
      <c r="C120" s="20" t="s">
        <v>11</v>
      </c>
      <c r="D120" s="20"/>
      <c r="E120" s="37"/>
      <c r="F120" s="101">
        <f t="shared" si="56"/>
        <v>1274</v>
      </c>
      <c r="G120" s="102">
        <f t="shared" si="57"/>
        <v>805</v>
      </c>
      <c r="H120" s="102">
        <f t="shared" si="53"/>
        <v>101</v>
      </c>
      <c r="I120" s="102">
        <f t="shared" si="54"/>
        <v>200</v>
      </c>
      <c r="J120" s="102">
        <f t="shared" si="55"/>
        <v>168</v>
      </c>
      <c r="K120" s="89">
        <f t="shared" si="58"/>
        <v>618</v>
      </c>
      <c r="L120" s="102">
        <v>387</v>
      </c>
      <c r="M120" s="102">
        <v>61</v>
      </c>
      <c r="N120" s="102">
        <v>74</v>
      </c>
      <c r="O120" s="102">
        <v>96</v>
      </c>
      <c r="P120" s="89">
        <f t="shared" si="59"/>
        <v>656</v>
      </c>
      <c r="Q120" s="102">
        <v>418</v>
      </c>
      <c r="R120" s="102">
        <v>40</v>
      </c>
      <c r="S120" s="102">
        <v>126</v>
      </c>
      <c r="T120" s="102">
        <v>72</v>
      </c>
    </row>
    <row r="121" spans="1:20" ht="17.100000000000001" customHeight="1">
      <c r="A121" s="5"/>
      <c r="B121" s="5"/>
      <c r="C121" s="20" t="s">
        <v>12</v>
      </c>
      <c r="D121" s="20"/>
      <c r="E121" s="37"/>
      <c r="F121" s="101">
        <f t="shared" si="56"/>
        <v>1435</v>
      </c>
      <c r="G121" s="102">
        <f t="shared" si="57"/>
        <v>805</v>
      </c>
      <c r="H121" s="102">
        <f t="shared" si="53"/>
        <v>93</v>
      </c>
      <c r="I121" s="102">
        <f t="shared" si="54"/>
        <v>391</v>
      </c>
      <c r="J121" s="102">
        <f t="shared" si="55"/>
        <v>146</v>
      </c>
      <c r="K121" s="89">
        <f t="shared" si="58"/>
        <v>712</v>
      </c>
      <c r="L121" s="102">
        <v>387</v>
      </c>
      <c r="M121" s="102">
        <v>59</v>
      </c>
      <c r="N121" s="102">
        <v>169</v>
      </c>
      <c r="O121" s="102">
        <v>97</v>
      </c>
      <c r="P121" s="89">
        <f t="shared" si="59"/>
        <v>723</v>
      </c>
      <c r="Q121" s="102">
        <v>418</v>
      </c>
      <c r="R121" s="102">
        <v>34</v>
      </c>
      <c r="S121" s="102">
        <v>222</v>
      </c>
      <c r="T121" s="102">
        <v>49</v>
      </c>
    </row>
    <row r="122" spans="1:20" ht="17.100000000000001" customHeight="1">
      <c r="A122" s="5"/>
      <c r="B122" s="5"/>
      <c r="C122" s="20" t="s">
        <v>13</v>
      </c>
      <c r="D122" s="20"/>
      <c r="E122" s="37"/>
      <c r="F122" s="101">
        <f t="shared" si="56"/>
        <v>2005</v>
      </c>
      <c r="G122" s="102">
        <f t="shared" si="57"/>
        <v>743</v>
      </c>
      <c r="H122" s="102">
        <f t="shared" si="53"/>
        <v>59</v>
      </c>
      <c r="I122" s="102">
        <f t="shared" si="54"/>
        <v>1052</v>
      </c>
      <c r="J122" s="102">
        <f t="shared" si="55"/>
        <v>151</v>
      </c>
      <c r="K122" s="89">
        <f t="shared" si="58"/>
        <v>834</v>
      </c>
      <c r="L122" s="102">
        <v>307</v>
      </c>
      <c r="M122" s="102">
        <v>46</v>
      </c>
      <c r="N122" s="102">
        <v>392</v>
      </c>
      <c r="O122" s="102">
        <v>89</v>
      </c>
      <c r="P122" s="89">
        <f t="shared" si="59"/>
        <v>1171</v>
      </c>
      <c r="Q122" s="102">
        <v>436</v>
      </c>
      <c r="R122" s="102">
        <v>13</v>
      </c>
      <c r="S122" s="102">
        <v>660</v>
      </c>
      <c r="T122" s="102">
        <v>62</v>
      </c>
    </row>
    <row r="123" spans="1:20" ht="17.100000000000001" customHeight="1">
      <c r="A123" s="5"/>
      <c r="B123" s="5"/>
      <c r="C123" s="20" t="s">
        <v>14</v>
      </c>
      <c r="D123" s="20"/>
      <c r="E123" s="37"/>
      <c r="F123" s="101">
        <f t="shared" si="56"/>
        <v>2548</v>
      </c>
      <c r="G123" s="102">
        <f t="shared" si="57"/>
        <v>579</v>
      </c>
      <c r="H123" s="102">
        <f t="shared" si="53"/>
        <v>41</v>
      </c>
      <c r="I123" s="102">
        <f t="shared" si="54"/>
        <v>1760</v>
      </c>
      <c r="J123" s="102">
        <f t="shared" si="55"/>
        <v>168</v>
      </c>
      <c r="K123" s="89">
        <f t="shared" si="58"/>
        <v>884</v>
      </c>
      <c r="L123" s="102">
        <v>216</v>
      </c>
      <c r="M123" s="102">
        <v>27</v>
      </c>
      <c r="N123" s="102">
        <v>562</v>
      </c>
      <c r="O123" s="102">
        <v>79</v>
      </c>
      <c r="P123" s="89">
        <f t="shared" si="59"/>
        <v>1664</v>
      </c>
      <c r="Q123" s="102">
        <v>363</v>
      </c>
      <c r="R123" s="102">
        <v>14</v>
      </c>
      <c r="S123" s="102">
        <v>1198</v>
      </c>
      <c r="T123" s="102">
        <v>89</v>
      </c>
    </row>
    <row r="124" spans="1:20" ht="17.100000000000001" customHeight="1">
      <c r="A124" s="5"/>
      <c r="B124" s="5"/>
      <c r="C124" s="20" t="s">
        <v>15</v>
      </c>
      <c r="D124" s="20"/>
      <c r="E124" s="37"/>
      <c r="F124" s="101">
        <f t="shared" si="56"/>
        <v>2210</v>
      </c>
      <c r="G124" s="102">
        <f t="shared" si="57"/>
        <v>202</v>
      </c>
      <c r="H124" s="102">
        <f t="shared" si="53"/>
        <v>5</v>
      </c>
      <c r="I124" s="102">
        <f t="shared" si="54"/>
        <v>1877</v>
      </c>
      <c r="J124" s="102">
        <f t="shared" si="55"/>
        <v>126</v>
      </c>
      <c r="K124" s="89">
        <f t="shared" si="58"/>
        <v>568</v>
      </c>
      <c r="L124" s="102">
        <v>78</v>
      </c>
      <c r="M124" s="102">
        <v>2</v>
      </c>
      <c r="N124" s="102">
        <v>440</v>
      </c>
      <c r="O124" s="102">
        <v>48</v>
      </c>
      <c r="P124" s="89">
        <f t="shared" si="59"/>
        <v>1642</v>
      </c>
      <c r="Q124" s="102">
        <v>124</v>
      </c>
      <c r="R124" s="102">
        <v>3</v>
      </c>
      <c r="S124" s="102">
        <v>1437</v>
      </c>
      <c r="T124" s="102">
        <v>78</v>
      </c>
    </row>
    <row r="125" spans="1:20" ht="17.100000000000001" customHeight="1">
      <c r="A125" s="5"/>
      <c r="B125" s="5"/>
      <c r="C125" s="20" t="s">
        <v>16</v>
      </c>
      <c r="D125" s="20"/>
      <c r="E125" s="37"/>
      <c r="F125" s="101">
        <f t="shared" si="56"/>
        <v>1987</v>
      </c>
      <c r="G125" s="102">
        <f t="shared" si="57"/>
        <v>68</v>
      </c>
      <c r="H125" s="102">
        <f t="shared" si="53"/>
        <v>2</v>
      </c>
      <c r="I125" s="102">
        <f t="shared" si="54"/>
        <v>1775</v>
      </c>
      <c r="J125" s="102">
        <f t="shared" si="55"/>
        <v>142</v>
      </c>
      <c r="K125" s="89">
        <f t="shared" si="58"/>
        <v>385</v>
      </c>
      <c r="L125" s="102">
        <v>23</v>
      </c>
      <c r="M125" s="102">
        <v>1</v>
      </c>
      <c r="N125" s="102">
        <v>317</v>
      </c>
      <c r="O125" s="90">
        <v>44</v>
      </c>
      <c r="P125" s="89">
        <f t="shared" si="59"/>
        <v>1602</v>
      </c>
      <c r="Q125" s="102">
        <v>45</v>
      </c>
      <c r="R125" s="92">
        <v>1</v>
      </c>
      <c r="S125" s="102">
        <v>1458</v>
      </c>
      <c r="T125" s="102">
        <v>98</v>
      </c>
    </row>
    <row r="126" spans="1:20" ht="17.100000000000001" customHeight="1">
      <c r="A126" s="16"/>
      <c r="B126" s="16"/>
      <c r="C126" s="22" t="s">
        <v>17</v>
      </c>
      <c r="D126" s="22"/>
      <c r="E126" s="37"/>
      <c r="F126" s="101">
        <f t="shared" si="56"/>
        <v>2345</v>
      </c>
      <c r="G126" s="89">
        <f t="shared" si="57"/>
        <v>35</v>
      </c>
      <c r="H126" s="89">
        <f t="shared" si="57"/>
        <v>3</v>
      </c>
      <c r="I126" s="89">
        <f>SUM(N126,S126)</f>
        <v>2145</v>
      </c>
      <c r="J126" s="89">
        <f t="shared" si="55"/>
        <v>162</v>
      </c>
      <c r="K126" s="89">
        <f t="shared" si="58"/>
        <v>427</v>
      </c>
      <c r="L126" s="89">
        <v>14</v>
      </c>
      <c r="M126" s="90" t="s">
        <v>163</v>
      </c>
      <c r="N126" s="89">
        <v>392</v>
      </c>
      <c r="O126" s="89">
        <v>21</v>
      </c>
      <c r="P126" s="89">
        <f t="shared" si="59"/>
        <v>1918</v>
      </c>
      <c r="Q126" s="89">
        <v>21</v>
      </c>
      <c r="R126" s="92">
        <v>3</v>
      </c>
      <c r="S126" s="89">
        <v>1753</v>
      </c>
      <c r="T126" s="89">
        <v>141</v>
      </c>
    </row>
    <row r="127" spans="1:20" ht="17.100000000000001" customHeight="1"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20"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6:15"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6:15"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6:15"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6:15"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6:15"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6:15"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6:15"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6:15"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6:15"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6:15"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6:15"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6:15"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6:15"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6:15"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6:15"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6:15"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6:15"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6:15"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6:15"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6:15"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6:15"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6:15"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6:15"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6:15"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6:15"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6:15"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6:15"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6:15"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6:15"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6:15"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6:15"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6:15"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6:15"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6:15"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6:15"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6:15"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6:15"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6:15"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6:15"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6:15"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6:15"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6:15"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6:15"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6:15"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6:15">
      <c r="F173" s="3"/>
      <c r="G173" s="3"/>
      <c r="H173" s="3"/>
      <c r="I173" s="3"/>
      <c r="J173" s="3"/>
      <c r="K173" s="3"/>
      <c r="L173" s="3"/>
      <c r="M173" s="3"/>
      <c r="N173" s="3"/>
      <c r="O173" s="3"/>
    </row>
  </sheetData>
  <mergeCells count="39">
    <mergeCell ref="B111:E111"/>
    <mergeCell ref="A2:E4"/>
    <mergeCell ref="A5:E5"/>
    <mergeCell ref="B22:E22"/>
    <mergeCell ref="C39:E39"/>
    <mergeCell ref="D56:E56"/>
    <mergeCell ref="C77:E77"/>
    <mergeCell ref="A74:E76"/>
    <mergeCell ref="P3:P4"/>
    <mergeCell ref="Q3:R3"/>
    <mergeCell ref="S3:S4"/>
    <mergeCell ref="B94:E94"/>
    <mergeCell ref="F2:J2"/>
    <mergeCell ref="J3:J4"/>
    <mergeCell ref="K2:O2"/>
    <mergeCell ref="O3:O4"/>
    <mergeCell ref="P2:T2"/>
    <mergeCell ref="T3:T4"/>
    <mergeCell ref="G3:H3"/>
    <mergeCell ref="I3:I4"/>
    <mergeCell ref="F3:F4"/>
    <mergeCell ref="K3:K4"/>
    <mergeCell ref="L3:M3"/>
    <mergeCell ref="N3:N4"/>
    <mergeCell ref="F74:J74"/>
    <mergeCell ref="K74:O74"/>
    <mergeCell ref="P74:T74"/>
    <mergeCell ref="F75:F76"/>
    <mergeCell ref="G75:H75"/>
    <mergeCell ref="I75:I76"/>
    <mergeCell ref="J75:J76"/>
    <mergeCell ref="K75:K76"/>
    <mergeCell ref="L75:M75"/>
    <mergeCell ref="N75:N76"/>
    <mergeCell ref="O75:O76"/>
    <mergeCell ref="P75:P76"/>
    <mergeCell ref="Q75:R75"/>
    <mergeCell ref="S75:S76"/>
    <mergeCell ref="T75:T76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1" orientation="portrait" r:id="rId1"/>
  <rowBreaks count="1" manualBreakCount="1">
    <brk id="72" max="19" man="1"/>
  </rowBreaks>
  <ignoredErrors>
    <ignoredError sqref="P6:P20 P23:P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5"/>
  <sheetViews>
    <sheetView view="pageBreakPreview" zoomScaleNormal="100" zoomScaleSheetLayoutView="100" workbookViewId="0"/>
  </sheetViews>
  <sheetFormatPr defaultRowHeight="12"/>
  <cols>
    <col min="1" max="2" width="3.625" style="2" customWidth="1"/>
    <col min="3" max="3" width="14.125" style="2" customWidth="1"/>
    <col min="4" max="4" width="3.625" style="2" customWidth="1"/>
    <col min="5" max="5" width="6.375" style="2" customWidth="1"/>
    <col min="6" max="15" width="9.625" style="2" customWidth="1"/>
    <col min="16" max="16384" width="9" style="2"/>
  </cols>
  <sheetData>
    <row r="1" spans="1:15" ht="24" customHeight="1" thickBot="1">
      <c r="A1" s="15" t="s">
        <v>413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ht="38.1" customHeight="1" thickTop="1">
      <c r="A2" s="272" t="s">
        <v>263</v>
      </c>
      <c r="B2" s="272"/>
      <c r="C2" s="272"/>
      <c r="D2" s="272"/>
      <c r="E2" s="275"/>
      <c r="F2" s="256" t="s">
        <v>167</v>
      </c>
      <c r="G2" s="258"/>
      <c r="H2" s="300" t="s">
        <v>390</v>
      </c>
      <c r="I2" s="258"/>
      <c r="J2" s="301" t="s">
        <v>391</v>
      </c>
      <c r="K2" s="302"/>
      <c r="L2" s="301" t="s">
        <v>392</v>
      </c>
      <c r="M2" s="302"/>
      <c r="N2" s="300" t="s">
        <v>393</v>
      </c>
      <c r="O2" s="257"/>
    </row>
    <row r="3" spans="1:15" ht="15" customHeight="1">
      <c r="A3" s="273"/>
      <c r="B3" s="273"/>
      <c r="C3" s="273"/>
      <c r="D3" s="273"/>
      <c r="E3" s="263"/>
      <c r="F3" s="136" t="s">
        <v>67</v>
      </c>
      <c r="G3" s="136" t="s">
        <v>68</v>
      </c>
      <c r="H3" s="136" t="s">
        <v>67</v>
      </c>
      <c r="I3" s="136" t="s">
        <v>68</v>
      </c>
      <c r="J3" s="136" t="s">
        <v>67</v>
      </c>
      <c r="K3" s="136" t="s">
        <v>68</v>
      </c>
      <c r="L3" s="136" t="s">
        <v>67</v>
      </c>
      <c r="M3" s="136" t="s">
        <v>68</v>
      </c>
      <c r="N3" s="136" t="s">
        <v>67</v>
      </c>
      <c r="O3" s="136" t="s">
        <v>68</v>
      </c>
    </row>
    <row r="4" spans="1:15" s="7" customFormat="1" ht="17.100000000000001" customHeight="1">
      <c r="A4" s="305" t="s">
        <v>79</v>
      </c>
      <c r="B4" s="305"/>
      <c r="C4" s="305"/>
      <c r="D4" s="305"/>
      <c r="F4" s="157">
        <f>SUM(H4,J4,L4)</f>
        <v>24689</v>
      </c>
      <c r="G4" s="159">
        <f>SUM(I4,K4,M4)</f>
        <v>68422</v>
      </c>
      <c r="H4" s="159">
        <f t="shared" ref="H4:O4" si="0">SUM(H5:H6)</f>
        <v>23021</v>
      </c>
      <c r="I4" s="159">
        <f t="shared" si="0"/>
        <v>61634</v>
      </c>
      <c r="J4" s="159">
        <f t="shared" si="0"/>
        <v>1213</v>
      </c>
      <c r="K4" s="159">
        <f t="shared" si="0"/>
        <v>4936</v>
      </c>
      <c r="L4" s="159">
        <f t="shared" si="0"/>
        <v>455</v>
      </c>
      <c r="M4" s="159">
        <f t="shared" si="0"/>
        <v>1852</v>
      </c>
      <c r="N4" s="159">
        <f t="shared" si="0"/>
        <v>895</v>
      </c>
      <c r="O4" s="159">
        <f t="shared" si="0"/>
        <v>4298</v>
      </c>
    </row>
    <row r="5" spans="1:15" s="7" customFormat="1" ht="17.100000000000001" customHeight="1">
      <c r="B5" s="304" t="s">
        <v>60</v>
      </c>
      <c r="C5" s="304"/>
      <c r="D5" s="304"/>
      <c r="E5" s="304"/>
      <c r="F5" s="157">
        <f>SUM(H5,J5,L5)</f>
        <v>13799</v>
      </c>
      <c r="G5" s="159">
        <f>SUM(I5,K5,M5)</f>
        <v>28454</v>
      </c>
      <c r="H5" s="159">
        <v>13061</v>
      </c>
      <c r="I5" s="159">
        <v>26122</v>
      </c>
      <c r="J5" s="159">
        <v>585</v>
      </c>
      <c r="K5" s="159">
        <v>1861</v>
      </c>
      <c r="L5" s="159">
        <v>153</v>
      </c>
      <c r="M5" s="159">
        <v>471</v>
      </c>
      <c r="N5" s="159">
        <v>6</v>
      </c>
      <c r="O5" s="159">
        <v>29</v>
      </c>
    </row>
    <row r="6" spans="1:15" s="7" customFormat="1" ht="17.100000000000001" customHeight="1">
      <c r="B6" s="304" t="s">
        <v>61</v>
      </c>
      <c r="C6" s="304"/>
      <c r="D6" s="304"/>
      <c r="E6" s="304"/>
      <c r="F6" s="157">
        <f>SUM(F7:F25)</f>
        <v>10890</v>
      </c>
      <c r="G6" s="159">
        <f>SUM(G7:G25)</f>
        <v>39968</v>
      </c>
      <c r="H6" s="159">
        <f>SUM(H7:H25)</f>
        <v>9960</v>
      </c>
      <c r="I6" s="159">
        <f t="shared" ref="I6:O6" si="1">SUM(I7:I25)</f>
        <v>35512</v>
      </c>
      <c r="J6" s="159">
        <f t="shared" si="1"/>
        <v>628</v>
      </c>
      <c r="K6" s="159">
        <f t="shared" si="1"/>
        <v>3075</v>
      </c>
      <c r="L6" s="159">
        <f t="shared" si="1"/>
        <v>302</v>
      </c>
      <c r="M6" s="159">
        <f t="shared" si="1"/>
        <v>1381</v>
      </c>
      <c r="N6" s="159">
        <f t="shared" si="1"/>
        <v>889</v>
      </c>
      <c r="O6" s="159">
        <f t="shared" si="1"/>
        <v>4269</v>
      </c>
    </row>
    <row r="7" spans="1:15" ht="17.100000000000001" customHeight="1">
      <c r="C7" s="139" t="s">
        <v>62</v>
      </c>
      <c r="D7" s="44">
        <v>0</v>
      </c>
      <c r="E7" s="2" t="s">
        <v>63</v>
      </c>
      <c r="F7" s="94">
        <f>SUM(H7,J7,L7)</f>
        <v>366</v>
      </c>
      <c r="G7" s="61">
        <f>SUM(I7,K7,M7)</f>
        <v>1478</v>
      </c>
      <c r="H7" s="61">
        <v>348</v>
      </c>
      <c r="I7" s="61">
        <v>1362</v>
      </c>
      <c r="J7" s="61">
        <v>17</v>
      </c>
      <c r="K7" s="61">
        <v>109</v>
      </c>
      <c r="L7" s="61">
        <v>1</v>
      </c>
      <c r="M7" s="61">
        <v>7</v>
      </c>
      <c r="N7" s="61">
        <v>18</v>
      </c>
      <c r="O7" s="61">
        <v>116</v>
      </c>
    </row>
    <row r="8" spans="1:15" ht="17.100000000000001" customHeight="1">
      <c r="D8" s="44">
        <v>1</v>
      </c>
      <c r="F8" s="94">
        <f t="shared" ref="F8:F25" si="2">SUM(H8,J8,L8)</f>
        <v>373</v>
      </c>
      <c r="G8" s="61">
        <f t="shared" ref="G8:G25" si="3">SUM(I8,K8,M8)</f>
        <v>1477</v>
      </c>
      <c r="H8" s="61">
        <v>355</v>
      </c>
      <c r="I8" s="61">
        <v>1383</v>
      </c>
      <c r="J8" s="61">
        <v>16</v>
      </c>
      <c r="K8" s="61">
        <v>84</v>
      </c>
      <c r="L8" s="61">
        <v>2</v>
      </c>
      <c r="M8" s="61">
        <v>10</v>
      </c>
      <c r="N8" s="61">
        <v>17</v>
      </c>
      <c r="O8" s="61">
        <v>90</v>
      </c>
    </row>
    <row r="9" spans="1:15" ht="17.100000000000001" customHeight="1">
      <c r="D9" s="44">
        <v>2</v>
      </c>
      <c r="F9" s="94">
        <f t="shared" si="2"/>
        <v>363</v>
      </c>
      <c r="G9" s="61">
        <f t="shared" si="3"/>
        <v>1454</v>
      </c>
      <c r="H9" s="61">
        <v>345</v>
      </c>
      <c r="I9" s="61">
        <v>1355</v>
      </c>
      <c r="J9" s="61">
        <v>18</v>
      </c>
      <c r="K9" s="61">
        <v>99</v>
      </c>
      <c r="L9" s="61" t="s">
        <v>163</v>
      </c>
      <c r="M9" s="61" t="s">
        <v>163</v>
      </c>
      <c r="N9" s="61">
        <v>18</v>
      </c>
      <c r="O9" s="61">
        <v>99</v>
      </c>
    </row>
    <row r="10" spans="1:15" ht="17.100000000000001" customHeight="1">
      <c r="D10" s="44">
        <v>3</v>
      </c>
      <c r="F10" s="94">
        <f t="shared" si="2"/>
        <v>306</v>
      </c>
      <c r="G10" s="61">
        <f t="shared" si="3"/>
        <v>1224</v>
      </c>
      <c r="H10" s="61">
        <v>291</v>
      </c>
      <c r="I10" s="61">
        <v>1136</v>
      </c>
      <c r="J10" s="61">
        <v>15</v>
      </c>
      <c r="K10" s="61">
        <v>88</v>
      </c>
      <c r="L10" s="69" t="s">
        <v>163</v>
      </c>
      <c r="M10" s="69" t="s">
        <v>163</v>
      </c>
      <c r="N10" s="61">
        <v>15</v>
      </c>
      <c r="O10" s="61">
        <v>88</v>
      </c>
    </row>
    <row r="11" spans="1:15" ht="17.100000000000001" customHeight="1">
      <c r="D11" s="44">
        <v>4</v>
      </c>
      <c r="F11" s="94">
        <f t="shared" si="2"/>
        <v>262</v>
      </c>
      <c r="G11" s="61">
        <f t="shared" si="3"/>
        <v>1081</v>
      </c>
      <c r="H11" s="61">
        <v>246</v>
      </c>
      <c r="I11" s="61">
        <v>986</v>
      </c>
      <c r="J11" s="61">
        <v>13</v>
      </c>
      <c r="K11" s="61">
        <v>74</v>
      </c>
      <c r="L11" s="69">
        <v>3</v>
      </c>
      <c r="M11" s="69">
        <v>21</v>
      </c>
      <c r="N11" s="61">
        <v>15</v>
      </c>
      <c r="O11" s="61">
        <v>89</v>
      </c>
    </row>
    <row r="12" spans="1:15" ht="17.100000000000001" customHeight="1">
      <c r="D12" s="44">
        <v>5</v>
      </c>
      <c r="F12" s="94">
        <f t="shared" si="2"/>
        <v>267</v>
      </c>
      <c r="G12" s="61">
        <f t="shared" si="3"/>
        <v>1077</v>
      </c>
      <c r="H12" s="61">
        <v>249</v>
      </c>
      <c r="I12" s="61">
        <v>974</v>
      </c>
      <c r="J12" s="61">
        <v>17</v>
      </c>
      <c r="K12" s="61">
        <v>98</v>
      </c>
      <c r="L12" s="61">
        <v>1</v>
      </c>
      <c r="M12" s="61">
        <v>5</v>
      </c>
      <c r="N12" s="61">
        <v>17</v>
      </c>
      <c r="O12" s="61">
        <v>98</v>
      </c>
    </row>
    <row r="13" spans="1:15" ht="17.100000000000001" customHeight="1">
      <c r="D13" s="44">
        <v>6</v>
      </c>
      <c r="F13" s="94">
        <f t="shared" si="2"/>
        <v>294</v>
      </c>
      <c r="G13" s="61">
        <f t="shared" si="3"/>
        <v>1222</v>
      </c>
      <c r="H13" s="61">
        <v>277</v>
      </c>
      <c r="I13" s="61">
        <v>1140</v>
      </c>
      <c r="J13" s="61">
        <v>15</v>
      </c>
      <c r="K13" s="61">
        <v>71</v>
      </c>
      <c r="L13" s="69">
        <v>2</v>
      </c>
      <c r="M13" s="69">
        <v>11</v>
      </c>
      <c r="N13" s="61">
        <v>15</v>
      </c>
      <c r="O13" s="61">
        <v>71</v>
      </c>
    </row>
    <row r="14" spans="1:15" ht="17.100000000000001" customHeight="1">
      <c r="D14" s="44">
        <v>7</v>
      </c>
      <c r="F14" s="94">
        <f t="shared" si="2"/>
        <v>284</v>
      </c>
      <c r="G14" s="61">
        <f t="shared" si="3"/>
        <v>1194</v>
      </c>
      <c r="H14" s="61">
        <v>262</v>
      </c>
      <c r="I14" s="61">
        <v>1078</v>
      </c>
      <c r="J14" s="61">
        <v>19</v>
      </c>
      <c r="K14" s="61">
        <v>100</v>
      </c>
      <c r="L14" s="61">
        <v>3</v>
      </c>
      <c r="M14" s="61">
        <v>16</v>
      </c>
      <c r="N14" s="61">
        <v>20</v>
      </c>
      <c r="O14" s="61">
        <v>107</v>
      </c>
    </row>
    <row r="15" spans="1:15" ht="17.100000000000001" customHeight="1">
      <c r="D15" s="44">
        <v>8</v>
      </c>
      <c r="F15" s="94">
        <f t="shared" si="2"/>
        <v>292</v>
      </c>
      <c r="G15" s="61">
        <f t="shared" si="3"/>
        <v>1175</v>
      </c>
      <c r="H15" s="61">
        <v>281</v>
      </c>
      <c r="I15" s="61">
        <v>1118</v>
      </c>
      <c r="J15" s="61">
        <v>11</v>
      </c>
      <c r="K15" s="61">
        <v>57</v>
      </c>
      <c r="L15" s="69" t="s">
        <v>163</v>
      </c>
      <c r="M15" s="69" t="s">
        <v>163</v>
      </c>
      <c r="N15" s="61">
        <v>11</v>
      </c>
      <c r="O15" s="61">
        <v>57</v>
      </c>
    </row>
    <row r="16" spans="1:15" ht="17.100000000000001" customHeight="1">
      <c r="D16" s="44">
        <v>9</v>
      </c>
      <c r="F16" s="94">
        <f t="shared" si="2"/>
        <v>241</v>
      </c>
      <c r="G16" s="61">
        <f t="shared" si="3"/>
        <v>1009</v>
      </c>
      <c r="H16" s="61">
        <v>222</v>
      </c>
      <c r="I16" s="61">
        <v>901</v>
      </c>
      <c r="J16" s="61">
        <v>16</v>
      </c>
      <c r="K16" s="61">
        <v>89</v>
      </c>
      <c r="L16" s="69">
        <v>3</v>
      </c>
      <c r="M16" s="69">
        <v>19</v>
      </c>
      <c r="N16" s="61">
        <v>17</v>
      </c>
      <c r="O16" s="61">
        <v>96</v>
      </c>
    </row>
    <row r="17" spans="2:15" ht="17.100000000000001" customHeight="1">
      <c r="D17" s="44">
        <v>10</v>
      </c>
      <c r="F17" s="94">
        <f t="shared" si="2"/>
        <v>281</v>
      </c>
      <c r="G17" s="61">
        <f t="shared" si="3"/>
        <v>1167</v>
      </c>
      <c r="H17" s="61">
        <v>264</v>
      </c>
      <c r="I17" s="61">
        <v>1073</v>
      </c>
      <c r="J17" s="61">
        <v>16</v>
      </c>
      <c r="K17" s="61">
        <v>86</v>
      </c>
      <c r="L17" s="61">
        <v>1</v>
      </c>
      <c r="M17" s="61">
        <v>8</v>
      </c>
      <c r="N17" s="61">
        <v>17</v>
      </c>
      <c r="O17" s="61">
        <v>94</v>
      </c>
    </row>
    <row r="18" spans="2:15" ht="17.100000000000001" customHeight="1">
      <c r="D18" s="44">
        <v>11</v>
      </c>
      <c r="F18" s="94">
        <f t="shared" si="2"/>
        <v>248</v>
      </c>
      <c r="G18" s="61">
        <f t="shared" si="3"/>
        <v>1005</v>
      </c>
      <c r="H18" s="61">
        <v>228</v>
      </c>
      <c r="I18" s="61">
        <v>900</v>
      </c>
      <c r="J18" s="61">
        <v>20</v>
      </c>
      <c r="K18" s="61">
        <v>105</v>
      </c>
      <c r="L18" s="61" t="s">
        <v>163</v>
      </c>
      <c r="M18" s="61" t="s">
        <v>163</v>
      </c>
      <c r="N18" s="61">
        <v>20</v>
      </c>
      <c r="O18" s="61">
        <v>105</v>
      </c>
    </row>
    <row r="19" spans="2:15" ht="17.100000000000001" customHeight="1">
      <c r="D19" s="44">
        <v>12</v>
      </c>
      <c r="F19" s="94">
        <f t="shared" si="2"/>
        <v>259</v>
      </c>
      <c r="G19" s="61">
        <f t="shared" si="3"/>
        <v>1044</v>
      </c>
      <c r="H19" s="61">
        <v>230</v>
      </c>
      <c r="I19" s="61">
        <v>897</v>
      </c>
      <c r="J19" s="61">
        <v>28</v>
      </c>
      <c r="K19" s="61">
        <v>141</v>
      </c>
      <c r="L19" s="61">
        <v>1</v>
      </c>
      <c r="M19" s="61">
        <v>6</v>
      </c>
      <c r="N19" s="61">
        <v>28</v>
      </c>
      <c r="O19" s="61">
        <v>141</v>
      </c>
    </row>
    <row r="20" spans="2:15" ht="17.100000000000001" customHeight="1">
      <c r="D20" s="44">
        <v>13</v>
      </c>
      <c r="F20" s="94">
        <f t="shared" si="2"/>
        <v>285</v>
      </c>
      <c r="G20" s="61">
        <f t="shared" si="3"/>
        <v>1152</v>
      </c>
      <c r="H20" s="61">
        <v>263</v>
      </c>
      <c r="I20" s="61">
        <v>1033</v>
      </c>
      <c r="J20" s="61">
        <v>22</v>
      </c>
      <c r="K20" s="61">
        <v>119</v>
      </c>
      <c r="L20" s="61" t="s">
        <v>163</v>
      </c>
      <c r="M20" s="61" t="s">
        <v>163</v>
      </c>
      <c r="N20" s="61">
        <v>22</v>
      </c>
      <c r="O20" s="61">
        <v>119</v>
      </c>
    </row>
    <row r="21" spans="2:15" ht="17.100000000000001" customHeight="1">
      <c r="D21" s="44">
        <v>14</v>
      </c>
      <c r="F21" s="94">
        <f t="shared" si="2"/>
        <v>289</v>
      </c>
      <c r="G21" s="61">
        <f t="shared" si="3"/>
        <v>1113</v>
      </c>
      <c r="H21" s="61">
        <v>271</v>
      </c>
      <c r="I21" s="61">
        <v>1018</v>
      </c>
      <c r="J21" s="61">
        <v>17</v>
      </c>
      <c r="K21" s="61">
        <v>89</v>
      </c>
      <c r="L21" s="61">
        <v>1</v>
      </c>
      <c r="M21" s="61">
        <v>6</v>
      </c>
      <c r="N21" s="61">
        <v>18</v>
      </c>
      <c r="O21" s="61">
        <v>95</v>
      </c>
    </row>
    <row r="22" spans="2:15" ht="17.100000000000001" customHeight="1">
      <c r="D22" s="44">
        <v>15</v>
      </c>
      <c r="F22" s="94">
        <f t="shared" si="2"/>
        <v>250</v>
      </c>
      <c r="G22" s="61">
        <f t="shared" si="3"/>
        <v>955</v>
      </c>
      <c r="H22" s="61">
        <v>227</v>
      </c>
      <c r="I22" s="61">
        <v>843</v>
      </c>
      <c r="J22" s="61">
        <v>21</v>
      </c>
      <c r="K22" s="61">
        <v>102</v>
      </c>
      <c r="L22" s="61">
        <v>2</v>
      </c>
      <c r="M22" s="61">
        <v>10</v>
      </c>
      <c r="N22" s="61">
        <v>23</v>
      </c>
      <c r="O22" s="61">
        <v>112</v>
      </c>
    </row>
    <row r="23" spans="2:15" ht="17.100000000000001" customHeight="1">
      <c r="D23" s="44">
        <v>16</v>
      </c>
      <c r="F23" s="94">
        <f t="shared" si="2"/>
        <v>277</v>
      </c>
      <c r="G23" s="61">
        <f t="shared" si="3"/>
        <v>1035</v>
      </c>
      <c r="H23" s="61">
        <v>257</v>
      </c>
      <c r="I23" s="61">
        <v>934</v>
      </c>
      <c r="J23" s="61">
        <v>16</v>
      </c>
      <c r="K23" s="61">
        <v>81</v>
      </c>
      <c r="L23" s="69">
        <v>4</v>
      </c>
      <c r="M23" s="69">
        <v>20</v>
      </c>
      <c r="N23" s="61">
        <v>19</v>
      </c>
      <c r="O23" s="61">
        <v>97</v>
      </c>
    </row>
    <row r="24" spans="2:15" ht="17.100000000000001" customHeight="1">
      <c r="D24" s="44">
        <v>17</v>
      </c>
      <c r="F24" s="94">
        <f t="shared" si="2"/>
        <v>308</v>
      </c>
      <c r="G24" s="61">
        <f t="shared" si="3"/>
        <v>1156</v>
      </c>
      <c r="H24" s="61">
        <v>281</v>
      </c>
      <c r="I24" s="61">
        <v>1025</v>
      </c>
      <c r="J24" s="61">
        <v>25</v>
      </c>
      <c r="K24" s="61">
        <v>123</v>
      </c>
      <c r="L24" s="61">
        <v>2</v>
      </c>
      <c r="M24" s="61">
        <v>8</v>
      </c>
      <c r="N24" s="61">
        <v>25</v>
      </c>
      <c r="O24" s="61">
        <v>123</v>
      </c>
    </row>
    <row r="25" spans="2:15" ht="17.100000000000001" customHeight="1">
      <c r="D25" s="44">
        <v>18</v>
      </c>
      <c r="E25" s="2" t="s">
        <v>64</v>
      </c>
      <c r="F25" s="94">
        <f t="shared" si="2"/>
        <v>5645</v>
      </c>
      <c r="G25" s="61">
        <f t="shared" si="3"/>
        <v>18950</v>
      </c>
      <c r="H25" s="61">
        <v>5063</v>
      </c>
      <c r="I25" s="61">
        <v>16356</v>
      </c>
      <c r="J25" s="61">
        <v>306</v>
      </c>
      <c r="K25" s="61">
        <v>1360</v>
      </c>
      <c r="L25" s="61">
        <v>276</v>
      </c>
      <c r="M25" s="61">
        <v>1234</v>
      </c>
      <c r="N25" s="61">
        <v>554</v>
      </c>
      <c r="O25" s="61">
        <v>2472</v>
      </c>
    </row>
    <row r="26" spans="2:15" ht="17.100000000000001" customHeight="1">
      <c r="F26" s="94"/>
      <c r="G26" s="61"/>
      <c r="H26" s="61"/>
      <c r="I26" s="61"/>
      <c r="J26" s="61"/>
      <c r="K26" s="61"/>
      <c r="L26" s="61"/>
      <c r="M26" s="61"/>
      <c r="N26" s="61"/>
      <c r="O26" s="61"/>
    </row>
    <row r="27" spans="2:15" ht="17.100000000000001" customHeight="1">
      <c r="B27" s="303" t="s">
        <v>270</v>
      </c>
      <c r="C27" s="303"/>
      <c r="D27" s="303"/>
      <c r="E27" s="303"/>
      <c r="F27" s="94">
        <f>SUM(F28:F35)</f>
        <v>6190</v>
      </c>
      <c r="G27" s="61">
        <f>SUM(G28:G35)</f>
        <v>19301</v>
      </c>
      <c r="H27" s="61">
        <f t="shared" ref="H27:O27" si="4">SUM(H28:H35)</f>
        <v>5615</v>
      </c>
      <c r="I27" s="61">
        <f t="shared" si="4"/>
        <v>16845</v>
      </c>
      <c r="J27" s="61">
        <f t="shared" si="4"/>
        <v>343</v>
      </c>
      <c r="K27" s="61">
        <f t="shared" si="4"/>
        <v>1466</v>
      </c>
      <c r="L27" s="61">
        <f t="shared" si="4"/>
        <v>232</v>
      </c>
      <c r="M27" s="61">
        <f t="shared" si="4"/>
        <v>990</v>
      </c>
      <c r="N27" s="61">
        <f t="shared" si="4"/>
        <v>545</v>
      </c>
      <c r="O27" s="61">
        <f t="shared" si="4"/>
        <v>2333</v>
      </c>
    </row>
    <row r="28" spans="2:15" ht="17.100000000000001" customHeight="1">
      <c r="C28" s="139" t="s">
        <v>65</v>
      </c>
      <c r="D28" s="2">
        <v>0</v>
      </c>
      <c r="E28" s="2" t="s">
        <v>63</v>
      </c>
      <c r="F28" s="94">
        <f t="shared" ref="F28:F34" si="5">SUM(H28,J28,L28)</f>
        <v>153</v>
      </c>
      <c r="G28" s="61">
        <f t="shared" ref="G28:G34" si="6">SUM(I28,K28,M28)</f>
        <v>474</v>
      </c>
      <c r="H28" s="61">
        <v>148</v>
      </c>
      <c r="I28" s="61">
        <v>444</v>
      </c>
      <c r="J28" s="61">
        <v>4</v>
      </c>
      <c r="K28" s="61">
        <v>23</v>
      </c>
      <c r="L28" s="61">
        <v>1</v>
      </c>
      <c r="M28" s="61">
        <v>7</v>
      </c>
      <c r="N28" s="61">
        <v>5</v>
      </c>
      <c r="O28" s="61">
        <v>30</v>
      </c>
    </row>
    <row r="29" spans="2:15" ht="17.100000000000001" customHeight="1">
      <c r="C29" s="299" t="s">
        <v>264</v>
      </c>
      <c r="D29" s="299"/>
      <c r="F29" s="94">
        <f t="shared" si="5"/>
        <v>290</v>
      </c>
      <c r="G29" s="61">
        <f t="shared" si="6"/>
        <v>896</v>
      </c>
      <c r="H29" s="61">
        <v>274</v>
      </c>
      <c r="I29" s="61">
        <v>822</v>
      </c>
      <c r="J29" s="61">
        <v>15</v>
      </c>
      <c r="K29" s="61">
        <v>70</v>
      </c>
      <c r="L29" s="61">
        <v>1</v>
      </c>
      <c r="M29" s="61">
        <v>4</v>
      </c>
      <c r="N29" s="61">
        <v>15</v>
      </c>
      <c r="O29" s="61">
        <v>70</v>
      </c>
    </row>
    <row r="30" spans="2:15" ht="17.100000000000001" customHeight="1">
      <c r="C30" s="299" t="s">
        <v>265</v>
      </c>
      <c r="D30" s="299"/>
      <c r="F30" s="94">
        <f t="shared" si="5"/>
        <v>271</v>
      </c>
      <c r="G30" s="61">
        <f t="shared" si="6"/>
        <v>838</v>
      </c>
      <c r="H30" s="61">
        <v>257</v>
      </c>
      <c r="I30" s="61">
        <v>771</v>
      </c>
      <c r="J30" s="61">
        <v>13</v>
      </c>
      <c r="K30" s="61">
        <v>62</v>
      </c>
      <c r="L30" s="69">
        <v>1</v>
      </c>
      <c r="M30" s="69">
        <v>5</v>
      </c>
      <c r="N30" s="61">
        <v>13</v>
      </c>
      <c r="O30" s="61">
        <v>62</v>
      </c>
    </row>
    <row r="31" spans="2:15" ht="17.100000000000001" customHeight="1">
      <c r="C31" s="299" t="s">
        <v>266</v>
      </c>
      <c r="D31" s="299"/>
      <c r="F31" s="94">
        <f t="shared" si="5"/>
        <v>235</v>
      </c>
      <c r="G31" s="61">
        <f t="shared" si="6"/>
        <v>731</v>
      </c>
      <c r="H31" s="61">
        <v>213</v>
      </c>
      <c r="I31" s="61">
        <v>639</v>
      </c>
      <c r="J31" s="61">
        <v>20</v>
      </c>
      <c r="K31" s="61">
        <v>84</v>
      </c>
      <c r="L31" s="69">
        <v>2</v>
      </c>
      <c r="M31" s="69">
        <v>8</v>
      </c>
      <c r="N31" s="61">
        <v>20</v>
      </c>
      <c r="O31" s="61">
        <v>84</v>
      </c>
    </row>
    <row r="32" spans="2:15" ht="17.100000000000001" customHeight="1">
      <c r="C32" s="299" t="s">
        <v>267</v>
      </c>
      <c r="D32" s="299"/>
      <c r="F32" s="94">
        <f t="shared" si="5"/>
        <v>193</v>
      </c>
      <c r="G32" s="61">
        <f t="shared" si="6"/>
        <v>592</v>
      </c>
      <c r="H32" s="61">
        <v>182</v>
      </c>
      <c r="I32" s="61">
        <v>546</v>
      </c>
      <c r="J32" s="61">
        <v>11</v>
      </c>
      <c r="K32" s="61">
        <v>46</v>
      </c>
      <c r="L32" s="61" t="s">
        <v>163</v>
      </c>
      <c r="M32" s="61" t="s">
        <v>163</v>
      </c>
      <c r="N32" s="61">
        <v>11</v>
      </c>
      <c r="O32" s="61">
        <v>46</v>
      </c>
    </row>
    <row r="33" spans="2:15" ht="17.100000000000001" customHeight="1">
      <c r="C33" s="299" t="s">
        <v>268</v>
      </c>
      <c r="D33" s="299"/>
      <c r="F33" s="94">
        <f t="shared" si="5"/>
        <v>258</v>
      </c>
      <c r="G33" s="61">
        <f t="shared" si="6"/>
        <v>797</v>
      </c>
      <c r="H33" s="61">
        <v>240</v>
      </c>
      <c r="I33" s="61">
        <v>720</v>
      </c>
      <c r="J33" s="61">
        <v>18</v>
      </c>
      <c r="K33" s="61">
        <v>77</v>
      </c>
      <c r="L33" s="69" t="s">
        <v>163</v>
      </c>
      <c r="M33" s="69" t="s">
        <v>163</v>
      </c>
      <c r="N33" s="61">
        <v>18</v>
      </c>
      <c r="O33" s="61">
        <v>77</v>
      </c>
    </row>
    <row r="34" spans="2:15" ht="17.100000000000001" customHeight="1">
      <c r="C34" s="299" t="s">
        <v>269</v>
      </c>
      <c r="D34" s="299"/>
      <c r="F34" s="94">
        <f t="shared" si="5"/>
        <v>350</v>
      </c>
      <c r="G34" s="61">
        <f t="shared" si="6"/>
        <v>1091</v>
      </c>
      <c r="H34" s="61">
        <v>317</v>
      </c>
      <c r="I34" s="61">
        <v>951</v>
      </c>
      <c r="J34" s="61">
        <v>28</v>
      </c>
      <c r="K34" s="61">
        <v>119</v>
      </c>
      <c r="L34" s="61">
        <v>5</v>
      </c>
      <c r="M34" s="61">
        <v>21</v>
      </c>
      <c r="N34" s="61">
        <v>30</v>
      </c>
      <c r="O34" s="61">
        <v>128</v>
      </c>
    </row>
    <row r="35" spans="2:15" ht="17.100000000000001" customHeight="1">
      <c r="C35" s="299">
        <v>18</v>
      </c>
      <c r="D35" s="299"/>
      <c r="E35" s="2" t="s">
        <v>64</v>
      </c>
      <c r="F35" s="94">
        <f>SUM(H35,J35,L35)</f>
        <v>4440</v>
      </c>
      <c r="G35" s="61">
        <f>SUM(I35,K35,M35)</f>
        <v>13882</v>
      </c>
      <c r="H35" s="61">
        <v>3984</v>
      </c>
      <c r="I35" s="61">
        <v>11952</v>
      </c>
      <c r="J35" s="61">
        <v>234</v>
      </c>
      <c r="K35" s="61">
        <v>985</v>
      </c>
      <c r="L35" s="69">
        <v>222</v>
      </c>
      <c r="M35" s="69">
        <v>945</v>
      </c>
      <c r="N35" s="61">
        <v>433</v>
      </c>
      <c r="O35" s="61">
        <v>1836</v>
      </c>
    </row>
    <row r="36" spans="2:15" ht="17.100000000000001" customHeight="1">
      <c r="F36" s="94"/>
      <c r="G36" s="61"/>
      <c r="H36" s="61"/>
      <c r="I36" s="61"/>
      <c r="J36" s="61"/>
      <c r="K36" s="61"/>
      <c r="L36" s="61"/>
      <c r="M36" s="61"/>
      <c r="N36" s="61"/>
      <c r="O36" s="61"/>
    </row>
    <row r="37" spans="2:15" ht="17.100000000000001" customHeight="1">
      <c r="B37" s="303" t="s">
        <v>271</v>
      </c>
      <c r="C37" s="303"/>
      <c r="D37" s="303"/>
      <c r="E37" s="303"/>
      <c r="F37" s="94">
        <f>SUM(F38:F45)</f>
        <v>3564</v>
      </c>
      <c r="G37" s="61">
        <f t="shared" ref="G37:O37" si="7">SUM(G38:G45)</f>
        <v>14607</v>
      </c>
      <c r="H37" s="61">
        <f t="shared" si="7"/>
        <v>3298</v>
      </c>
      <c r="I37" s="61">
        <f t="shared" si="7"/>
        <v>13192</v>
      </c>
      <c r="J37" s="61">
        <f t="shared" si="7"/>
        <v>211</v>
      </c>
      <c r="K37" s="61">
        <f t="shared" si="7"/>
        <v>1124</v>
      </c>
      <c r="L37" s="61">
        <f t="shared" si="7"/>
        <v>55</v>
      </c>
      <c r="M37" s="61">
        <f t="shared" si="7"/>
        <v>291</v>
      </c>
      <c r="N37" s="61">
        <f t="shared" si="7"/>
        <v>259</v>
      </c>
      <c r="O37" s="61">
        <f t="shared" si="7"/>
        <v>1377</v>
      </c>
    </row>
    <row r="38" spans="2:15" ht="17.100000000000001" customHeight="1">
      <c r="C38" s="139" t="s">
        <v>62</v>
      </c>
      <c r="D38" s="2">
        <v>0</v>
      </c>
      <c r="E38" s="2" t="s">
        <v>63</v>
      </c>
      <c r="F38" s="94">
        <f t="shared" ref="F38:F45" si="8">SUM(H38,J38,L38)</f>
        <v>132</v>
      </c>
      <c r="G38" s="61">
        <f t="shared" ref="G38:G45" si="9">SUM(I38,K38,M38)</f>
        <v>541</v>
      </c>
      <c r="H38" s="61">
        <v>125</v>
      </c>
      <c r="I38" s="61">
        <v>500</v>
      </c>
      <c r="J38" s="61">
        <v>7</v>
      </c>
      <c r="K38" s="61">
        <v>41</v>
      </c>
      <c r="L38" s="69" t="s">
        <v>163</v>
      </c>
      <c r="M38" s="69" t="s">
        <v>163</v>
      </c>
      <c r="N38" s="61">
        <v>7</v>
      </c>
      <c r="O38" s="61">
        <v>41</v>
      </c>
    </row>
    <row r="39" spans="2:15" ht="17.100000000000001" customHeight="1">
      <c r="C39" s="299" t="s">
        <v>264</v>
      </c>
      <c r="D39" s="299"/>
      <c r="F39" s="94">
        <f t="shared" si="8"/>
        <v>282</v>
      </c>
      <c r="G39" s="61">
        <f t="shared" si="9"/>
        <v>1151</v>
      </c>
      <c r="H39" s="61">
        <v>268</v>
      </c>
      <c r="I39" s="61">
        <v>1072</v>
      </c>
      <c r="J39" s="61">
        <v>14</v>
      </c>
      <c r="K39" s="61">
        <v>79</v>
      </c>
      <c r="L39" s="61" t="s">
        <v>163</v>
      </c>
      <c r="M39" s="61" t="s">
        <v>163</v>
      </c>
      <c r="N39" s="61">
        <v>14</v>
      </c>
      <c r="O39" s="61">
        <v>79</v>
      </c>
    </row>
    <row r="40" spans="2:15" ht="17.100000000000001" customHeight="1">
      <c r="C40" s="299" t="s">
        <v>265</v>
      </c>
      <c r="D40" s="299"/>
      <c r="F40" s="94">
        <f t="shared" si="8"/>
        <v>383</v>
      </c>
      <c r="G40" s="61">
        <f t="shared" si="9"/>
        <v>1564</v>
      </c>
      <c r="H40" s="61">
        <v>365</v>
      </c>
      <c r="I40" s="61">
        <v>1460</v>
      </c>
      <c r="J40" s="61">
        <v>18</v>
      </c>
      <c r="K40" s="61">
        <v>104</v>
      </c>
      <c r="L40" s="69" t="s">
        <v>163</v>
      </c>
      <c r="M40" s="69" t="s">
        <v>163</v>
      </c>
      <c r="N40" s="61">
        <v>18</v>
      </c>
      <c r="O40" s="61">
        <v>104</v>
      </c>
    </row>
    <row r="41" spans="2:15" ht="17.100000000000001" customHeight="1">
      <c r="C41" s="299" t="s">
        <v>266</v>
      </c>
      <c r="D41" s="299"/>
      <c r="F41" s="94">
        <f t="shared" si="8"/>
        <v>404</v>
      </c>
      <c r="G41" s="61">
        <f t="shared" si="9"/>
        <v>1634</v>
      </c>
      <c r="H41" s="61">
        <v>389</v>
      </c>
      <c r="I41" s="61">
        <v>1556</v>
      </c>
      <c r="J41" s="61">
        <v>14</v>
      </c>
      <c r="K41" s="61">
        <v>73</v>
      </c>
      <c r="L41" s="61">
        <v>1</v>
      </c>
      <c r="M41" s="61">
        <v>5</v>
      </c>
      <c r="N41" s="61">
        <v>14</v>
      </c>
      <c r="O41" s="61">
        <v>73</v>
      </c>
    </row>
    <row r="42" spans="2:15" ht="17.100000000000001" customHeight="1">
      <c r="C42" s="299" t="s">
        <v>267</v>
      </c>
      <c r="D42" s="299"/>
      <c r="F42" s="94">
        <f t="shared" si="8"/>
        <v>393</v>
      </c>
      <c r="G42" s="61">
        <f t="shared" si="9"/>
        <v>1615</v>
      </c>
      <c r="H42" s="61">
        <v>362</v>
      </c>
      <c r="I42" s="61">
        <v>1448</v>
      </c>
      <c r="J42" s="61">
        <v>30</v>
      </c>
      <c r="K42" s="61">
        <v>162</v>
      </c>
      <c r="L42" s="61">
        <v>1</v>
      </c>
      <c r="M42" s="61">
        <v>5</v>
      </c>
      <c r="N42" s="61">
        <v>30</v>
      </c>
      <c r="O42" s="61">
        <v>162</v>
      </c>
    </row>
    <row r="43" spans="2:15" ht="17.100000000000001" customHeight="1">
      <c r="C43" s="299" t="s">
        <v>268</v>
      </c>
      <c r="D43" s="299"/>
      <c r="F43" s="94">
        <f t="shared" si="8"/>
        <v>438</v>
      </c>
      <c r="G43" s="61">
        <f t="shared" si="9"/>
        <v>1803</v>
      </c>
      <c r="H43" s="61">
        <v>399</v>
      </c>
      <c r="I43" s="61">
        <v>1596</v>
      </c>
      <c r="J43" s="61">
        <v>38</v>
      </c>
      <c r="K43" s="61">
        <v>201</v>
      </c>
      <c r="L43" s="61">
        <v>1</v>
      </c>
      <c r="M43" s="61">
        <v>6</v>
      </c>
      <c r="N43" s="61">
        <v>38</v>
      </c>
      <c r="O43" s="61">
        <v>201</v>
      </c>
    </row>
    <row r="44" spans="2:15" ht="17.100000000000001" customHeight="1">
      <c r="C44" s="299" t="s">
        <v>269</v>
      </c>
      <c r="D44" s="299"/>
      <c r="F44" s="94">
        <f t="shared" si="8"/>
        <v>416</v>
      </c>
      <c r="G44" s="61">
        <f t="shared" si="9"/>
        <v>1695</v>
      </c>
      <c r="H44" s="61">
        <v>391</v>
      </c>
      <c r="I44" s="61">
        <v>1564</v>
      </c>
      <c r="J44" s="61">
        <v>23</v>
      </c>
      <c r="K44" s="61">
        <v>120</v>
      </c>
      <c r="L44" s="69">
        <v>2</v>
      </c>
      <c r="M44" s="69">
        <v>11</v>
      </c>
      <c r="N44" s="61">
        <v>25</v>
      </c>
      <c r="O44" s="61">
        <v>131</v>
      </c>
    </row>
    <row r="45" spans="2:15" ht="17.100000000000001" customHeight="1">
      <c r="C45" s="299">
        <v>18</v>
      </c>
      <c r="D45" s="299"/>
      <c r="E45" s="2" t="s">
        <v>64</v>
      </c>
      <c r="F45" s="94">
        <f t="shared" si="8"/>
        <v>1116</v>
      </c>
      <c r="G45" s="61">
        <f t="shared" si="9"/>
        <v>4604</v>
      </c>
      <c r="H45" s="61">
        <v>999</v>
      </c>
      <c r="I45" s="61">
        <v>3996</v>
      </c>
      <c r="J45" s="61">
        <v>67</v>
      </c>
      <c r="K45" s="61">
        <v>344</v>
      </c>
      <c r="L45" s="61">
        <v>50</v>
      </c>
      <c r="M45" s="61">
        <v>264</v>
      </c>
      <c r="N45" s="61">
        <v>113</v>
      </c>
      <c r="O45" s="61">
        <v>586</v>
      </c>
    </row>
    <row r="46" spans="2:15" ht="17.100000000000001" customHeight="1">
      <c r="F46" s="94"/>
      <c r="G46" s="61"/>
      <c r="H46" s="61"/>
      <c r="I46" s="61"/>
      <c r="J46" s="61"/>
      <c r="K46" s="61"/>
      <c r="L46" s="61"/>
      <c r="M46" s="61"/>
      <c r="N46" s="61"/>
      <c r="O46" s="61"/>
    </row>
    <row r="47" spans="2:15" ht="17.100000000000001" customHeight="1">
      <c r="B47" s="303" t="s">
        <v>272</v>
      </c>
      <c r="C47" s="303"/>
      <c r="D47" s="303"/>
      <c r="E47" s="303"/>
      <c r="F47" s="94">
        <f t="shared" ref="F47:O47" si="10">SUM(F48:F55)</f>
        <v>931</v>
      </c>
      <c r="G47" s="61">
        <f t="shared" si="10"/>
        <v>4756</v>
      </c>
      <c r="H47" s="61">
        <f t="shared" si="10"/>
        <v>858</v>
      </c>
      <c r="I47" s="61">
        <f t="shared" si="10"/>
        <v>4290</v>
      </c>
      <c r="J47" s="61">
        <f t="shared" si="10"/>
        <v>63</v>
      </c>
      <c r="K47" s="61">
        <f t="shared" si="10"/>
        <v>404</v>
      </c>
      <c r="L47" s="61">
        <f t="shared" si="10"/>
        <v>10</v>
      </c>
      <c r="M47" s="61">
        <f t="shared" si="10"/>
        <v>62</v>
      </c>
      <c r="N47" s="61">
        <f t="shared" si="10"/>
        <v>70</v>
      </c>
      <c r="O47" s="61">
        <f t="shared" si="10"/>
        <v>447</v>
      </c>
    </row>
    <row r="48" spans="2:15" ht="17.100000000000001" customHeight="1">
      <c r="C48" s="139" t="s">
        <v>62</v>
      </c>
      <c r="D48" s="2">
        <v>0</v>
      </c>
      <c r="E48" s="2" t="s">
        <v>63</v>
      </c>
      <c r="F48" s="94">
        <f t="shared" ref="F48:F55" si="11">SUM(H48,J48,L48)</f>
        <v>49</v>
      </c>
      <c r="G48" s="61">
        <f t="shared" ref="G48:G55" si="12">SUM(I48,K48,M48)</f>
        <v>251</v>
      </c>
      <c r="H48" s="61">
        <v>46</v>
      </c>
      <c r="I48" s="61">
        <v>230</v>
      </c>
      <c r="J48" s="61">
        <v>3</v>
      </c>
      <c r="K48" s="61">
        <v>21</v>
      </c>
      <c r="L48" s="69" t="s">
        <v>163</v>
      </c>
      <c r="M48" s="69" t="s">
        <v>163</v>
      </c>
      <c r="N48" s="61">
        <v>3</v>
      </c>
      <c r="O48" s="61">
        <v>21</v>
      </c>
    </row>
    <row r="49" spans="2:15" ht="17.100000000000001" customHeight="1">
      <c r="C49" s="299" t="s">
        <v>264</v>
      </c>
      <c r="D49" s="299"/>
      <c r="F49" s="94">
        <f t="shared" si="11"/>
        <v>121</v>
      </c>
      <c r="G49" s="61">
        <f t="shared" si="12"/>
        <v>610</v>
      </c>
      <c r="H49" s="61">
        <v>117</v>
      </c>
      <c r="I49" s="61">
        <v>585</v>
      </c>
      <c r="J49" s="61">
        <v>3</v>
      </c>
      <c r="K49" s="61">
        <v>19</v>
      </c>
      <c r="L49" s="61">
        <v>1</v>
      </c>
      <c r="M49" s="61">
        <v>6</v>
      </c>
      <c r="N49" s="61">
        <v>4</v>
      </c>
      <c r="O49" s="61">
        <v>25</v>
      </c>
    </row>
    <row r="50" spans="2:15" ht="17.100000000000001" customHeight="1">
      <c r="C50" s="299" t="s">
        <v>265</v>
      </c>
      <c r="D50" s="299"/>
      <c r="F50" s="94">
        <f t="shared" si="11"/>
        <v>139</v>
      </c>
      <c r="G50" s="61">
        <f t="shared" si="12"/>
        <v>715</v>
      </c>
      <c r="H50" s="61">
        <v>126</v>
      </c>
      <c r="I50" s="61">
        <v>630</v>
      </c>
      <c r="J50" s="61">
        <v>11</v>
      </c>
      <c r="K50" s="61">
        <v>73</v>
      </c>
      <c r="L50" s="61">
        <v>2</v>
      </c>
      <c r="M50" s="61">
        <v>12</v>
      </c>
      <c r="N50" s="61">
        <v>12</v>
      </c>
      <c r="O50" s="61">
        <v>79</v>
      </c>
    </row>
    <row r="51" spans="2:15" ht="17.100000000000001" customHeight="1">
      <c r="C51" s="299" t="s">
        <v>266</v>
      </c>
      <c r="D51" s="299"/>
      <c r="F51" s="94">
        <f t="shared" si="11"/>
        <v>190</v>
      </c>
      <c r="G51" s="61">
        <f t="shared" si="12"/>
        <v>964</v>
      </c>
      <c r="H51" s="61">
        <v>180</v>
      </c>
      <c r="I51" s="61">
        <v>900</v>
      </c>
      <c r="J51" s="61">
        <v>10</v>
      </c>
      <c r="K51" s="61">
        <v>64</v>
      </c>
      <c r="L51" s="61" t="s">
        <v>163</v>
      </c>
      <c r="M51" s="61" t="s">
        <v>163</v>
      </c>
      <c r="N51" s="61">
        <v>10</v>
      </c>
      <c r="O51" s="61">
        <v>64</v>
      </c>
    </row>
    <row r="52" spans="2:15" ht="17.100000000000001" customHeight="1">
      <c r="C52" s="299" t="s">
        <v>267</v>
      </c>
      <c r="D52" s="299"/>
      <c r="F52" s="94">
        <f t="shared" si="11"/>
        <v>153</v>
      </c>
      <c r="G52" s="61">
        <f t="shared" si="12"/>
        <v>782</v>
      </c>
      <c r="H52" s="61">
        <v>142</v>
      </c>
      <c r="I52" s="61">
        <v>710</v>
      </c>
      <c r="J52" s="61">
        <v>10</v>
      </c>
      <c r="K52" s="61">
        <v>65</v>
      </c>
      <c r="L52" s="69">
        <v>1</v>
      </c>
      <c r="M52" s="69">
        <v>7</v>
      </c>
      <c r="N52" s="61">
        <v>10</v>
      </c>
      <c r="O52" s="61">
        <v>65</v>
      </c>
    </row>
    <row r="53" spans="2:15" ht="17.100000000000001" customHeight="1">
      <c r="C53" s="299" t="s">
        <v>268</v>
      </c>
      <c r="D53" s="299"/>
      <c r="F53" s="94">
        <f t="shared" si="11"/>
        <v>129</v>
      </c>
      <c r="G53" s="61">
        <f t="shared" si="12"/>
        <v>660</v>
      </c>
      <c r="H53" s="61">
        <v>118</v>
      </c>
      <c r="I53" s="61">
        <v>590</v>
      </c>
      <c r="J53" s="61">
        <v>10</v>
      </c>
      <c r="K53" s="61">
        <v>64</v>
      </c>
      <c r="L53" s="61">
        <v>1</v>
      </c>
      <c r="M53" s="61">
        <v>6</v>
      </c>
      <c r="N53" s="61">
        <v>11</v>
      </c>
      <c r="O53" s="61">
        <v>70</v>
      </c>
    </row>
    <row r="54" spans="2:15" ht="17.100000000000001" customHeight="1">
      <c r="C54" s="299" t="s">
        <v>269</v>
      </c>
      <c r="D54" s="299"/>
      <c r="F54" s="94">
        <f t="shared" si="11"/>
        <v>67</v>
      </c>
      <c r="G54" s="61">
        <f t="shared" si="12"/>
        <v>348</v>
      </c>
      <c r="H54" s="61">
        <v>55</v>
      </c>
      <c r="I54" s="61">
        <v>275</v>
      </c>
      <c r="J54" s="61">
        <v>11</v>
      </c>
      <c r="K54" s="61">
        <v>67</v>
      </c>
      <c r="L54" s="61">
        <v>1</v>
      </c>
      <c r="M54" s="61">
        <v>6</v>
      </c>
      <c r="N54" s="61">
        <v>12</v>
      </c>
      <c r="O54" s="61">
        <v>73</v>
      </c>
    </row>
    <row r="55" spans="2:15" ht="17.100000000000001" customHeight="1">
      <c r="C55" s="299">
        <v>18</v>
      </c>
      <c r="D55" s="299"/>
      <c r="E55" s="2" t="s">
        <v>64</v>
      </c>
      <c r="F55" s="94">
        <f t="shared" si="11"/>
        <v>83</v>
      </c>
      <c r="G55" s="61">
        <f t="shared" si="12"/>
        <v>426</v>
      </c>
      <c r="H55" s="61">
        <v>74</v>
      </c>
      <c r="I55" s="61">
        <v>370</v>
      </c>
      <c r="J55" s="61">
        <v>5</v>
      </c>
      <c r="K55" s="61">
        <v>31</v>
      </c>
      <c r="L55" s="69">
        <v>4</v>
      </c>
      <c r="M55" s="69">
        <v>25</v>
      </c>
      <c r="N55" s="61">
        <v>8</v>
      </c>
      <c r="O55" s="61">
        <v>50</v>
      </c>
    </row>
    <row r="56" spans="2:15" ht="17.100000000000001" customHeight="1">
      <c r="F56" s="94"/>
      <c r="G56" s="61"/>
      <c r="H56" s="61"/>
      <c r="I56" s="61"/>
      <c r="J56" s="61"/>
      <c r="K56" s="61"/>
      <c r="L56" s="61"/>
      <c r="M56" s="61"/>
      <c r="N56" s="61"/>
      <c r="O56" s="61"/>
    </row>
    <row r="57" spans="2:15" ht="17.100000000000001" customHeight="1">
      <c r="B57" s="303" t="s">
        <v>273</v>
      </c>
      <c r="C57" s="303"/>
      <c r="D57" s="303"/>
      <c r="E57" s="303"/>
      <c r="F57" s="94">
        <f t="shared" ref="F57:O57" si="13">SUM(F58:F65)</f>
        <v>205</v>
      </c>
      <c r="G57" s="61">
        <f t="shared" si="13"/>
        <v>1304</v>
      </c>
      <c r="H57" s="61">
        <f t="shared" si="13"/>
        <v>189</v>
      </c>
      <c r="I57" s="61">
        <f t="shared" si="13"/>
        <v>1185</v>
      </c>
      <c r="J57" s="61">
        <f t="shared" si="13"/>
        <v>11</v>
      </c>
      <c r="K57" s="61">
        <f t="shared" si="13"/>
        <v>81</v>
      </c>
      <c r="L57" s="61">
        <f t="shared" si="13"/>
        <v>5</v>
      </c>
      <c r="M57" s="61">
        <f t="shared" si="13"/>
        <v>38</v>
      </c>
      <c r="N57" s="61">
        <f t="shared" si="13"/>
        <v>15</v>
      </c>
      <c r="O57" s="61">
        <f t="shared" si="13"/>
        <v>112</v>
      </c>
    </row>
    <row r="58" spans="2:15" ht="17.100000000000001" customHeight="1">
      <c r="C58" s="139" t="s">
        <v>62</v>
      </c>
      <c r="D58" s="2">
        <v>0</v>
      </c>
      <c r="E58" s="2" t="s">
        <v>63</v>
      </c>
      <c r="F58" s="94">
        <f t="shared" ref="F58:F65" si="14">SUM(H58,J58,L58)</f>
        <v>32</v>
      </c>
      <c r="G58" s="61">
        <f t="shared" ref="G58:G65" si="15">SUM(I58,K58,M58)</f>
        <v>212</v>
      </c>
      <c r="H58" s="61">
        <v>29</v>
      </c>
      <c r="I58" s="61">
        <v>188</v>
      </c>
      <c r="J58" s="61">
        <v>3</v>
      </c>
      <c r="K58" s="61">
        <v>24</v>
      </c>
      <c r="L58" s="69" t="s">
        <v>163</v>
      </c>
      <c r="M58" s="69" t="s">
        <v>163</v>
      </c>
      <c r="N58" s="61">
        <v>3</v>
      </c>
      <c r="O58" s="61">
        <v>24</v>
      </c>
    </row>
    <row r="59" spans="2:15" ht="17.100000000000001" customHeight="1">
      <c r="C59" s="299" t="s">
        <v>264</v>
      </c>
      <c r="D59" s="299"/>
      <c r="F59" s="94">
        <f t="shared" si="14"/>
        <v>43</v>
      </c>
      <c r="G59" s="61">
        <f t="shared" si="15"/>
        <v>274</v>
      </c>
      <c r="H59" s="61">
        <v>41</v>
      </c>
      <c r="I59" s="61">
        <v>259</v>
      </c>
      <c r="J59" s="61">
        <v>2</v>
      </c>
      <c r="K59" s="61">
        <v>15</v>
      </c>
      <c r="L59" s="69" t="s">
        <v>163</v>
      </c>
      <c r="M59" s="69" t="s">
        <v>163</v>
      </c>
      <c r="N59" s="61">
        <v>2</v>
      </c>
      <c r="O59" s="61">
        <v>15</v>
      </c>
    </row>
    <row r="60" spans="2:15" ht="17.100000000000001" customHeight="1">
      <c r="C60" s="299" t="s">
        <v>265</v>
      </c>
      <c r="D60" s="299"/>
      <c r="F60" s="94">
        <f t="shared" si="14"/>
        <v>42</v>
      </c>
      <c r="G60" s="61">
        <f t="shared" si="15"/>
        <v>265</v>
      </c>
      <c r="H60" s="61">
        <v>38</v>
      </c>
      <c r="I60" s="61">
        <v>235</v>
      </c>
      <c r="J60" s="61">
        <v>3</v>
      </c>
      <c r="K60" s="61">
        <v>21</v>
      </c>
      <c r="L60" s="69">
        <v>1</v>
      </c>
      <c r="M60" s="69">
        <v>9</v>
      </c>
      <c r="N60" s="61">
        <v>4</v>
      </c>
      <c r="O60" s="61">
        <v>30</v>
      </c>
    </row>
    <row r="61" spans="2:15" ht="17.100000000000001" customHeight="1">
      <c r="C61" s="299" t="s">
        <v>266</v>
      </c>
      <c r="D61" s="299"/>
      <c r="F61" s="94">
        <f t="shared" si="14"/>
        <v>41</v>
      </c>
      <c r="G61" s="61">
        <f t="shared" si="15"/>
        <v>262</v>
      </c>
      <c r="H61" s="61">
        <v>38</v>
      </c>
      <c r="I61" s="61">
        <v>241</v>
      </c>
      <c r="J61" s="61">
        <v>1</v>
      </c>
      <c r="K61" s="61">
        <v>7</v>
      </c>
      <c r="L61" s="61">
        <v>2</v>
      </c>
      <c r="M61" s="61">
        <v>14</v>
      </c>
      <c r="N61" s="61">
        <v>2</v>
      </c>
      <c r="O61" s="61">
        <v>14</v>
      </c>
    </row>
    <row r="62" spans="2:15" ht="17.100000000000001" customHeight="1">
      <c r="C62" s="299" t="s">
        <v>267</v>
      </c>
      <c r="D62" s="299"/>
      <c r="F62" s="94">
        <f t="shared" si="14"/>
        <v>31</v>
      </c>
      <c r="G62" s="61">
        <f t="shared" si="15"/>
        <v>192</v>
      </c>
      <c r="H62" s="61">
        <v>28</v>
      </c>
      <c r="I62" s="61">
        <v>170</v>
      </c>
      <c r="J62" s="69">
        <v>1</v>
      </c>
      <c r="K62" s="69">
        <v>7</v>
      </c>
      <c r="L62" s="69">
        <v>2</v>
      </c>
      <c r="M62" s="69">
        <v>15</v>
      </c>
      <c r="N62" s="69">
        <v>3</v>
      </c>
      <c r="O62" s="69">
        <v>22</v>
      </c>
    </row>
    <row r="63" spans="2:15" ht="17.100000000000001" customHeight="1">
      <c r="C63" s="299" t="s">
        <v>268</v>
      </c>
      <c r="D63" s="299"/>
      <c r="F63" s="94">
        <f t="shared" si="14"/>
        <v>8</v>
      </c>
      <c r="G63" s="61">
        <f t="shared" si="15"/>
        <v>49</v>
      </c>
      <c r="H63" s="61">
        <v>7</v>
      </c>
      <c r="I63" s="61">
        <v>42</v>
      </c>
      <c r="J63" s="61">
        <v>1</v>
      </c>
      <c r="K63" s="61">
        <v>7</v>
      </c>
      <c r="L63" s="61" t="s">
        <v>163</v>
      </c>
      <c r="M63" s="61" t="s">
        <v>163</v>
      </c>
      <c r="N63" s="61">
        <v>1</v>
      </c>
      <c r="O63" s="61">
        <v>7</v>
      </c>
    </row>
    <row r="64" spans="2:15" ht="17.100000000000001" customHeight="1">
      <c r="C64" s="299" t="s">
        <v>269</v>
      </c>
      <c r="D64" s="299"/>
      <c r="F64" s="94">
        <f t="shared" si="14"/>
        <v>2</v>
      </c>
      <c r="G64" s="61">
        <f t="shared" si="15"/>
        <v>12</v>
      </c>
      <c r="H64" s="61">
        <v>2</v>
      </c>
      <c r="I64" s="61">
        <v>12</v>
      </c>
      <c r="J64" s="61" t="s">
        <v>163</v>
      </c>
      <c r="K64" s="61" t="s">
        <v>163</v>
      </c>
      <c r="L64" s="61" t="s">
        <v>163</v>
      </c>
      <c r="M64" s="61" t="s">
        <v>163</v>
      </c>
      <c r="N64" s="61" t="s">
        <v>163</v>
      </c>
      <c r="O64" s="61" t="s">
        <v>163</v>
      </c>
    </row>
    <row r="65" spans="1:15" ht="17.100000000000001" customHeight="1">
      <c r="A65" s="13"/>
      <c r="B65" s="13"/>
      <c r="D65" s="2">
        <v>18</v>
      </c>
      <c r="E65" s="2" t="s">
        <v>64</v>
      </c>
      <c r="F65" s="94">
        <f t="shared" si="14"/>
        <v>6</v>
      </c>
      <c r="G65" s="61">
        <f t="shared" si="15"/>
        <v>38</v>
      </c>
      <c r="H65" s="61">
        <v>6</v>
      </c>
      <c r="I65" s="61">
        <v>38</v>
      </c>
      <c r="J65" s="61" t="s">
        <v>163</v>
      </c>
      <c r="K65" s="61" t="s">
        <v>163</v>
      </c>
      <c r="L65" s="61" t="s">
        <v>163</v>
      </c>
      <c r="M65" s="61" t="s">
        <v>163</v>
      </c>
      <c r="N65" s="61" t="s">
        <v>163</v>
      </c>
      <c r="O65" s="61" t="s">
        <v>163</v>
      </c>
    </row>
  </sheetData>
  <mergeCells count="40">
    <mergeCell ref="C35:D35"/>
    <mergeCell ref="C30:D30"/>
    <mergeCell ref="C31:D31"/>
    <mergeCell ref="C32:D32"/>
    <mergeCell ref="C33:D33"/>
    <mergeCell ref="C34:D34"/>
    <mergeCell ref="A2:E3"/>
    <mergeCell ref="B5:E5"/>
    <mergeCell ref="B6:E6"/>
    <mergeCell ref="B27:E27"/>
    <mergeCell ref="C29:D29"/>
    <mergeCell ref="A4:D4"/>
    <mergeCell ref="C41:D41"/>
    <mergeCell ref="C42:D42"/>
    <mergeCell ref="C43:D43"/>
    <mergeCell ref="C45:D45"/>
    <mergeCell ref="B37:E37"/>
    <mergeCell ref="C39:D39"/>
    <mergeCell ref="C40:D40"/>
    <mergeCell ref="C50:D50"/>
    <mergeCell ref="C51:D51"/>
    <mergeCell ref="C52:D52"/>
    <mergeCell ref="C53:D53"/>
    <mergeCell ref="C44:D44"/>
    <mergeCell ref="C55:D55"/>
    <mergeCell ref="N2:O2"/>
    <mergeCell ref="C63:D63"/>
    <mergeCell ref="C64:D64"/>
    <mergeCell ref="F2:G2"/>
    <mergeCell ref="H2:I2"/>
    <mergeCell ref="J2:K2"/>
    <mergeCell ref="L2:M2"/>
    <mergeCell ref="C54:D54"/>
    <mergeCell ref="B57:E57"/>
    <mergeCell ref="C59:D59"/>
    <mergeCell ref="C60:D60"/>
    <mergeCell ref="C61:D61"/>
    <mergeCell ref="C62:D62"/>
    <mergeCell ref="B47:E47"/>
    <mergeCell ref="C49:D49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70" orientation="portrait" r:id="rId1"/>
  <ignoredErrors>
    <ignoredError sqref="F6:G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313"/>
  <sheetViews>
    <sheetView view="pageBreakPreview" topLeftCell="A295" zoomScaleNormal="100" zoomScaleSheetLayoutView="100" workbookViewId="0">
      <selection activeCell="L320" sqref="L320"/>
    </sheetView>
  </sheetViews>
  <sheetFormatPr defaultRowHeight="12"/>
  <cols>
    <col min="1" max="4" width="2.125" style="2" customWidth="1"/>
    <col min="5" max="5" width="14.625" style="2" customWidth="1"/>
    <col min="6" max="6" width="2.625" style="44" customWidth="1"/>
    <col min="7" max="7" width="6.125" style="2" customWidth="1"/>
    <col min="8" max="11" width="8.5" style="2" bestFit="1" customWidth="1"/>
    <col min="12" max="12" width="8.5" style="71" bestFit="1" customWidth="1"/>
    <col min="13" max="13" width="8.5" style="2" bestFit="1" customWidth="1"/>
    <col min="14" max="15" width="8.5" style="2" customWidth="1"/>
    <col min="16" max="16" width="8.5" style="71" customWidth="1"/>
    <col min="17" max="19" width="8.5" style="2" customWidth="1"/>
    <col min="20" max="20" width="8.5" style="71" customWidth="1"/>
    <col min="21" max="23" width="8.5" style="2" customWidth="1"/>
    <col min="24" max="16384" width="9" style="2"/>
  </cols>
  <sheetData>
    <row r="1" spans="1:39" ht="15.95" customHeight="1" thickBot="1">
      <c r="A1" s="306" t="s">
        <v>419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</row>
    <row r="2" spans="1:39" ht="15.95" customHeight="1" thickTop="1">
      <c r="A2" s="307" t="s">
        <v>276</v>
      </c>
      <c r="B2" s="308"/>
      <c r="C2" s="308"/>
      <c r="D2" s="308"/>
      <c r="E2" s="308"/>
      <c r="F2" s="308"/>
      <c r="G2" s="309"/>
      <c r="H2" s="316" t="s">
        <v>417</v>
      </c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8"/>
      <c r="X2" s="316" t="s">
        <v>418</v>
      </c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8"/>
    </row>
    <row r="3" spans="1:39" ht="15" customHeight="1">
      <c r="A3" s="310"/>
      <c r="B3" s="311"/>
      <c r="C3" s="311"/>
      <c r="D3" s="311"/>
      <c r="E3" s="311"/>
      <c r="F3" s="311"/>
      <c r="G3" s="312"/>
      <c r="H3" s="251" t="s">
        <v>187</v>
      </c>
      <c r="I3" s="292"/>
      <c r="J3" s="292"/>
      <c r="K3" s="262"/>
      <c r="L3" s="251" t="s">
        <v>285</v>
      </c>
      <c r="M3" s="292"/>
      <c r="N3" s="292"/>
      <c r="O3" s="292"/>
      <c r="P3" s="292"/>
      <c r="Q3" s="292"/>
      <c r="R3" s="292"/>
      <c r="S3" s="262"/>
      <c r="T3" s="251" t="s">
        <v>287</v>
      </c>
      <c r="U3" s="292"/>
      <c r="V3" s="292"/>
      <c r="W3" s="262"/>
      <c r="X3" s="251" t="s">
        <v>187</v>
      </c>
      <c r="Y3" s="292"/>
      <c r="Z3" s="292"/>
      <c r="AA3" s="262"/>
      <c r="AB3" s="251" t="s">
        <v>285</v>
      </c>
      <c r="AC3" s="292"/>
      <c r="AD3" s="292"/>
      <c r="AE3" s="292"/>
      <c r="AF3" s="292"/>
      <c r="AG3" s="292"/>
      <c r="AH3" s="292"/>
      <c r="AI3" s="262"/>
      <c r="AJ3" s="251" t="s">
        <v>287</v>
      </c>
      <c r="AK3" s="292"/>
      <c r="AL3" s="292"/>
      <c r="AM3" s="292"/>
    </row>
    <row r="4" spans="1:39" ht="15" customHeight="1">
      <c r="A4" s="310"/>
      <c r="B4" s="311"/>
      <c r="C4" s="311"/>
      <c r="D4" s="311"/>
      <c r="E4" s="311"/>
      <c r="F4" s="311"/>
      <c r="G4" s="312"/>
      <c r="H4" s="252"/>
      <c r="I4" s="273"/>
      <c r="J4" s="273"/>
      <c r="K4" s="263"/>
      <c r="L4" s="87"/>
      <c r="M4" s="42"/>
      <c r="N4" s="42"/>
      <c r="O4" s="43"/>
      <c r="P4" s="264" t="s">
        <v>396</v>
      </c>
      <c r="Q4" s="265"/>
      <c r="R4" s="265"/>
      <c r="S4" s="266"/>
      <c r="T4" s="252"/>
      <c r="U4" s="273"/>
      <c r="V4" s="273"/>
      <c r="W4" s="263"/>
      <c r="X4" s="252"/>
      <c r="Y4" s="273"/>
      <c r="Z4" s="273"/>
      <c r="AA4" s="263"/>
      <c r="AB4" s="87"/>
      <c r="AC4" s="42"/>
      <c r="AD4" s="42"/>
      <c r="AE4" s="43"/>
      <c r="AF4" s="264" t="s">
        <v>396</v>
      </c>
      <c r="AG4" s="265"/>
      <c r="AH4" s="265"/>
      <c r="AI4" s="266"/>
      <c r="AJ4" s="252"/>
      <c r="AK4" s="273"/>
      <c r="AL4" s="273"/>
      <c r="AM4" s="273"/>
    </row>
    <row r="5" spans="1:39" ht="15" customHeight="1">
      <c r="A5" s="310"/>
      <c r="B5" s="311"/>
      <c r="C5" s="311"/>
      <c r="D5" s="311"/>
      <c r="E5" s="311"/>
      <c r="F5" s="311"/>
      <c r="G5" s="312"/>
      <c r="H5" s="267" t="s">
        <v>283</v>
      </c>
      <c r="I5" s="255" t="s">
        <v>70</v>
      </c>
      <c r="J5" s="319"/>
      <c r="K5" s="320" t="s">
        <v>395</v>
      </c>
      <c r="L5" s="322" t="s">
        <v>283</v>
      </c>
      <c r="M5" s="255" t="s">
        <v>70</v>
      </c>
      <c r="N5" s="319"/>
      <c r="O5" s="320" t="s">
        <v>395</v>
      </c>
      <c r="P5" s="322" t="s">
        <v>283</v>
      </c>
      <c r="Q5" s="255" t="s">
        <v>70</v>
      </c>
      <c r="R5" s="319"/>
      <c r="S5" s="320" t="s">
        <v>395</v>
      </c>
      <c r="T5" s="322" t="s">
        <v>283</v>
      </c>
      <c r="U5" s="255" t="s">
        <v>70</v>
      </c>
      <c r="V5" s="319"/>
      <c r="W5" s="320" t="s">
        <v>395</v>
      </c>
      <c r="X5" s="267" t="s">
        <v>283</v>
      </c>
      <c r="Y5" s="255" t="s">
        <v>70</v>
      </c>
      <c r="Z5" s="319"/>
      <c r="AA5" s="320" t="s">
        <v>395</v>
      </c>
      <c r="AB5" s="322" t="s">
        <v>283</v>
      </c>
      <c r="AC5" s="255" t="s">
        <v>70</v>
      </c>
      <c r="AD5" s="319"/>
      <c r="AE5" s="320" t="s">
        <v>395</v>
      </c>
      <c r="AF5" s="322" t="s">
        <v>283</v>
      </c>
      <c r="AG5" s="255" t="s">
        <v>70</v>
      </c>
      <c r="AH5" s="319"/>
      <c r="AI5" s="320" t="s">
        <v>395</v>
      </c>
      <c r="AJ5" s="322" t="s">
        <v>283</v>
      </c>
      <c r="AK5" s="255" t="s">
        <v>70</v>
      </c>
      <c r="AL5" s="319"/>
      <c r="AM5" s="320" t="s">
        <v>395</v>
      </c>
    </row>
    <row r="6" spans="1:39" ht="35.1" customHeight="1">
      <c r="A6" s="313"/>
      <c r="B6" s="314"/>
      <c r="C6" s="314"/>
      <c r="D6" s="314"/>
      <c r="E6" s="314"/>
      <c r="F6" s="314"/>
      <c r="G6" s="315"/>
      <c r="H6" s="254"/>
      <c r="I6" s="45"/>
      <c r="J6" s="67" t="s">
        <v>394</v>
      </c>
      <c r="K6" s="321"/>
      <c r="L6" s="323"/>
      <c r="M6" s="45"/>
      <c r="N6" s="67" t="s">
        <v>394</v>
      </c>
      <c r="O6" s="321"/>
      <c r="P6" s="323"/>
      <c r="Q6" s="45"/>
      <c r="R6" s="67" t="s">
        <v>394</v>
      </c>
      <c r="S6" s="321"/>
      <c r="T6" s="323"/>
      <c r="U6" s="45"/>
      <c r="V6" s="67" t="s">
        <v>394</v>
      </c>
      <c r="W6" s="321"/>
      <c r="X6" s="254"/>
      <c r="Y6" s="45"/>
      <c r="Z6" s="67" t="s">
        <v>394</v>
      </c>
      <c r="AA6" s="321"/>
      <c r="AB6" s="323"/>
      <c r="AC6" s="45"/>
      <c r="AD6" s="67" t="s">
        <v>394</v>
      </c>
      <c r="AE6" s="321"/>
      <c r="AF6" s="323"/>
      <c r="AG6" s="45"/>
      <c r="AH6" s="67" t="s">
        <v>394</v>
      </c>
      <c r="AI6" s="321"/>
      <c r="AJ6" s="323"/>
      <c r="AK6" s="45"/>
      <c r="AL6" s="67" t="s">
        <v>394</v>
      </c>
      <c r="AM6" s="321"/>
    </row>
    <row r="7" spans="1:39" ht="18" customHeight="1">
      <c r="A7" s="305" t="s">
        <v>66</v>
      </c>
      <c r="B7" s="305"/>
      <c r="C7" s="305"/>
      <c r="D7" s="305"/>
      <c r="E7" s="305"/>
      <c r="F7" s="305"/>
      <c r="G7" s="305"/>
      <c r="H7" s="47"/>
      <c r="I7" s="48"/>
      <c r="J7" s="41"/>
      <c r="K7" s="41"/>
      <c r="L7" s="88"/>
      <c r="M7" s="30"/>
      <c r="N7" s="30"/>
      <c r="O7" s="30"/>
      <c r="P7" s="88"/>
      <c r="Q7" s="30"/>
      <c r="R7" s="30"/>
      <c r="S7" s="30"/>
      <c r="T7" s="88"/>
      <c r="U7" s="30"/>
      <c r="V7" s="30"/>
      <c r="W7" s="30"/>
      <c r="X7" s="127"/>
      <c r="Y7" s="103"/>
      <c r="Z7" s="104"/>
      <c r="AA7" s="105"/>
      <c r="AB7" s="106"/>
      <c r="AC7" s="103"/>
      <c r="AD7" s="104"/>
      <c r="AE7" s="105"/>
      <c r="AF7" s="106"/>
      <c r="AG7" s="103"/>
      <c r="AH7" s="104"/>
      <c r="AI7" s="105"/>
      <c r="AJ7" s="106"/>
      <c r="AK7" s="103"/>
      <c r="AL7" s="104"/>
      <c r="AM7" s="105"/>
    </row>
    <row r="8" spans="1:39" ht="18" customHeight="1">
      <c r="A8" s="7"/>
      <c r="B8" s="304"/>
      <c r="C8" s="304"/>
      <c r="D8" s="304"/>
      <c r="E8" s="304"/>
      <c r="F8" s="304"/>
      <c r="G8" s="304"/>
      <c r="H8" s="161">
        <f>SUM(H9:H10)</f>
        <v>24689</v>
      </c>
      <c r="I8" s="96">
        <f t="shared" ref="I8:W8" si="0">SUM(I9:I10)</f>
        <v>10423</v>
      </c>
      <c r="J8" s="96">
        <f t="shared" si="0"/>
        <v>9289</v>
      </c>
      <c r="K8" s="152">
        <f t="shared" si="0"/>
        <v>12824</v>
      </c>
      <c r="L8" s="162">
        <f t="shared" si="0"/>
        <v>14194</v>
      </c>
      <c r="M8" s="96">
        <f t="shared" si="0"/>
        <v>9243</v>
      </c>
      <c r="N8" s="96">
        <f t="shared" si="0"/>
        <v>8215</v>
      </c>
      <c r="O8" s="96">
        <f t="shared" si="0"/>
        <v>4937</v>
      </c>
      <c r="P8" s="162">
        <f t="shared" si="0"/>
        <v>12389</v>
      </c>
      <c r="Q8" s="96">
        <f t="shared" si="0"/>
        <v>7985</v>
      </c>
      <c r="R8" s="96">
        <f t="shared" si="0"/>
        <v>7680</v>
      </c>
      <c r="S8" s="96">
        <f t="shared" si="0"/>
        <v>4396</v>
      </c>
      <c r="T8" s="162">
        <f t="shared" si="0"/>
        <v>9080</v>
      </c>
      <c r="U8" s="96">
        <f t="shared" si="0"/>
        <v>1174</v>
      </c>
      <c r="V8" s="96">
        <f t="shared" si="0"/>
        <v>1069</v>
      </c>
      <c r="W8" s="96">
        <f t="shared" si="0"/>
        <v>7882</v>
      </c>
      <c r="X8" s="161">
        <f>SUM(X9:X10)</f>
        <v>68422</v>
      </c>
      <c r="Y8" s="96">
        <f t="shared" ref="Y8:AM8" si="1">SUM(Y9:Y10)</f>
        <v>31532</v>
      </c>
      <c r="Z8" s="96">
        <f t="shared" si="1"/>
        <v>28335</v>
      </c>
      <c r="AA8" s="152">
        <f t="shared" si="1"/>
        <v>32141</v>
      </c>
      <c r="AB8" s="162">
        <f t="shared" si="1"/>
        <v>42425</v>
      </c>
      <c r="AC8" s="96">
        <f t="shared" si="1"/>
        <v>28583</v>
      </c>
      <c r="AD8" s="96">
        <f t="shared" si="1"/>
        <v>25649</v>
      </c>
      <c r="AE8" s="96">
        <f t="shared" si="1"/>
        <v>13808</v>
      </c>
      <c r="AF8" s="162">
        <f>SUM(AF9:AF10)</f>
        <v>37353</v>
      </c>
      <c r="AG8" s="96">
        <f t="shared" si="1"/>
        <v>24969</v>
      </c>
      <c r="AH8" s="96">
        <f t="shared" si="1"/>
        <v>24056</v>
      </c>
      <c r="AI8" s="96">
        <f t="shared" si="1"/>
        <v>12366</v>
      </c>
      <c r="AJ8" s="162">
        <f t="shared" si="1"/>
        <v>21325</v>
      </c>
      <c r="AK8" s="96">
        <f t="shared" si="1"/>
        <v>2936</v>
      </c>
      <c r="AL8" s="96">
        <f t="shared" si="1"/>
        <v>2675</v>
      </c>
      <c r="AM8" s="96">
        <f t="shared" si="1"/>
        <v>18318</v>
      </c>
    </row>
    <row r="9" spans="1:39" ht="18" customHeight="1">
      <c r="C9" s="303" t="s">
        <v>60</v>
      </c>
      <c r="D9" s="303"/>
      <c r="E9" s="303"/>
      <c r="F9" s="303"/>
      <c r="G9" s="303"/>
      <c r="H9" s="101">
        <f>SUM(H75,H137,H199)</f>
        <v>13799</v>
      </c>
      <c r="I9" s="89">
        <f t="shared" ref="I9:W9" si="2">SUM(I75,I137,I199)</f>
        <v>4578</v>
      </c>
      <c r="J9" s="89">
        <f t="shared" si="2"/>
        <v>3939</v>
      </c>
      <c r="K9" s="89">
        <f t="shared" si="2"/>
        <v>8701</v>
      </c>
      <c r="L9" s="98">
        <f t="shared" si="2"/>
        <v>6463</v>
      </c>
      <c r="M9" s="89">
        <f t="shared" si="2"/>
        <v>3770</v>
      </c>
      <c r="N9" s="89">
        <f t="shared" si="2"/>
        <v>3207</v>
      </c>
      <c r="O9" s="89">
        <f t="shared" si="2"/>
        <v>2683</v>
      </c>
      <c r="P9" s="89">
        <f t="shared" si="2"/>
        <v>5451</v>
      </c>
      <c r="Q9" s="89">
        <f t="shared" si="2"/>
        <v>3095</v>
      </c>
      <c r="R9" s="89">
        <f t="shared" si="2"/>
        <v>2957</v>
      </c>
      <c r="S9" s="89">
        <f t="shared" si="2"/>
        <v>2349</v>
      </c>
      <c r="T9" s="89">
        <f t="shared" si="2"/>
        <v>6831</v>
      </c>
      <c r="U9" s="89">
        <f t="shared" si="2"/>
        <v>803</v>
      </c>
      <c r="V9" s="89">
        <f t="shared" si="2"/>
        <v>728</v>
      </c>
      <c r="W9" s="89">
        <f t="shared" si="2"/>
        <v>6016</v>
      </c>
      <c r="X9" s="101">
        <f>SUM(X75,X137,X199)</f>
        <v>28454</v>
      </c>
      <c r="Y9" s="89">
        <f t="shared" ref="Y9:AM9" si="3">SUM(Y75,Y137,Y199)</f>
        <v>9616</v>
      </c>
      <c r="Z9" s="89">
        <f t="shared" si="3"/>
        <v>8283</v>
      </c>
      <c r="AA9" s="89">
        <f t="shared" si="3"/>
        <v>17769</v>
      </c>
      <c r="AB9" s="98">
        <f t="shared" si="3"/>
        <v>13539</v>
      </c>
      <c r="AC9" s="89">
        <f t="shared" si="3"/>
        <v>7952</v>
      </c>
      <c r="AD9" s="89">
        <f t="shared" si="3"/>
        <v>6778</v>
      </c>
      <c r="AE9" s="89">
        <f t="shared" si="3"/>
        <v>5567</v>
      </c>
      <c r="AF9" s="89">
        <f t="shared" si="3"/>
        <v>11418</v>
      </c>
      <c r="AG9" s="89">
        <f t="shared" si="3"/>
        <v>6533</v>
      </c>
      <c r="AH9" s="89">
        <f t="shared" si="3"/>
        <v>6250</v>
      </c>
      <c r="AI9" s="89">
        <f t="shared" si="3"/>
        <v>4871</v>
      </c>
      <c r="AJ9" s="89">
        <f t="shared" si="3"/>
        <v>13876</v>
      </c>
      <c r="AK9" s="89">
        <f t="shared" si="3"/>
        <v>1654</v>
      </c>
      <c r="AL9" s="89">
        <f t="shared" si="3"/>
        <v>1497</v>
      </c>
      <c r="AM9" s="89">
        <f t="shared" si="3"/>
        <v>12198</v>
      </c>
    </row>
    <row r="10" spans="1:39" ht="18" customHeight="1">
      <c r="C10" s="303" t="s">
        <v>61</v>
      </c>
      <c r="D10" s="303"/>
      <c r="E10" s="303"/>
      <c r="F10" s="303"/>
      <c r="G10" s="303"/>
      <c r="H10" s="101">
        <f t="shared" ref="H10:AM10" si="4">SUM(H11:H31)</f>
        <v>10890</v>
      </c>
      <c r="I10" s="89">
        <f t="shared" si="4"/>
        <v>5845</v>
      </c>
      <c r="J10" s="89">
        <f t="shared" si="4"/>
        <v>5350</v>
      </c>
      <c r="K10" s="89">
        <f t="shared" si="4"/>
        <v>4123</v>
      </c>
      <c r="L10" s="98">
        <f t="shared" si="4"/>
        <v>7731</v>
      </c>
      <c r="M10" s="89">
        <f t="shared" si="4"/>
        <v>5473</v>
      </c>
      <c r="N10" s="89">
        <f t="shared" si="4"/>
        <v>5008</v>
      </c>
      <c r="O10" s="89">
        <f t="shared" si="4"/>
        <v>2254</v>
      </c>
      <c r="P10" s="98">
        <f t="shared" si="4"/>
        <v>6938</v>
      </c>
      <c r="Q10" s="89">
        <f t="shared" si="4"/>
        <v>4890</v>
      </c>
      <c r="R10" s="89">
        <f t="shared" si="4"/>
        <v>4723</v>
      </c>
      <c r="S10" s="89">
        <f t="shared" si="4"/>
        <v>2047</v>
      </c>
      <c r="T10" s="98">
        <f t="shared" si="4"/>
        <v>2249</v>
      </c>
      <c r="U10" s="89">
        <f t="shared" si="4"/>
        <v>371</v>
      </c>
      <c r="V10" s="89">
        <f t="shared" si="4"/>
        <v>341</v>
      </c>
      <c r="W10" s="89">
        <f t="shared" si="4"/>
        <v>1866</v>
      </c>
      <c r="X10" s="101">
        <f t="shared" si="4"/>
        <v>39968</v>
      </c>
      <c r="Y10" s="89">
        <f t="shared" si="4"/>
        <v>21916</v>
      </c>
      <c r="Z10" s="89">
        <f t="shared" si="4"/>
        <v>20052</v>
      </c>
      <c r="AA10" s="89">
        <f t="shared" si="4"/>
        <v>14372</v>
      </c>
      <c r="AB10" s="98">
        <f t="shared" si="4"/>
        <v>28886</v>
      </c>
      <c r="AC10" s="89">
        <f t="shared" si="4"/>
        <v>20631</v>
      </c>
      <c r="AD10" s="89">
        <f t="shared" si="4"/>
        <v>18871</v>
      </c>
      <c r="AE10" s="89">
        <f t="shared" si="4"/>
        <v>8241</v>
      </c>
      <c r="AF10" s="98">
        <f t="shared" si="4"/>
        <v>25935</v>
      </c>
      <c r="AG10" s="89">
        <f t="shared" si="4"/>
        <v>18436</v>
      </c>
      <c r="AH10" s="89">
        <f t="shared" si="4"/>
        <v>17806</v>
      </c>
      <c r="AI10" s="89">
        <f t="shared" si="4"/>
        <v>7495</v>
      </c>
      <c r="AJ10" s="98">
        <f t="shared" si="4"/>
        <v>7449</v>
      </c>
      <c r="AK10" s="89">
        <f t="shared" si="4"/>
        <v>1282</v>
      </c>
      <c r="AL10" s="89">
        <f t="shared" si="4"/>
        <v>1178</v>
      </c>
      <c r="AM10" s="89">
        <f t="shared" si="4"/>
        <v>6120</v>
      </c>
    </row>
    <row r="11" spans="1:39" ht="18" customHeight="1">
      <c r="E11" s="46" t="s">
        <v>62</v>
      </c>
      <c r="F11" s="44">
        <v>0</v>
      </c>
      <c r="G11" s="2" t="s">
        <v>63</v>
      </c>
      <c r="H11" s="101">
        <f t="shared" ref="H11:W26" si="5">SUM(H77,H139,H201)</f>
        <v>366</v>
      </c>
      <c r="I11" s="89">
        <f t="shared" si="5"/>
        <v>145</v>
      </c>
      <c r="J11" s="89">
        <f t="shared" si="5"/>
        <v>137</v>
      </c>
      <c r="K11" s="89">
        <f t="shared" si="5"/>
        <v>169</v>
      </c>
      <c r="L11" s="98">
        <f t="shared" si="5"/>
        <v>308</v>
      </c>
      <c r="M11" s="89">
        <f t="shared" si="5"/>
        <v>144</v>
      </c>
      <c r="N11" s="89">
        <f t="shared" si="5"/>
        <v>136</v>
      </c>
      <c r="O11" s="89">
        <f t="shared" si="5"/>
        <v>164</v>
      </c>
      <c r="P11" s="98">
        <f t="shared" si="5"/>
        <v>288</v>
      </c>
      <c r="Q11" s="89">
        <f t="shared" si="5"/>
        <v>133</v>
      </c>
      <c r="R11" s="89">
        <f t="shared" si="5"/>
        <v>129</v>
      </c>
      <c r="S11" s="89">
        <f t="shared" si="5"/>
        <v>155</v>
      </c>
      <c r="T11" s="100">
        <f t="shared" si="5"/>
        <v>9</v>
      </c>
      <c r="U11" s="92">
        <f t="shared" si="5"/>
        <v>1</v>
      </c>
      <c r="V11" s="92">
        <f t="shared" si="5"/>
        <v>1</v>
      </c>
      <c r="W11" s="92">
        <f t="shared" si="5"/>
        <v>5</v>
      </c>
      <c r="X11" s="101">
        <f>SUM(X77,X139,X201)</f>
        <v>1478</v>
      </c>
      <c r="Y11" s="89">
        <f t="shared" ref="Y11:AM11" si="6">SUM(Y77,Y139,Y201)</f>
        <v>573</v>
      </c>
      <c r="Z11" s="89">
        <f t="shared" si="6"/>
        <v>535</v>
      </c>
      <c r="AA11" s="89">
        <f t="shared" si="6"/>
        <v>680</v>
      </c>
      <c r="AB11" s="98">
        <f t="shared" si="6"/>
        <v>1225</v>
      </c>
      <c r="AC11" s="89">
        <f t="shared" si="6"/>
        <v>570</v>
      </c>
      <c r="AD11" s="89">
        <f t="shared" si="6"/>
        <v>532</v>
      </c>
      <c r="AE11" s="89">
        <f t="shared" si="6"/>
        <v>655</v>
      </c>
      <c r="AF11" s="98">
        <f t="shared" si="6"/>
        <v>1134</v>
      </c>
      <c r="AG11" s="89">
        <f t="shared" si="6"/>
        <v>519</v>
      </c>
      <c r="AH11" s="89">
        <f t="shared" si="6"/>
        <v>502</v>
      </c>
      <c r="AI11" s="89">
        <f t="shared" si="6"/>
        <v>615</v>
      </c>
      <c r="AJ11" s="100">
        <f t="shared" si="6"/>
        <v>40</v>
      </c>
      <c r="AK11" s="92">
        <f t="shared" si="6"/>
        <v>3</v>
      </c>
      <c r="AL11" s="92">
        <f t="shared" si="6"/>
        <v>3</v>
      </c>
      <c r="AM11" s="92">
        <f t="shared" si="6"/>
        <v>25</v>
      </c>
    </row>
    <row r="12" spans="1:39" ht="18" customHeight="1">
      <c r="F12" s="44">
        <v>1</v>
      </c>
      <c r="H12" s="101">
        <f t="shared" si="5"/>
        <v>373</v>
      </c>
      <c r="I12" s="89">
        <f t="shared" si="5"/>
        <v>178</v>
      </c>
      <c r="J12" s="89">
        <f t="shared" si="5"/>
        <v>170</v>
      </c>
      <c r="K12" s="89">
        <f t="shared" si="5"/>
        <v>145</v>
      </c>
      <c r="L12" s="98">
        <f t="shared" si="5"/>
        <v>312</v>
      </c>
      <c r="M12" s="89">
        <f t="shared" si="5"/>
        <v>174</v>
      </c>
      <c r="N12" s="89">
        <f t="shared" si="5"/>
        <v>166</v>
      </c>
      <c r="O12" s="89">
        <f t="shared" si="5"/>
        <v>138</v>
      </c>
      <c r="P12" s="98">
        <f t="shared" si="5"/>
        <v>300</v>
      </c>
      <c r="Q12" s="89">
        <f t="shared" si="5"/>
        <v>166</v>
      </c>
      <c r="R12" s="89">
        <f t="shared" si="5"/>
        <v>160</v>
      </c>
      <c r="S12" s="89">
        <f t="shared" si="5"/>
        <v>134</v>
      </c>
      <c r="T12" s="100">
        <f t="shared" si="5"/>
        <v>11</v>
      </c>
      <c r="U12" s="92">
        <f t="shared" si="5"/>
        <v>4</v>
      </c>
      <c r="V12" s="92">
        <f t="shared" si="5"/>
        <v>4</v>
      </c>
      <c r="W12" s="92">
        <f t="shared" si="5"/>
        <v>7</v>
      </c>
      <c r="X12" s="101">
        <f t="shared" ref="X12:AM27" si="7">SUM(X78,X140,X202)</f>
        <v>1477</v>
      </c>
      <c r="Y12" s="89">
        <f t="shared" si="7"/>
        <v>702</v>
      </c>
      <c r="Z12" s="89">
        <f t="shared" si="7"/>
        <v>664</v>
      </c>
      <c r="AA12" s="89">
        <f t="shared" si="7"/>
        <v>571</v>
      </c>
      <c r="AB12" s="98">
        <f t="shared" si="7"/>
        <v>1231</v>
      </c>
      <c r="AC12" s="89">
        <f t="shared" si="7"/>
        <v>686</v>
      </c>
      <c r="AD12" s="89">
        <f t="shared" si="7"/>
        <v>648</v>
      </c>
      <c r="AE12" s="89">
        <f t="shared" si="7"/>
        <v>545</v>
      </c>
      <c r="AF12" s="98">
        <f t="shared" si="7"/>
        <v>1172</v>
      </c>
      <c r="AG12" s="89">
        <f t="shared" si="7"/>
        <v>646</v>
      </c>
      <c r="AH12" s="89">
        <f t="shared" si="7"/>
        <v>620</v>
      </c>
      <c r="AI12" s="89">
        <f t="shared" si="7"/>
        <v>526</v>
      </c>
      <c r="AJ12" s="100">
        <f t="shared" si="7"/>
        <v>42</v>
      </c>
      <c r="AK12" s="92">
        <f t="shared" si="7"/>
        <v>16</v>
      </c>
      <c r="AL12" s="92">
        <f t="shared" si="7"/>
        <v>16</v>
      </c>
      <c r="AM12" s="92">
        <f t="shared" si="7"/>
        <v>26</v>
      </c>
    </row>
    <row r="13" spans="1:39" ht="18" customHeight="1">
      <c r="F13" s="44">
        <v>2</v>
      </c>
      <c r="H13" s="101">
        <f t="shared" si="5"/>
        <v>363</v>
      </c>
      <c r="I13" s="89">
        <f t="shared" si="5"/>
        <v>188</v>
      </c>
      <c r="J13" s="89">
        <f t="shared" si="5"/>
        <v>171</v>
      </c>
      <c r="K13" s="89">
        <f t="shared" si="5"/>
        <v>116</v>
      </c>
      <c r="L13" s="98">
        <f t="shared" si="5"/>
        <v>297</v>
      </c>
      <c r="M13" s="89">
        <f t="shared" si="5"/>
        <v>185</v>
      </c>
      <c r="N13" s="89">
        <f t="shared" si="5"/>
        <v>168</v>
      </c>
      <c r="O13" s="89">
        <f t="shared" si="5"/>
        <v>112</v>
      </c>
      <c r="P13" s="98">
        <f t="shared" si="5"/>
        <v>278</v>
      </c>
      <c r="Q13" s="89">
        <f t="shared" si="5"/>
        <v>173</v>
      </c>
      <c r="R13" s="89">
        <f t="shared" si="5"/>
        <v>164</v>
      </c>
      <c r="S13" s="89">
        <f t="shared" si="5"/>
        <v>105</v>
      </c>
      <c r="T13" s="100">
        <f t="shared" si="5"/>
        <v>7</v>
      </c>
      <c r="U13" s="92">
        <f t="shared" si="5"/>
        <v>3</v>
      </c>
      <c r="V13" s="92">
        <f t="shared" si="5"/>
        <v>3</v>
      </c>
      <c r="W13" s="92">
        <f t="shared" si="5"/>
        <v>4</v>
      </c>
      <c r="X13" s="101">
        <f t="shared" si="7"/>
        <v>1454</v>
      </c>
      <c r="Y13" s="89">
        <f t="shared" si="7"/>
        <v>747</v>
      </c>
      <c r="Z13" s="89">
        <f t="shared" si="7"/>
        <v>679</v>
      </c>
      <c r="AA13" s="89">
        <f t="shared" si="7"/>
        <v>462</v>
      </c>
      <c r="AB13" s="98">
        <f t="shared" si="7"/>
        <v>1176</v>
      </c>
      <c r="AC13" s="89">
        <f t="shared" si="7"/>
        <v>736</v>
      </c>
      <c r="AD13" s="89">
        <f t="shared" si="7"/>
        <v>668</v>
      </c>
      <c r="AE13" s="89">
        <f t="shared" si="7"/>
        <v>440</v>
      </c>
      <c r="AF13" s="98">
        <f t="shared" si="7"/>
        <v>1101</v>
      </c>
      <c r="AG13" s="89">
        <f t="shared" si="7"/>
        <v>687</v>
      </c>
      <c r="AH13" s="89">
        <f t="shared" si="7"/>
        <v>651</v>
      </c>
      <c r="AI13" s="89">
        <f t="shared" si="7"/>
        <v>414</v>
      </c>
      <c r="AJ13" s="100">
        <f t="shared" si="7"/>
        <v>33</v>
      </c>
      <c r="AK13" s="92">
        <f t="shared" si="7"/>
        <v>11</v>
      </c>
      <c r="AL13" s="92">
        <f t="shared" si="7"/>
        <v>11</v>
      </c>
      <c r="AM13" s="92">
        <f t="shared" si="7"/>
        <v>22</v>
      </c>
    </row>
    <row r="14" spans="1:39" ht="18" customHeight="1">
      <c r="F14" s="44">
        <v>3</v>
      </c>
      <c r="H14" s="101">
        <f t="shared" si="5"/>
        <v>306</v>
      </c>
      <c r="I14" s="89">
        <f t="shared" si="5"/>
        <v>184</v>
      </c>
      <c r="J14" s="89">
        <f t="shared" si="5"/>
        <v>169</v>
      </c>
      <c r="K14" s="89">
        <f t="shared" si="5"/>
        <v>83</v>
      </c>
      <c r="L14" s="98">
        <f t="shared" si="5"/>
        <v>263</v>
      </c>
      <c r="M14" s="89">
        <f t="shared" si="5"/>
        <v>183</v>
      </c>
      <c r="N14" s="89">
        <f t="shared" si="5"/>
        <v>168</v>
      </c>
      <c r="O14" s="89">
        <f t="shared" si="5"/>
        <v>80</v>
      </c>
      <c r="P14" s="98">
        <f t="shared" si="5"/>
        <v>247</v>
      </c>
      <c r="Q14" s="89">
        <f t="shared" si="5"/>
        <v>171</v>
      </c>
      <c r="R14" s="89">
        <f t="shared" si="5"/>
        <v>160</v>
      </c>
      <c r="S14" s="89">
        <f t="shared" si="5"/>
        <v>76</v>
      </c>
      <c r="T14" s="100">
        <f t="shared" si="5"/>
        <v>6</v>
      </c>
      <c r="U14" s="92">
        <f t="shared" si="5"/>
        <v>1</v>
      </c>
      <c r="V14" s="92">
        <f t="shared" si="5"/>
        <v>1</v>
      </c>
      <c r="W14" s="92">
        <f t="shared" si="5"/>
        <v>3</v>
      </c>
      <c r="X14" s="101">
        <f t="shared" si="7"/>
        <v>1224</v>
      </c>
      <c r="Y14" s="89">
        <f t="shared" si="7"/>
        <v>727</v>
      </c>
      <c r="Z14" s="89">
        <f t="shared" si="7"/>
        <v>661</v>
      </c>
      <c r="AA14" s="89">
        <f t="shared" si="7"/>
        <v>327</v>
      </c>
      <c r="AB14" s="98">
        <f t="shared" si="7"/>
        <v>1035</v>
      </c>
      <c r="AC14" s="89">
        <f t="shared" si="7"/>
        <v>720</v>
      </c>
      <c r="AD14" s="89">
        <f t="shared" si="7"/>
        <v>654</v>
      </c>
      <c r="AE14" s="89">
        <f t="shared" si="7"/>
        <v>315</v>
      </c>
      <c r="AF14" s="98">
        <f t="shared" si="7"/>
        <v>965</v>
      </c>
      <c r="AG14" s="89">
        <f t="shared" si="7"/>
        <v>667</v>
      </c>
      <c r="AH14" s="89">
        <f t="shared" si="7"/>
        <v>623</v>
      </c>
      <c r="AI14" s="89">
        <f t="shared" si="7"/>
        <v>298</v>
      </c>
      <c r="AJ14" s="100">
        <f t="shared" si="7"/>
        <v>28</v>
      </c>
      <c r="AK14" s="92">
        <f t="shared" si="7"/>
        <v>7</v>
      </c>
      <c r="AL14" s="92">
        <f t="shared" si="7"/>
        <v>7</v>
      </c>
      <c r="AM14" s="92">
        <f t="shared" si="7"/>
        <v>12</v>
      </c>
    </row>
    <row r="15" spans="1:39" ht="18" customHeight="1">
      <c r="F15" s="44">
        <v>4</v>
      </c>
      <c r="H15" s="101">
        <f t="shared" si="5"/>
        <v>262</v>
      </c>
      <c r="I15" s="89">
        <f t="shared" si="5"/>
        <v>161</v>
      </c>
      <c r="J15" s="89">
        <f t="shared" si="5"/>
        <v>153</v>
      </c>
      <c r="K15" s="89">
        <f t="shared" si="5"/>
        <v>58</v>
      </c>
      <c r="L15" s="98">
        <f t="shared" si="5"/>
        <v>216</v>
      </c>
      <c r="M15" s="89">
        <f t="shared" si="5"/>
        <v>161</v>
      </c>
      <c r="N15" s="89">
        <f t="shared" si="5"/>
        <v>153</v>
      </c>
      <c r="O15" s="89">
        <f t="shared" si="5"/>
        <v>55</v>
      </c>
      <c r="P15" s="98">
        <f t="shared" si="5"/>
        <v>201</v>
      </c>
      <c r="Q15" s="89">
        <f t="shared" si="5"/>
        <v>148</v>
      </c>
      <c r="R15" s="89">
        <f t="shared" si="5"/>
        <v>145</v>
      </c>
      <c r="S15" s="89">
        <f t="shared" si="5"/>
        <v>53</v>
      </c>
      <c r="T15" s="100">
        <f t="shared" si="5"/>
        <v>3</v>
      </c>
      <c r="U15" s="92">
        <f t="shared" si="5"/>
        <v>0</v>
      </c>
      <c r="V15" s="92">
        <f t="shared" si="5"/>
        <v>0</v>
      </c>
      <c r="W15" s="92">
        <f t="shared" si="5"/>
        <v>3</v>
      </c>
      <c r="X15" s="101">
        <f t="shared" si="7"/>
        <v>1081</v>
      </c>
      <c r="Y15" s="89">
        <f t="shared" si="7"/>
        <v>658</v>
      </c>
      <c r="Z15" s="89">
        <f t="shared" si="7"/>
        <v>622</v>
      </c>
      <c r="AA15" s="89">
        <f t="shared" si="7"/>
        <v>237</v>
      </c>
      <c r="AB15" s="98">
        <f t="shared" si="7"/>
        <v>879</v>
      </c>
      <c r="AC15" s="89">
        <f t="shared" si="7"/>
        <v>658</v>
      </c>
      <c r="AD15" s="89">
        <f t="shared" si="7"/>
        <v>622</v>
      </c>
      <c r="AE15" s="89">
        <f t="shared" si="7"/>
        <v>221</v>
      </c>
      <c r="AF15" s="98">
        <f t="shared" si="7"/>
        <v>813</v>
      </c>
      <c r="AG15" s="89">
        <f t="shared" si="7"/>
        <v>599</v>
      </c>
      <c r="AH15" s="89">
        <f t="shared" si="7"/>
        <v>587</v>
      </c>
      <c r="AI15" s="89">
        <f t="shared" si="7"/>
        <v>214</v>
      </c>
      <c r="AJ15" s="100">
        <f t="shared" si="7"/>
        <v>16</v>
      </c>
      <c r="AK15" s="92">
        <f t="shared" si="7"/>
        <v>0</v>
      </c>
      <c r="AL15" s="92">
        <f t="shared" si="7"/>
        <v>0</v>
      </c>
      <c r="AM15" s="92">
        <f t="shared" si="7"/>
        <v>16</v>
      </c>
    </row>
    <row r="16" spans="1:39" ht="18" customHeight="1">
      <c r="F16" s="44">
        <v>5</v>
      </c>
      <c r="H16" s="101">
        <f t="shared" si="5"/>
        <v>267</v>
      </c>
      <c r="I16" s="89">
        <f t="shared" si="5"/>
        <v>172</v>
      </c>
      <c r="J16" s="89">
        <f t="shared" si="5"/>
        <v>159</v>
      </c>
      <c r="K16" s="89">
        <f t="shared" si="5"/>
        <v>63</v>
      </c>
      <c r="L16" s="98">
        <f t="shared" si="5"/>
        <v>232</v>
      </c>
      <c r="M16" s="89">
        <f t="shared" si="5"/>
        <v>171</v>
      </c>
      <c r="N16" s="89">
        <f t="shared" si="5"/>
        <v>158</v>
      </c>
      <c r="O16" s="89">
        <f t="shared" si="5"/>
        <v>61</v>
      </c>
      <c r="P16" s="98">
        <f t="shared" si="5"/>
        <v>212</v>
      </c>
      <c r="Q16" s="89">
        <f t="shared" si="5"/>
        <v>154</v>
      </c>
      <c r="R16" s="89">
        <f t="shared" si="5"/>
        <v>149</v>
      </c>
      <c r="S16" s="89">
        <f t="shared" si="5"/>
        <v>58</v>
      </c>
      <c r="T16" s="100">
        <f t="shared" si="5"/>
        <v>3</v>
      </c>
      <c r="U16" s="92">
        <f t="shared" si="5"/>
        <v>1</v>
      </c>
      <c r="V16" s="92">
        <f t="shared" si="5"/>
        <v>1</v>
      </c>
      <c r="W16" s="92">
        <f t="shared" si="5"/>
        <v>2</v>
      </c>
      <c r="X16" s="101">
        <f t="shared" si="7"/>
        <v>1077</v>
      </c>
      <c r="Y16" s="89">
        <f t="shared" si="7"/>
        <v>692</v>
      </c>
      <c r="Z16" s="89">
        <f t="shared" si="7"/>
        <v>640</v>
      </c>
      <c r="AA16" s="89">
        <f t="shared" si="7"/>
        <v>247</v>
      </c>
      <c r="AB16" s="98">
        <f t="shared" si="7"/>
        <v>926</v>
      </c>
      <c r="AC16" s="89">
        <f t="shared" si="7"/>
        <v>687</v>
      </c>
      <c r="AD16" s="89">
        <f t="shared" si="7"/>
        <v>635</v>
      </c>
      <c r="AE16" s="89">
        <f t="shared" si="7"/>
        <v>239</v>
      </c>
      <c r="AF16" s="98">
        <f t="shared" si="7"/>
        <v>845</v>
      </c>
      <c r="AG16" s="89">
        <f t="shared" si="7"/>
        <v>620</v>
      </c>
      <c r="AH16" s="89">
        <f t="shared" si="7"/>
        <v>599</v>
      </c>
      <c r="AI16" s="89">
        <f t="shared" si="7"/>
        <v>225</v>
      </c>
      <c r="AJ16" s="100">
        <f t="shared" si="7"/>
        <v>13</v>
      </c>
      <c r="AK16" s="92">
        <f t="shared" si="7"/>
        <v>5</v>
      </c>
      <c r="AL16" s="92">
        <f t="shared" si="7"/>
        <v>5</v>
      </c>
      <c r="AM16" s="92">
        <f t="shared" si="7"/>
        <v>8</v>
      </c>
    </row>
    <row r="17" spans="3:39" ht="18" customHeight="1">
      <c r="F17" s="44">
        <v>6</v>
      </c>
      <c r="H17" s="101">
        <f t="shared" si="5"/>
        <v>294</v>
      </c>
      <c r="I17" s="89">
        <f t="shared" si="5"/>
        <v>206</v>
      </c>
      <c r="J17" s="89">
        <f t="shared" si="5"/>
        <v>196</v>
      </c>
      <c r="K17" s="89">
        <f t="shared" si="5"/>
        <v>54</v>
      </c>
      <c r="L17" s="98">
        <f t="shared" si="5"/>
        <v>254</v>
      </c>
      <c r="M17" s="89">
        <f t="shared" si="5"/>
        <v>201</v>
      </c>
      <c r="N17" s="89">
        <f t="shared" si="5"/>
        <v>192</v>
      </c>
      <c r="O17" s="89">
        <f t="shared" si="5"/>
        <v>53</v>
      </c>
      <c r="P17" s="98">
        <f t="shared" si="5"/>
        <v>237</v>
      </c>
      <c r="Q17" s="89">
        <f t="shared" si="5"/>
        <v>185</v>
      </c>
      <c r="R17" s="89">
        <f t="shared" si="5"/>
        <v>183</v>
      </c>
      <c r="S17" s="89">
        <f t="shared" si="5"/>
        <v>52</v>
      </c>
      <c r="T17" s="100">
        <f t="shared" si="5"/>
        <v>6</v>
      </c>
      <c r="U17" s="92">
        <f t="shared" si="5"/>
        <v>5</v>
      </c>
      <c r="V17" s="92">
        <f t="shared" si="5"/>
        <v>4</v>
      </c>
      <c r="W17" s="92">
        <f t="shared" si="5"/>
        <v>1</v>
      </c>
      <c r="X17" s="101">
        <f t="shared" si="7"/>
        <v>1222</v>
      </c>
      <c r="Y17" s="89">
        <f t="shared" si="7"/>
        <v>866</v>
      </c>
      <c r="Z17" s="89">
        <f t="shared" si="7"/>
        <v>819</v>
      </c>
      <c r="AA17" s="89">
        <f t="shared" si="7"/>
        <v>218</v>
      </c>
      <c r="AB17" s="98">
        <f t="shared" si="7"/>
        <v>1060</v>
      </c>
      <c r="AC17" s="89">
        <f t="shared" si="7"/>
        <v>845</v>
      </c>
      <c r="AD17" s="89">
        <f t="shared" si="7"/>
        <v>802</v>
      </c>
      <c r="AE17" s="89">
        <f t="shared" si="7"/>
        <v>215</v>
      </c>
      <c r="AF17" s="98">
        <f t="shared" si="7"/>
        <v>986</v>
      </c>
      <c r="AG17" s="89">
        <f t="shared" si="7"/>
        <v>775</v>
      </c>
      <c r="AH17" s="89">
        <f t="shared" si="7"/>
        <v>765</v>
      </c>
      <c r="AI17" s="89">
        <f t="shared" si="7"/>
        <v>211</v>
      </c>
      <c r="AJ17" s="100">
        <f t="shared" si="7"/>
        <v>24</v>
      </c>
      <c r="AK17" s="92">
        <f t="shared" si="7"/>
        <v>21</v>
      </c>
      <c r="AL17" s="92">
        <f t="shared" si="7"/>
        <v>17</v>
      </c>
      <c r="AM17" s="92">
        <f t="shared" si="7"/>
        <v>3</v>
      </c>
    </row>
    <row r="18" spans="3:39" ht="18" customHeight="1">
      <c r="F18" s="44">
        <v>7</v>
      </c>
      <c r="H18" s="101">
        <f t="shared" si="5"/>
        <v>284</v>
      </c>
      <c r="I18" s="89">
        <f>SUM(I84,I146,I208)</f>
        <v>177</v>
      </c>
      <c r="J18" s="89">
        <f t="shared" si="5"/>
        <v>162</v>
      </c>
      <c r="K18" s="89">
        <f t="shared" si="5"/>
        <v>74</v>
      </c>
      <c r="L18" s="98">
        <f t="shared" si="5"/>
        <v>245</v>
      </c>
      <c r="M18" s="89">
        <f t="shared" si="5"/>
        <v>175</v>
      </c>
      <c r="N18" s="89">
        <f t="shared" si="5"/>
        <v>160</v>
      </c>
      <c r="O18" s="89">
        <f t="shared" si="5"/>
        <v>70</v>
      </c>
      <c r="P18" s="98">
        <f t="shared" si="5"/>
        <v>223</v>
      </c>
      <c r="Q18" s="89">
        <f t="shared" si="5"/>
        <v>159</v>
      </c>
      <c r="R18" s="89">
        <f t="shared" si="5"/>
        <v>153</v>
      </c>
      <c r="S18" s="89">
        <f t="shared" si="5"/>
        <v>64</v>
      </c>
      <c r="T18" s="100">
        <f t="shared" si="5"/>
        <v>6</v>
      </c>
      <c r="U18" s="92">
        <f t="shared" si="5"/>
        <v>2</v>
      </c>
      <c r="V18" s="92">
        <f t="shared" si="5"/>
        <v>2</v>
      </c>
      <c r="W18" s="92">
        <f t="shared" si="5"/>
        <v>3</v>
      </c>
      <c r="X18" s="101">
        <f t="shared" si="7"/>
        <v>1194</v>
      </c>
      <c r="Y18" s="89">
        <f t="shared" si="7"/>
        <v>747</v>
      </c>
      <c r="Z18" s="89">
        <f t="shared" si="7"/>
        <v>676</v>
      </c>
      <c r="AA18" s="89">
        <f t="shared" si="7"/>
        <v>301</v>
      </c>
      <c r="AB18" s="98">
        <f t="shared" si="7"/>
        <v>1022</v>
      </c>
      <c r="AC18" s="89">
        <f t="shared" si="7"/>
        <v>737</v>
      </c>
      <c r="AD18" s="89">
        <f t="shared" si="7"/>
        <v>666</v>
      </c>
      <c r="AE18" s="89">
        <f t="shared" si="7"/>
        <v>285</v>
      </c>
      <c r="AF18" s="98">
        <f t="shared" si="7"/>
        <v>927</v>
      </c>
      <c r="AG18" s="89">
        <f t="shared" si="7"/>
        <v>668</v>
      </c>
      <c r="AH18" s="89">
        <f t="shared" si="7"/>
        <v>638</v>
      </c>
      <c r="AI18" s="89">
        <f t="shared" si="7"/>
        <v>259</v>
      </c>
      <c r="AJ18" s="100">
        <f t="shared" si="7"/>
        <v>25</v>
      </c>
      <c r="AK18" s="92">
        <f t="shared" si="7"/>
        <v>10</v>
      </c>
      <c r="AL18" s="92">
        <f t="shared" si="7"/>
        <v>10</v>
      </c>
      <c r="AM18" s="92">
        <f t="shared" si="7"/>
        <v>11</v>
      </c>
    </row>
    <row r="19" spans="3:39" ht="18" customHeight="1">
      <c r="F19" s="44">
        <v>8</v>
      </c>
      <c r="H19" s="101">
        <f t="shared" si="5"/>
        <v>292</v>
      </c>
      <c r="I19" s="89">
        <f t="shared" si="5"/>
        <v>197</v>
      </c>
      <c r="J19" s="89">
        <f t="shared" si="5"/>
        <v>189</v>
      </c>
      <c r="K19" s="89">
        <f t="shared" si="5"/>
        <v>55</v>
      </c>
      <c r="L19" s="98">
        <f t="shared" si="5"/>
        <v>249</v>
      </c>
      <c r="M19" s="89">
        <f t="shared" si="5"/>
        <v>196</v>
      </c>
      <c r="N19" s="89">
        <f t="shared" si="5"/>
        <v>188</v>
      </c>
      <c r="O19" s="89">
        <f t="shared" si="5"/>
        <v>53</v>
      </c>
      <c r="P19" s="98">
        <f t="shared" si="5"/>
        <v>227</v>
      </c>
      <c r="Q19" s="89">
        <f t="shared" si="5"/>
        <v>180</v>
      </c>
      <c r="R19" s="89">
        <f t="shared" si="5"/>
        <v>176</v>
      </c>
      <c r="S19" s="89">
        <f t="shared" si="5"/>
        <v>47</v>
      </c>
      <c r="T19" s="100">
        <f t="shared" si="5"/>
        <v>3</v>
      </c>
      <c r="U19" s="92">
        <f t="shared" si="5"/>
        <v>1</v>
      </c>
      <c r="V19" s="92">
        <f t="shared" si="5"/>
        <v>1</v>
      </c>
      <c r="W19" s="92">
        <f t="shared" si="5"/>
        <v>2</v>
      </c>
      <c r="X19" s="101">
        <f t="shared" si="7"/>
        <v>1175</v>
      </c>
      <c r="Y19" s="89">
        <f t="shared" si="7"/>
        <v>789</v>
      </c>
      <c r="Z19" s="89">
        <f t="shared" si="7"/>
        <v>752</v>
      </c>
      <c r="AA19" s="89">
        <f t="shared" si="7"/>
        <v>214</v>
      </c>
      <c r="AB19" s="98">
        <f t="shared" si="7"/>
        <v>992</v>
      </c>
      <c r="AC19" s="89">
        <f t="shared" si="7"/>
        <v>786</v>
      </c>
      <c r="AD19" s="89">
        <f t="shared" si="7"/>
        <v>749</v>
      </c>
      <c r="AE19" s="89">
        <f t="shared" si="7"/>
        <v>206</v>
      </c>
      <c r="AF19" s="98">
        <f t="shared" si="7"/>
        <v>908</v>
      </c>
      <c r="AG19" s="89">
        <f t="shared" si="7"/>
        <v>726</v>
      </c>
      <c r="AH19" s="89">
        <f t="shared" si="7"/>
        <v>708</v>
      </c>
      <c r="AI19" s="89">
        <f t="shared" si="7"/>
        <v>182</v>
      </c>
      <c r="AJ19" s="100">
        <f t="shared" si="7"/>
        <v>11</v>
      </c>
      <c r="AK19" s="92">
        <f t="shared" si="7"/>
        <v>3</v>
      </c>
      <c r="AL19" s="92">
        <f t="shared" si="7"/>
        <v>3</v>
      </c>
      <c r="AM19" s="92">
        <f t="shared" si="7"/>
        <v>8</v>
      </c>
    </row>
    <row r="20" spans="3:39" ht="18" customHeight="1">
      <c r="F20" s="44">
        <v>9</v>
      </c>
      <c r="H20" s="101">
        <f t="shared" si="5"/>
        <v>241</v>
      </c>
      <c r="I20" s="89">
        <f t="shared" si="5"/>
        <v>161</v>
      </c>
      <c r="J20" s="89">
        <f t="shared" si="5"/>
        <v>148</v>
      </c>
      <c r="K20" s="89">
        <f t="shared" si="5"/>
        <v>50</v>
      </c>
      <c r="L20" s="98">
        <f t="shared" si="5"/>
        <v>203</v>
      </c>
      <c r="M20" s="89">
        <f t="shared" si="5"/>
        <v>159</v>
      </c>
      <c r="N20" s="89">
        <f t="shared" si="5"/>
        <v>146</v>
      </c>
      <c r="O20" s="89">
        <f t="shared" si="5"/>
        <v>44</v>
      </c>
      <c r="P20" s="98">
        <f t="shared" si="5"/>
        <v>179</v>
      </c>
      <c r="Q20" s="89">
        <f t="shared" si="5"/>
        <v>138</v>
      </c>
      <c r="R20" s="89">
        <f t="shared" si="5"/>
        <v>134</v>
      </c>
      <c r="S20" s="89">
        <f t="shared" si="5"/>
        <v>41</v>
      </c>
      <c r="T20" s="100">
        <f t="shared" si="5"/>
        <v>9</v>
      </c>
      <c r="U20" s="92">
        <f t="shared" si="5"/>
        <v>2</v>
      </c>
      <c r="V20" s="92">
        <f t="shared" si="5"/>
        <v>2</v>
      </c>
      <c r="W20" s="92">
        <f t="shared" si="5"/>
        <v>6</v>
      </c>
      <c r="X20" s="101">
        <f t="shared" si="7"/>
        <v>1009</v>
      </c>
      <c r="Y20" s="89">
        <f t="shared" si="7"/>
        <v>681</v>
      </c>
      <c r="Z20" s="89">
        <f t="shared" si="7"/>
        <v>629</v>
      </c>
      <c r="AA20" s="89">
        <f t="shared" si="7"/>
        <v>202</v>
      </c>
      <c r="AB20" s="98">
        <f t="shared" si="7"/>
        <v>844</v>
      </c>
      <c r="AC20" s="89">
        <f t="shared" si="7"/>
        <v>669</v>
      </c>
      <c r="AD20" s="89">
        <f t="shared" si="7"/>
        <v>617</v>
      </c>
      <c r="AE20" s="89">
        <f t="shared" si="7"/>
        <v>175</v>
      </c>
      <c r="AF20" s="98">
        <f t="shared" si="7"/>
        <v>742</v>
      </c>
      <c r="AG20" s="89">
        <f t="shared" si="7"/>
        <v>580</v>
      </c>
      <c r="AH20" s="89">
        <f t="shared" si="7"/>
        <v>563</v>
      </c>
      <c r="AI20" s="89">
        <f t="shared" si="7"/>
        <v>162</v>
      </c>
      <c r="AJ20" s="100">
        <f t="shared" si="7"/>
        <v>44</v>
      </c>
      <c r="AK20" s="92">
        <f t="shared" si="7"/>
        <v>12</v>
      </c>
      <c r="AL20" s="92">
        <f t="shared" si="7"/>
        <v>12</v>
      </c>
      <c r="AM20" s="92">
        <f t="shared" si="7"/>
        <v>27</v>
      </c>
    </row>
    <row r="21" spans="3:39" ht="18" customHeight="1">
      <c r="F21" s="44">
        <v>10</v>
      </c>
      <c r="H21" s="101">
        <f t="shared" si="5"/>
        <v>281</v>
      </c>
      <c r="I21" s="89">
        <f t="shared" si="5"/>
        <v>195</v>
      </c>
      <c r="J21" s="89">
        <f t="shared" si="5"/>
        <v>181</v>
      </c>
      <c r="K21" s="89">
        <f t="shared" si="5"/>
        <v>54</v>
      </c>
      <c r="L21" s="98">
        <f t="shared" si="5"/>
        <v>242</v>
      </c>
      <c r="M21" s="89">
        <f t="shared" si="5"/>
        <v>190</v>
      </c>
      <c r="N21" s="89">
        <f t="shared" si="5"/>
        <v>176</v>
      </c>
      <c r="O21" s="89">
        <f t="shared" si="5"/>
        <v>52</v>
      </c>
      <c r="P21" s="98">
        <f t="shared" si="5"/>
        <v>225</v>
      </c>
      <c r="Q21" s="89">
        <f t="shared" si="5"/>
        <v>177</v>
      </c>
      <c r="R21" s="89">
        <f t="shared" si="5"/>
        <v>169</v>
      </c>
      <c r="S21" s="89">
        <f t="shared" si="5"/>
        <v>48</v>
      </c>
      <c r="T21" s="100">
        <f t="shared" si="5"/>
        <v>7</v>
      </c>
      <c r="U21" s="92">
        <f t="shared" si="5"/>
        <v>5</v>
      </c>
      <c r="V21" s="92">
        <f t="shared" si="5"/>
        <v>5</v>
      </c>
      <c r="W21" s="92">
        <f t="shared" si="5"/>
        <v>2</v>
      </c>
      <c r="X21" s="101">
        <f t="shared" si="7"/>
        <v>1167</v>
      </c>
      <c r="Y21" s="89">
        <f t="shared" si="7"/>
        <v>809</v>
      </c>
      <c r="Z21" s="89">
        <f t="shared" si="7"/>
        <v>751</v>
      </c>
      <c r="AA21" s="89">
        <f t="shared" si="7"/>
        <v>222</v>
      </c>
      <c r="AB21" s="98">
        <f t="shared" si="7"/>
        <v>1004</v>
      </c>
      <c r="AC21" s="89">
        <f t="shared" si="7"/>
        <v>790</v>
      </c>
      <c r="AD21" s="89">
        <f t="shared" si="7"/>
        <v>732</v>
      </c>
      <c r="AE21" s="89">
        <f t="shared" si="7"/>
        <v>214</v>
      </c>
      <c r="AF21" s="98">
        <f t="shared" si="7"/>
        <v>927</v>
      </c>
      <c r="AG21" s="89">
        <f t="shared" si="7"/>
        <v>729</v>
      </c>
      <c r="AH21" s="89">
        <f t="shared" si="7"/>
        <v>699</v>
      </c>
      <c r="AI21" s="89">
        <f t="shared" si="7"/>
        <v>198</v>
      </c>
      <c r="AJ21" s="100">
        <f t="shared" si="7"/>
        <v>27</v>
      </c>
      <c r="AK21" s="92">
        <f t="shared" si="7"/>
        <v>19</v>
      </c>
      <c r="AL21" s="92">
        <f t="shared" si="7"/>
        <v>19</v>
      </c>
      <c r="AM21" s="92">
        <f t="shared" si="7"/>
        <v>8</v>
      </c>
    </row>
    <row r="22" spans="3:39" ht="18" customHeight="1">
      <c r="F22" s="44">
        <v>11</v>
      </c>
      <c r="H22" s="101">
        <f t="shared" si="5"/>
        <v>248</v>
      </c>
      <c r="I22" s="89">
        <f t="shared" si="5"/>
        <v>178</v>
      </c>
      <c r="J22" s="89">
        <f t="shared" si="5"/>
        <v>170</v>
      </c>
      <c r="K22" s="89">
        <f t="shared" si="5"/>
        <v>40</v>
      </c>
      <c r="L22" s="98">
        <f t="shared" si="5"/>
        <v>217</v>
      </c>
      <c r="M22" s="89">
        <f t="shared" si="5"/>
        <v>177</v>
      </c>
      <c r="N22" s="89">
        <f t="shared" si="5"/>
        <v>169</v>
      </c>
      <c r="O22" s="89">
        <f t="shared" si="5"/>
        <v>39</v>
      </c>
      <c r="P22" s="98">
        <f t="shared" si="5"/>
        <v>201</v>
      </c>
      <c r="Q22" s="89">
        <f t="shared" si="5"/>
        <v>166</v>
      </c>
      <c r="R22" s="89">
        <f t="shared" si="5"/>
        <v>161</v>
      </c>
      <c r="S22" s="89">
        <f t="shared" si="5"/>
        <v>35</v>
      </c>
      <c r="T22" s="100">
        <f t="shared" si="5"/>
        <v>3</v>
      </c>
      <c r="U22" s="92">
        <f t="shared" si="5"/>
        <v>1</v>
      </c>
      <c r="V22" s="92">
        <f t="shared" si="5"/>
        <v>1</v>
      </c>
      <c r="W22" s="92">
        <f t="shared" si="5"/>
        <v>1</v>
      </c>
      <c r="X22" s="101">
        <f t="shared" si="7"/>
        <v>1005</v>
      </c>
      <c r="Y22" s="89">
        <f t="shared" si="7"/>
        <v>719</v>
      </c>
      <c r="Z22" s="89">
        <f t="shared" si="7"/>
        <v>688</v>
      </c>
      <c r="AA22" s="89">
        <f t="shared" si="7"/>
        <v>162</v>
      </c>
      <c r="AB22" s="98">
        <f t="shared" si="7"/>
        <v>875</v>
      </c>
      <c r="AC22" s="89">
        <f t="shared" si="7"/>
        <v>715</v>
      </c>
      <c r="AD22" s="89">
        <f t="shared" si="7"/>
        <v>684</v>
      </c>
      <c r="AE22" s="89">
        <f t="shared" si="7"/>
        <v>157</v>
      </c>
      <c r="AF22" s="98">
        <f t="shared" si="7"/>
        <v>805</v>
      </c>
      <c r="AG22" s="89">
        <f t="shared" si="7"/>
        <v>668</v>
      </c>
      <c r="AH22" s="89">
        <f t="shared" si="7"/>
        <v>652</v>
      </c>
      <c r="AI22" s="89">
        <f t="shared" si="7"/>
        <v>137</v>
      </c>
      <c r="AJ22" s="100">
        <f t="shared" si="7"/>
        <v>13</v>
      </c>
      <c r="AK22" s="92">
        <f t="shared" si="7"/>
        <v>4</v>
      </c>
      <c r="AL22" s="92">
        <f t="shared" si="7"/>
        <v>4</v>
      </c>
      <c r="AM22" s="92">
        <f t="shared" si="7"/>
        <v>5</v>
      </c>
    </row>
    <row r="23" spans="3:39" ht="18" customHeight="1">
      <c r="F23" s="44">
        <v>12</v>
      </c>
      <c r="H23" s="101">
        <f t="shared" si="5"/>
        <v>259</v>
      </c>
      <c r="I23" s="89">
        <f t="shared" si="5"/>
        <v>179</v>
      </c>
      <c r="J23" s="89">
        <f t="shared" si="5"/>
        <v>165</v>
      </c>
      <c r="K23" s="89">
        <f t="shared" si="5"/>
        <v>50</v>
      </c>
      <c r="L23" s="98">
        <f t="shared" si="5"/>
        <v>218</v>
      </c>
      <c r="M23" s="89">
        <f t="shared" si="5"/>
        <v>176</v>
      </c>
      <c r="N23" s="89">
        <f t="shared" si="5"/>
        <v>162</v>
      </c>
      <c r="O23" s="89">
        <f t="shared" si="5"/>
        <v>42</v>
      </c>
      <c r="P23" s="98">
        <f t="shared" si="5"/>
        <v>191</v>
      </c>
      <c r="Q23" s="89">
        <f t="shared" si="5"/>
        <v>152</v>
      </c>
      <c r="R23" s="89">
        <f t="shared" si="5"/>
        <v>150</v>
      </c>
      <c r="S23" s="89">
        <f t="shared" si="5"/>
        <v>39</v>
      </c>
      <c r="T23" s="100">
        <f t="shared" si="5"/>
        <v>12</v>
      </c>
      <c r="U23" s="92">
        <f t="shared" si="5"/>
        <v>3</v>
      </c>
      <c r="V23" s="92">
        <f t="shared" si="5"/>
        <v>3</v>
      </c>
      <c r="W23" s="92">
        <f t="shared" si="5"/>
        <v>8</v>
      </c>
      <c r="X23" s="101">
        <f t="shared" si="7"/>
        <v>1044</v>
      </c>
      <c r="Y23" s="89">
        <f t="shared" si="7"/>
        <v>731</v>
      </c>
      <c r="Z23" s="89">
        <f t="shared" si="7"/>
        <v>675</v>
      </c>
      <c r="AA23" s="89">
        <f t="shared" si="7"/>
        <v>193</v>
      </c>
      <c r="AB23" s="98">
        <f t="shared" si="7"/>
        <v>883</v>
      </c>
      <c r="AC23" s="89">
        <f t="shared" si="7"/>
        <v>720</v>
      </c>
      <c r="AD23" s="89">
        <f t="shared" si="7"/>
        <v>664</v>
      </c>
      <c r="AE23" s="89">
        <f t="shared" si="7"/>
        <v>163</v>
      </c>
      <c r="AF23" s="98">
        <f t="shared" si="7"/>
        <v>775</v>
      </c>
      <c r="AG23" s="89">
        <f t="shared" si="7"/>
        <v>624</v>
      </c>
      <c r="AH23" s="89">
        <f t="shared" si="7"/>
        <v>616</v>
      </c>
      <c r="AI23" s="89">
        <f t="shared" si="7"/>
        <v>151</v>
      </c>
      <c r="AJ23" s="100">
        <f t="shared" si="7"/>
        <v>44</v>
      </c>
      <c r="AK23" s="92">
        <f t="shared" si="7"/>
        <v>11</v>
      </c>
      <c r="AL23" s="92">
        <f t="shared" si="7"/>
        <v>11</v>
      </c>
      <c r="AM23" s="92">
        <f t="shared" si="7"/>
        <v>30</v>
      </c>
    </row>
    <row r="24" spans="3:39" ht="18" customHeight="1">
      <c r="F24" s="44">
        <v>13</v>
      </c>
      <c r="H24" s="101">
        <f t="shared" si="5"/>
        <v>285</v>
      </c>
      <c r="I24" s="89">
        <f t="shared" si="5"/>
        <v>216</v>
      </c>
      <c r="J24" s="89">
        <f t="shared" si="5"/>
        <v>202</v>
      </c>
      <c r="K24" s="89">
        <f t="shared" si="5"/>
        <v>41</v>
      </c>
      <c r="L24" s="98">
        <f t="shared" si="5"/>
        <v>253</v>
      </c>
      <c r="M24" s="89">
        <f t="shared" si="5"/>
        <v>214</v>
      </c>
      <c r="N24" s="89">
        <f t="shared" si="5"/>
        <v>200</v>
      </c>
      <c r="O24" s="89">
        <f t="shared" si="5"/>
        <v>39</v>
      </c>
      <c r="P24" s="98">
        <f t="shared" si="5"/>
        <v>229</v>
      </c>
      <c r="Q24" s="89">
        <f t="shared" si="5"/>
        <v>193</v>
      </c>
      <c r="R24" s="89">
        <f t="shared" si="5"/>
        <v>189</v>
      </c>
      <c r="S24" s="89">
        <f t="shared" si="5"/>
        <v>36</v>
      </c>
      <c r="T24" s="100">
        <f t="shared" si="5"/>
        <v>5</v>
      </c>
      <c r="U24" s="92">
        <f t="shared" si="5"/>
        <v>2</v>
      </c>
      <c r="V24" s="92">
        <f t="shared" si="5"/>
        <v>2</v>
      </c>
      <c r="W24" s="92">
        <f t="shared" si="5"/>
        <v>2</v>
      </c>
      <c r="X24" s="101">
        <f t="shared" si="7"/>
        <v>1152</v>
      </c>
      <c r="Y24" s="89">
        <f t="shared" si="7"/>
        <v>880</v>
      </c>
      <c r="Z24" s="89">
        <f t="shared" si="7"/>
        <v>823</v>
      </c>
      <c r="AA24" s="89">
        <f t="shared" si="7"/>
        <v>159</v>
      </c>
      <c r="AB24" s="98">
        <f t="shared" si="7"/>
        <v>1023</v>
      </c>
      <c r="AC24" s="89">
        <f t="shared" si="7"/>
        <v>873</v>
      </c>
      <c r="AD24" s="89">
        <f t="shared" si="7"/>
        <v>816</v>
      </c>
      <c r="AE24" s="89">
        <f t="shared" si="7"/>
        <v>150</v>
      </c>
      <c r="AF24" s="98">
        <f t="shared" si="7"/>
        <v>925</v>
      </c>
      <c r="AG24" s="89">
        <f t="shared" si="7"/>
        <v>785</v>
      </c>
      <c r="AH24" s="89">
        <f t="shared" si="7"/>
        <v>770</v>
      </c>
      <c r="AI24" s="89">
        <f t="shared" si="7"/>
        <v>140</v>
      </c>
      <c r="AJ24" s="100">
        <f t="shared" si="7"/>
        <v>20</v>
      </c>
      <c r="AK24" s="92">
        <f t="shared" si="7"/>
        <v>7</v>
      </c>
      <c r="AL24" s="92">
        <f t="shared" si="7"/>
        <v>7</v>
      </c>
      <c r="AM24" s="92">
        <f t="shared" si="7"/>
        <v>9</v>
      </c>
    </row>
    <row r="25" spans="3:39" ht="18" customHeight="1">
      <c r="F25" s="44">
        <v>14</v>
      </c>
      <c r="H25" s="101">
        <f t="shared" si="5"/>
        <v>289</v>
      </c>
      <c r="I25" s="89">
        <f t="shared" si="5"/>
        <v>214</v>
      </c>
      <c r="J25" s="89">
        <f t="shared" si="5"/>
        <v>206</v>
      </c>
      <c r="K25" s="89">
        <f t="shared" si="5"/>
        <v>44</v>
      </c>
      <c r="L25" s="98">
        <f t="shared" si="5"/>
        <v>258</v>
      </c>
      <c r="M25" s="89">
        <f t="shared" si="5"/>
        <v>214</v>
      </c>
      <c r="N25" s="89">
        <f t="shared" si="5"/>
        <v>206</v>
      </c>
      <c r="O25" s="89">
        <f t="shared" si="5"/>
        <v>43</v>
      </c>
      <c r="P25" s="98">
        <f t="shared" si="5"/>
        <v>239</v>
      </c>
      <c r="Q25" s="89">
        <f t="shared" si="5"/>
        <v>201</v>
      </c>
      <c r="R25" s="89">
        <f t="shared" si="5"/>
        <v>198</v>
      </c>
      <c r="S25" s="89">
        <f t="shared" si="5"/>
        <v>38</v>
      </c>
      <c r="T25" s="100">
        <f t="shared" si="5"/>
        <v>1</v>
      </c>
      <c r="U25" s="92">
        <f t="shared" si="5"/>
        <v>0</v>
      </c>
      <c r="V25" s="92">
        <f t="shared" si="5"/>
        <v>0</v>
      </c>
      <c r="W25" s="92">
        <f t="shared" si="5"/>
        <v>1</v>
      </c>
      <c r="X25" s="101">
        <f t="shared" si="7"/>
        <v>1113</v>
      </c>
      <c r="Y25" s="89">
        <f t="shared" si="7"/>
        <v>828</v>
      </c>
      <c r="Z25" s="89">
        <f t="shared" si="7"/>
        <v>800</v>
      </c>
      <c r="AA25" s="89">
        <f t="shared" si="7"/>
        <v>164</v>
      </c>
      <c r="AB25" s="98">
        <f t="shared" si="7"/>
        <v>993</v>
      </c>
      <c r="AC25" s="89">
        <f t="shared" si="7"/>
        <v>828</v>
      </c>
      <c r="AD25" s="89">
        <f t="shared" si="7"/>
        <v>800</v>
      </c>
      <c r="AE25" s="89">
        <f t="shared" si="7"/>
        <v>161</v>
      </c>
      <c r="AF25" s="98">
        <f t="shared" si="7"/>
        <v>926</v>
      </c>
      <c r="AG25" s="89">
        <f t="shared" si="7"/>
        <v>783</v>
      </c>
      <c r="AH25" s="89">
        <f t="shared" si="7"/>
        <v>772</v>
      </c>
      <c r="AI25" s="89">
        <f t="shared" si="7"/>
        <v>143</v>
      </c>
      <c r="AJ25" s="100">
        <f t="shared" si="7"/>
        <v>3</v>
      </c>
      <c r="AK25" s="92">
        <f t="shared" si="7"/>
        <v>0</v>
      </c>
      <c r="AL25" s="92">
        <f t="shared" si="7"/>
        <v>0</v>
      </c>
      <c r="AM25" s="92">
        <f t="shared" si="7"/>
        <v>3</v>
      </c>
    </row>
    <row r="26" spans="3:39" ht="18" customHeight="1">
      <c r="F26" s="44">
        <v>15</v>
      </c>
      <c r="H26" s="101">
        <f t="shared" si="5"/>
        <v>250</v>
      </c>
      <c r="I26" s="89">
        <f t="shared" si="5"/>
        <v>187</v>
      </c>
      <c r="J26" s="89">
        <f t="shared" si="5"/>
        <v>169</v>
      </c>
      <c r="K26" s="89">
        <f t="shared" si="5"/>
        <v>34</v>
      </c>
      <c r="L26" s="98">
        <f t="shared" si="5"/>
        <v>216</v>
      </c>
      <c r="M26" s="89">
        <f t="shared" si="5"/>
        <v>184</v>
      </c>
      <c r="N26" s="89">
        <f t="shared" si="5"/>
        <v>166</v>
      </c>
      <c r="O26" s="89">
        <f t="shared" si="5"/>
        <v>32</v>
      </c>
      <c r="P26" s="98">
        <f t="shared" si="5"/>
        <v>205</v>
      </c>
      <c r="Q26" s="89">
        <f t="shared" si="5"/>
        <v>173</v>
      </c>
      <c r="R26" s="89">
        <f t="shared" si="5"/>
        <v>160</v>
      </c>
      <c r="S26" s="89">
        <f t="shared" si="5"/>
        <v>32</v>
      </c>
      <c r="T26" s="100">
        <f t="shared" si="5"/>
        <v>5</v>
      </c>
      <c r="U26" s="92">
        <f t="shared" si="5"/>
        <v>3</v>
      </c>
      <c r="V26" s="92">
        <f t="shared" si="5"/>
        <v>3</v>
      </c>
      <c r="W26" s="92">
        <f t="shared" si="5"/>
        <v>2</v>
      </c>
      <c r="X26" s="101">
        <f t="shared" si="7"/>
        <v>955</v>
      </c>
      <c r="Y26" s="89">
        <f t="shared" si="7"/>
        <v>708</v>
      </c>
      <c r="Z26" s="89">
        <f t="shared" si="7"/>
        <v>641</v>
      </c>
      <c r="AA26" s="89">
        <f t="shared" si="7"/>
        <v>129</v>
      </c>
      <c r="AB26" s="98">
        <f t="shared" si="7"/>
        <v>819</v>
      </c>
      <c r="AC26" s="89">
        <f t="shared" si="7"/>
        <v>696</v>
      </c>
      <c r="AD26" s="89">
        <f t="shared" si="7"/>
        <v>629</v>
      </c>
      <c r="AE26" s="89">
        <f t="shared" si="7"/>
        <v>123</v>
      </c>
      <c r="AF26" s="98">
        <f t="shared" si="7"/>
        <v>777</v>
      </c>
      <c r="AG26" s="89">
        <f t="shared" si="7"/>
        <v>654</v>
      </c>
      <c r="AH26" s="89">
        <f t="shared" si="7"/>
        <v>607</v>
      </c>
      <c r="AI26" s="89">
        <f t="shared" si="7"/>
        <v>123</v>
      </c>
      <c r="AJ26" s="100">
        <f t="shared" si="7"/>
        <v>18</v>
      </c>
      <c r="AK26" s="92">
        <f t="shared" si="7"/>
        <v>12</v>
      </c>
      <c r="AL26" s="92">
        <f t="shared" si="7"/>
        <v>12</v>
      </c>
      <c r="AM26" s="92">
        <f t="shared" si="7"/>
        <v>6</v>
      </c>
    </row>
    <row r="27" spans="3:39" ht="18" customHeight="1">
      <c r="F27" s="44">
        <v>16</v>
      </c>
      <c r="H27" s="101">
        <f t="shared" ref="H27:W42" si="8">SUM(H93,H155,H217)</f>
        <v>277</v>
      </c>
      <c r="I27" s="89">
        <f t="shared" si="8"/>
        <v>211</v>
      </c>
      <c r="J27" s="89">
        <f t="shared" si="8"/>
        <v>199</v>
      </c>
      <c r="K27" s="89">
        <f t="shared" si="8"/>
        <v>47</v>
      </c>
      <c r="L27" s="98">
        <f t="shared" si="8"/>
        <v>251</v>
      </c>
      <c r="M27" s="89">
        <f t="shared" si="8"/>
        <v>208</v>
      </c>
      <c r="N27" s="89">
        <f t="shared" si="8"/>
        <v>197</v>
      </c>
      <c r="O27" s="89">
        <f t="shared" si="8"/>
        <v>43</v>
      </c>
      <c r="P27" s="98">
        <f t="shared" si="8"/>
        <v>229</v>
      </c>
      <c r="Q27" s="89">
        <f t="shared" si="8"/>
        <v>190</v>
      </c>
      <c r="R27" s="89">
        <f t="shared" si="8"/>
        <v>185</v>
      </c>
      <c r="S27" s="89">
        <f t="shared" si="8"/>
        <v>39</v>
      </c>
      <c r="T27" s="100">
        <f t="shared" si="8"/>
        <v>7</v>
      </c>
      <c r="U27" s="92">
        <f t="shared" si="8"/>
        <v>3</v>
      </c>
      <c r="V27" s="92">
        <f t="shared" si="8"/>
        <v>2</v>
      </c>
      <c r="W27" s="92">
        <f t="shared" si="8"/>
        <v>4</v>
      </c>
      <c r="X27" s="101">
        <f t="shared" si="7"/>
        <v>1035</v>
      </c>
      <c r="Y27" s="89">
        <f t="shared" si="7"/>
        <v>789</v>
      </c>
      <c r="Z27" s="89">
        <f t="shared" si="7"/>
        <v>741</v>
      </c>
      <c r="AA27" s="89">
        <f t="shared" si="7"/>
        <v>169</v>
      </c>
      <c r="AB27" s="98">
        <f t="shared" si="7"/>
        <v>928</v>
      </c>
      <c r="AC27" s="89">
        <f t="shared" si="7"/>
        <v>778</v>
      </c>
      <c r="AD27" s="89">
        <f t="shared" si="7"/>
        <v>734</v>
      </c>
      <c r="AE27" s="89">
        <f t="shared" si="7"/>
        <v>150</v>
      </c>
      <c r="AF27" s="98">
        <f t="shared" si="7"/>
        <v>846</v>
      </c>
      <c r="AG27" s="89">
        <f t="shared" si="7"/>
        <v>710</v>
      </c>
      <c r="AH27" s="89">
        <f t="shared" si="7"/>
        <v>693</v>
      </c>
      <c r="AI27" s="89">
        <f t="shared" si="7"/>
        <v>136</v>
      </c>
      <c r="AJ27" s="100">
        <f t="shared" si="7"/>
        <v>30</v>
      </c>
      <c r="AK27" s="92">
        <f t="shared" si="7"/>
        <v>11</v>
      </c>
      <c r="AL27" s="92">
        <f t="shared" si="7"/>
        <v>7</v>
      </c>
      <c r="AM27" s="92">
        <f>SUM(AM93,AM155,AM217)</f>
        <v>19</v>
      </c>
    </row>
    <row r="28" spans="3:39" ht="18" customHeight="1">
      <c r="F28" s="44">
        <v>17</v>
      </c>
      <c r="H28" s="101">
        <f t="shared" si="8"/>
        <v>308</v>
      </c>
      <c r="I28" s="89">
        <f t="shared" si="8"/>
        <v>225</v>
      </c>
      <c r="J28" s="89">
        <f t="shared" si="8"/>
        <v>218</v>
      </c>
      <c r="K28" s="89">
        <f t="shared" si="8"/>
        <v>53</v>
      </c>
      <c r="L28" s="98">
        <f t="shared" si="8"/>
        <v>270</v>
      </c>
      <c r="M28" s="89">
        <f t="shared" si="8"/>
        <v>220</v>
      </c>
      <c r="N28" s="89">
        <f t="shared" si="8"/>
        <v>213</v>
      </c>
      <c r="O28" s="89">
        <f t="shared" si="8"/>
        <v>50</v>
      </c>
      <c r="P28" s="98">
        <f t="shared" si="8"/>
        <v>250</v>
      </c>
      <c r="Q28" s="89">
        <f t="shared" si="8"/>
        <v>204</v>
      </c>
      <c r="R28" s="89">
        <f t="shared" si="8"/>
        <v>201</v>
      </c>
      <c r="S28" s="89">
        <f t="shared" si="8"/>
        <v>46</v>
      </c>
      <c r="T28" s="100">
        <f t="shared" si="8"/>
        <v>8</v>
      </c>
      <c r="U28" s="92">
        <f t="shared" si="8"/>
        <v>5</v>
      </c>
      <c r="V28" s="92">
        <f t="shared" si="8"/>
        <v>5</v>
      </c>
      <c r="W28" s="92">
        <f t="shared" si="8"/>
        <v>3</v>
      </c>
      <c r="X28" s="101">
        <f t="shared" ref="I28:AM36" si="9">SUM(X94,X156,X218)</f>
        <v>1156</v>
      </c>
      <c r="Y28" s="89">
        <f t="shared" si="9"/>
        <v>835</v>
      </c>
      <c r="Z28" s="89">
        <f t="shared" si="9"/>
        <v>809</v>
      </c>
      <c r="AA28" s="89">
        <f t="shared" si="9"/>
        <v>200</v>
      </c>
      <c r="AB28" s="98">
        <f t="shared" si="9"/>
        <v>1006</v>
      </c>
      <c r="AC28" s="89">
        <f t="shared" si="9"/>
        <v>817</v>
      </c>
      <c r="AD28" s="89">
        <f t="shared" si="9"/>
        <v>791</v>
      </c>
      <c r="AE28" s="89">
        <f t="shared" si="9"/>
        <v>189</v>
      </c>
      <c r="AF28" s="98">
        <f t="shared" si="9"/>
        <v>927</v>
      </c>
      <c r="AG28" s="89">
        <f t="shared" si="9"/>
        <v>755</v>
      </c>
      <c r="AH28" s="89">
        <f t="shared" si="9"/>
        <v>744</v>
      </c>
      <c r="AI28" s="89">
        <f t="shared" si="9"/>
        <v>172</v>
      </c>
      <c r="AJ28" s="100">
        <f t="shared" si="9"/>
        <v>29</v>
      </c>
      <c r="AK28" s="92">
        <f t="shared" si="9"/>
        <v>18</v>
      </c>
      <c r="AL28" s="92">
        <f t="shared" si="9"/>
        <v>18</v>
      </c>
      <c r="AM28" s="92">
        <f t="shared" si="9"/>
        <v>11</v>
      </c>
    </row>
    <row r="29" spans="3:39" ht="18" customHeight="1">
      <c r="F29" s="44">
        <v>18</v>
      </c>
      <c r="H29" s="101">
        <f t="shared" si="8"/>
        <v>300</v>
      </c>
      <c r="I29" s="89">
        <f t="shared" si="9"/>
        <v>203</v>
      </c>
      <c r="J29" s="89">
        <f t="shared" si="9"/>
        <v>191</v>
      </c>
      <c r="K29" s="89">
        <f t="shared" si="9"/>
        <v>61</v>
      </c>
      <c r="L29" s="98">
        <f t="shared" si="9"/>
        <v>256</v>
      </c>
      <c r="M29" s="89">
        <f t="shared" si="9"/>
        <v>199</v>
      </c>
      <c r="N29" s="89">
        <f t="shared" si="9"/>
        <v>187</v>
      </c>
      <c r="O29" s="89">
        <f t="shared" si="9"/>
        <v>57</v>
      </c>
      <c r="P29" s="98">
        <f t="shared" si="9"/>
        <v>233</v>
      </c>
      <c r="Q29" s="89">
        <f t="shared" si="9"/>
        <v>181</v>
      </c>
      <c r="R29" s="89">
        <f t="shared" si="9"/>
        <v>177</v>
      </c>
      <c r="S29" s="89">
        <f t="shared" si="9"/>
        <v>52</v>
      </c>
      <c r="T29" s="100">
        <f t="shared" si="9"/>
        <v>8</v>
      </c>
      <c r="U29" s="92">
        <f t="shared" si="9"/>
        <v>4</v>
      </c>
      <c r="V29" s="92">
        <f t="shared" si="9"/>
        <v>4</v>
      </c>
      <c r="W29" s="92">
        <f t="shared" si="9"/>
        <v>4</v>
      </c>
      <c r="X29" s="101">
        <f t="shared" si="9"/>
        <v>1108</v>
      </c>
      <c r="Y29" s="89">
        <f t="shared" si="9"/>
        <v>747</v>
      </c>
      <c r="Z29" s="89">
        <f t="shared" si="9"/>
        <v>699</v>
      </c>
      <c r="AA29" s="89">
        <f t="shared" si="9"/>
        <v>222</v>
      </c>
      <c r="AB29" s="98">
        <f t="shared" si="9"/>
        <v>940</v>
      </c>
      <c r="AC29" s="89">
        <f t="shared" si="9"/>
        <v>731</v>
      </c>
      <c r="AD29" s="89">
        <f t="shared" si="9"/>
        <v>683</v>
      </c>
      <c r="AE29" s="89">
        <f t="shared" si="9"/>
        <v>209</v>
      </c>
      <c r="AF29" s="98">
        <f t="shared" si="9"/>
        <v>853</v>
      </c>
      <c r="AG29" s="89">
        <f t="shared" si="9"/>
        <v>662</v>
      </c>
      <c r="AH29" s="89">
        <f t="shared" si="9"/>
        <v>647</v>
      </c>
      <c r="AI29" s="89">
        <f t="shared" si="9"/>
        <v>191</v>
      </c>
      <c r="AJ29" s="100">
        <f t="shared" si="9"/>
        <v>29</v>
      </c>
      <c r="AK29" s="92">
        <f t="shared" si="9"/>
        <v>16</v>
      </c>
      <c r="AL29" s="92">
        <f t="shared" si="9"/>
        <v>16</v>
      </c>
      <c r="AM29" s="92">
        <f t="shared" si="9"/>
        <v>13</v>
      </c>
    </row>
    <row r="30" spans="3:39" ht="18" customHeight="1">
      <c r="F30" s="44">
        <v>19</v>
      </c>
      <c r="H30" s="101">
        <f t="shared" si="8"/>
        <v>203</v>
      </c>
      <c r="I30" s="89">
        <f t="shared" si="9"/>
        <v>163</v>
      </c>
      <c r="J30" s="89">
        <f t="shared" si="9"/>
        <v>150</v>
      </c>
      <c r="K30" s="89">
        <f t="shared" si="9"/>
        <v>20</v>
      </c>
      <c r="L30" s="98">
        <f t="shared" si="9"/>
        <v>178</v>
      </c>
      <c r="M30" s="89">
        <f t="shared" si="9"/>
        <v>158</v>
      </c>
      <c r="N30" s="89">
        <f t="shared" si="9"/>
        <v>145</v>
      </c>
      <c r="O30" s="89">
        <f t="shared" si="9"/>
        <v>20</v>
      </c>
      <c r="P30" s="98">
        <f t="shared" si="9"/>
        <v>158</v>
      </c>
      <c r="Q30" s="89">
        <f t="shared" si="9"/>
        <v>140</v>
      </c>
      <c r="R30" s="89">
        <f t="shared" si="9"/>
        <v>135</v>
      </c>
      <c r="S30" s="89">
        <f t="shared" si="9"/>
        <v>18</v>
      </c>
      <c r="T30" s="100">
        <f t="shared" si="9"/>
        <v>5</v>
      </c>
      <c r="U30" s="92">
        <f t="shared" si="9"/>
        <v>5</v>
      </c>
      <c r="V30" s="92">
        <f t="shared" si="9"/>
        <v>5</v>
      </c>
      <c r="W30" s="92">
        <f t="shared" si="9"/>
        <v>0</v>
      </c>
      <c r="X30" s="101">
        <f t="shared" si="9"/>
        <v>733</v>
      </c>
      <c r="Y30" s="89">
        <f t="shared" si="9"/>
        <v>596</v>
      </c>
      <c r="Z30" s="89">
        <f t="shared" si="9"/>
        <v>543</v>
      </c>
      <c r="AA30" s="89">
        <f t="shared" si="9"/>
        <v>70</v>
      </c>
      <c r="AB30" s="98">
        <f t="shared" si="9"/>
        <v>646</v>
      </c>
      <c r="AC30" s="89">
        <f t="shared" si="9"/>
        <v>576</v>
      </c>
      <c r="AD30" s="89">
        <f t="shared" si="9"/>
        <v>523</v>
      </c>
      <c r="AE30" s="89">
        <f t="shared" si="9"/>
        <v>70</v>
      </c>
      <c r="AF30" s="98">
        <f t="shared" si="9"/>
        <v>571</v>
      </c>
      <c r="AG30" s="89">
        <f t="shared" si="9"/>
        <v>507</v>
      </c>
      <c r="AH30" s="89">
        <f t="shared" si="9"/>
        <v>489</v>
      </c>
      <c r="AI30" s="89">
        <f t="shared" si="9"/>
        <v>64</v>
      </c>
      <c r="AJ30" s="100">
        <f t="shared" si="9"/>
        <v>20</v>
      </c>
      <c r="AK30" s="92">
        <f t="shared" si="9"/>
        <v>20</v>
      </c>
      <c r="AL30" s="92">
        <f t="shared" si="9"/>
        <v>20</v>
      </c>
      <c r="AM30" s="92">
        <f t="shared" si="9"/>
        <v>0</v>
      </c>
    </row>
    <row r="31" spans="3:39" ht="18" customHeight="1">
      <c r="F31" s="44">
        <v>20</v>
      </c>
      <c r="G31" s="2" t="s">
        <v>69</v>
      </c>
      <c r="H31" s="101">
        <f t="shared" si="8"/>
        <v>5142</v>
      </c>
      <c r="I31" s="89">
        <f t="shared" si="9"/>
        <v>2105</v>
      </c>
      <c r="J31" s="89">
        <f t="shared" si="9"/>
        <v>1845</v>
      </c>
      <c r="K31" s="89">
        <f t="shared" si="9"/>
        <v>2812</v>
      </c>
      <c r="L31" s="98">
        <f t="shared" si="9"/>
        <v>2793</v>
      </c>
      <c r="M31" s="89">
        <f t="shared" si="9"/>
        <v>1784</v>
      </c>
      <c r="N31" s="89">
        <f t="shared" si="9"/>
        <v>1552</v>
      </c>
      <c r="O31" s="89">
        <f t="shared" si="9"/>
        <v>1007</v>
      </c>
      <c r="P31" s="98">
        <f t="shared" si="9"/>
        <v>2386</v>
      </c>
      <c r="Q31" s="89">
        <f t="shared" si="9"/>
        <v>1506</v>
      </c>
      <c r="R31" s="89">
        <f t="shared" si="9"/>
        <v>1445</v>
      </c>
      <c r="S31" s="89">
        <f t="shared" si="9"/>
        <v>879</v>
      </c>
      <c r="T31" s="100">
        <f t="shared" si="9"/>
        <v>2125</v>
      </c>
      <c r="U31" s="92">
        <f t="shared" si="9"/>
        <v>320</v>
      </c>
      <c r="V31" s="92">
        <f t="shared" si="9"/>
        <v>292</v>
      </c>
      <c r="W31" s="92">
        <f t="shared" si="9"/>
        <v>1803</v>
      </c>
      <c r="X31" s="101">
        <f t="shared" si="9"/>
        <v>17109</v>
      </c>
      <c r="Y31" s="89">
        <f t="shared" si="9"/>
        <v>7092</v>
      </c>
      <c r="Z31" s="89">
        <f t="shared" si="9"/>
        <v>6205</v>
      </c>
      <c r="AA31" s="89">
        <f t="shared" si="9"/>
        <v>9223</v>
      </c>
      <c r="AB31" s="98">
        <f t="shared" si="9"/>
        <v>9379</v>
      </c>
      <c r="AC31" s="89">
        <f t="shared" si="9"/>
        <v>6013</v>
      </c>
      <c r="AD31" s="89">
        <f t="shared" si="9"/>
        <v>5222</v>
      </c>
      <c r="AE31" s="89">
        <f t="shared" si="9"/>
        <v>3359</v>
      </c>
      <c r="AF31" s="98">
        <f t="shared" si="9"/>
        <v>8010</v>
      </c>
      <c r="AG31" s="89">
        <f t="shared" si="9"/>
        <v>5072</v>
      </c>
      <c r="AH31" s="89">
        <f t="shared" si="9"/>
        <v>4861</v>
      </c>
      <c r="AI31" s="89">
        <f t="shared" si="9"/>
        <v>2934</v>
      </c>
      <c r="AJ31" s="100">
        <f t="shared" si="9"/>
        <v>6940</v>
      </c>
      <c r="AK31" s="92">
        <f t="shared" si="9"/>
        <v>1076</v>
      </c>
      <c r="AL31" s="92">
        <f t="shared" si="9"/>
        <v>980</v>
      </c>
      <c r="AM31" s="92">
        <f t="shared" si="9"/>
        <v>5858</v>
      </c>
    </row>
    <row r="32" spans="3:39" ht="18" customHeight="1">
      <c r="C32" s="303" t="s">
        <v>270</v>
      </c>
      <c r="D32" s="303"/>
      <c r="E32" s="303"/>
      <c r="F32" s="303"/>
      <c r="G32" s="303"/>
      <c r="H32" s="101">
        <f t="shared" si="8"/>
        <v>6190</v>
      </c>
      <c r="I32" s="89">
        <f t="shared" si="9"/>
        <v>2943</v>
      </c>
      <c r="J32" s="89">
        <f t="shared" si="9"/>
        <v>2667</v>
      </c>
      <c r="K32" s="89">
        <f t="shared" si="9"/>
        <v>2875</v>
      </c>
      <c r="L32" s="98">
        <f t="shared" si="9"/>
        <v>3961</v>
      </c>
      <c r="M32" s="89">
        <f t="shared" si="9"/>
        <v>2661</v>
      </c>
      <c r="N32" s="89">
        <f t="shared" si="9"/>
        <v>2405</v>
      </c>
      <c r="O32" s="89">
        <f t="shared" si="9"/>
        <v>1298</v>
      </c>
      <c r="P32" s="98">
        <f t="shared" si="9"/>
        <v>3521</v>
      </c>
      <c r="Q32" s="89">
        <f t="shared" si="9"/>
        <v>2350</v>
      </c>
      <c r="R32" s="89">
        <f t="shared" si="9"/>
        <v>2262</v>
      </c>
      <c r="S32" s="89">
        <f t="shared" si="9"/>
        <v>1171</v>
      </c>
      <c r="T32" s="100">
        <f t="shared" si="9"/>
        <v>1859</v>
      </c>
      <c r="U32" s="92">
        <f t="shared" si="9"/>
        <v>281</v>
      </c>
      <c r="V32" s="92">
        <f t="shared" si="9"/>
        <v>261</v>
      </c>
      <c r="W32" s="92">
        <f t="shared" si="9"/>
        <v>1574</v>
      </c>
      <c r="X32" s="101">
        <f t="shared" si="9"/>
        <v>19301</v>
      </c>
      <c r="Y32" s="89">
        <f t="shared" si="9"/>
        <v>9204</v>
      </c>
      <c r="Z32" s="89">
        <f t="shared" si="9"/>
        <v>8325</v>
      </c>
      <c r="AA32" s="89">
        <f t="shared" si="9"/>
        <v>8918</v>
      </c>
      <c r="AB32" s="98">
        <f t="shared" si="9"/>
        <v>12348</v>
      </c>
      <c r="AC32" s="89">
        <f t="shared" si="9"/>
        <v>8313</v>
      </c>
      <c r="AD32" s="89">
        <f t="shared" si="9"/>
        <v>7497</v>
      </c>
      <c r="AE32" s="89">
        <f t="shared" si="9"/>
        <v>4029</v>
      </c>
      <c r="AF32" s="89">
        <f t="shared" si="9"/>
        <v>10971</v>
      </c>
      <c r="AG32" s="89">
        <f>SUM(AG98,AG160,AG222)</f>
        <v>7334</v>
      </c>
      <c r="AH32" s="89">
        <f t="shared" si="9"/>
        <v>7051</v>
      </c>
      <c r="AI32" s="89">
        <f t="shared" si="9"/>
        <v>3637</v>
      </c>
      <c r="AJ32" s="100">
        <f t="shared" si="9"/>
        <v>5778</v>
      </c>
      <c r="AK32" s="92">
        <f t="shared" si="9"/>
        <v>888</v>
      </c>
      <c r="AL32" s="92">
        <f t="shared" si="9"/>
        <v>825</v>
      </c>
      <c r="AM32" s="92">
        <f t="shared" si="9"/>
        <v>4878</v>
      </c>
    </row>
    <row r="33" spans="3:39" ht="18" customHeight="1">
      <c r="E33" s="139" t="s">
        <v>65</v>
      </c>
      <c r="F33" s="2">
        <v>0</v>
      </c>
      <c r="G33" s="2" t="s">
        <v>63</v>
      </c>
      <c r="H33" s="101">
        <f t="shared" si="8"/>
        <v>153</v>
      </c>
      <c r="I33" s="89">
        <f t="shared" si="9"/>
        <v>63</v>
      </c>
      <c r="J33" s="89">
        <f t="shared" si="9"/>
        <v>62</v>
      </c>
      <c r="K33" s="89">
        <f t="shared" si="9"/>
        <v>74</v>
      </c>
      <c r="L33" s="98">
        <f t="shared" si="9"/>
        <v>134</v>
      </c>
      <c r="M33" s="89">
        <f t="shared" si="9"/>
        <v>62</v>
      </c>
      <c r="N33" s="89">
        <f t="shared" si="9"/>
        <v>61</v>
      </c>
      <c r="O33" s="89">
        <f t="shared" si="9"/>
        <v>72</v>
      </c>
      <c r="P33" s="98">
        <f t="shared" si="9"/>
        <v>131</v>
      </c>
      <c r="Q33" s="89">
        <f t="shared" si="9"/>
        <v>61</v>
      </c>
      <c r="R33" s="89">
        <f t="shared" si="9"/>
        <v>60</v>
      </c>
      <c r="S33" s="89">
        <f t="shared" si="9"/>
        <v>70</v>
      </c>
      <c r="T33" s="100">
        <f t="shared" si="9"/>
        <v>3</v>
      </c>
      <c r="U33" s="92">
        <f t="shared" si="9"/>
        <v>1</v>
      </c>
      <c r="V33" s="92">
        <f t="shared" si="9"/>
        <v>1</v>
      </c>
      <c r="W33" s="92">
        <f t="shared" si="9"/>
        <v>2</v>
      </c>
      <c r="X33" s="101">
        <f t="shared" si="9"/>
        <v>474</v>
      </c>
      <c r="Y33" s="89">
        <f t="shared" si="9"/>
        <v>193</v>
      </c>
      <c r="Z33" s="89">
        <f t="shared" si="9"/>
        <v>190</v>
      </c>
      <c r="AA33" s="89">
        <f t="shared" si="9"/>
        <v>229</v>
      </c>
      <c r="AB33" s="98">
        <f t="shared" si="9"/>
        <v>413</v>
      </c>
      <c r="AC33" s="89">
        <f t="shared" si="9"/>
        <v>190</v>
      </c>
      <c r="AD33" s="89">
        <f>SUM(AD99,AD161,AD223)</f>
        <v>187</v>
      </c>
      <c r="AE33" s="89">
        <f t="shared" si="9"/>
        <v>223</v>
      </c>
      <c r="AF33" s="89">
        <f>SUM(AF99,AF161,AF223)</f>
        <v>404</v>
      </c>
      <c r="AG33" s="89">
        <f t="shared" si="9"/>
        <v>187</v>
      </c>
      <c r="AH33" s="89">
        <f t="shared" si="9"/>
        <v>184</v>
      </c>
      <c r="AI33" s="89">
        <f t="shared" si="9"/>
        <v>217</v>
      </c>
      <c r="AJ33" s="100">
        <f t="shared" si="9"/>
        <v>9</v>
      </c>
      <c r="AK33" s="92">
        <f t="shared" si="9"/>
        <v>3</v>
      </c>
      <c r="AL33" s="92">
        <f t="shared" si="9"/>
        <v>3</v>
      </c>
      <c r="AM33" s="92">
        <f t="shared" si="9"/>
        <v>6</v>
      </c>
    </row>
    <row r="34" spans="3:39" ht="18" customHeight="1">
      <c r="E34" s="299" t="s">
        <v>280</v>
      </c>
      <c r="F34" s="299"/>
      <c r="H34" s="101">
        <f t="shared" si="8"/>
        <v>290</v>
      </c>
      <c r="I34" s="89">
        <f t="shared" si="9"/>
        <v>145</v>
      </c>
      <c r="J34" s="89">
        <f t="shared" si="9"/>
        <v>138</v>
      </c>
      <c r="K34" s="89">
        <f t="shared" si="9"/>
        <v>103</v>
      </c>
      <c r="L34" s="98">
        <f t="shared" si="9"/>
        <v>240</v>
      </c>
      <c r="M34" s="89">
        <f t="shared" si="9"/>
        <v>141</v>
      </c>
      <c r="N34" s="89">
        <f t="shared" si="9"/>
        <v>134</v>
      </c>
      <c r="O34" s="89">
        <f t="shared" si="9"/>
        <v>99</v>
      </c>
      <c r="P34" s="98">
        <f t="shared" si="9"/>
        <v>229</v>
      </c>
      <c r="Q34" s="89">
        <f t="shared" si="9"/>
        <v>135</v>
      </c>
      <c r="R34" s="89">
        <f t="shared" si="9"/>
        <v>131</v>
      </c>
      <c r="S34" s="89">
        <f t="shared" si="9"/>
        <v>94</v>
      </c>
      <c r="T34" s="100">
        <f t="shared" si="9"/>
        <v>8</v>
      </c>
      <c r="U34" s="92">
        <f t="shared" si="9"/>
        <v>4</v>
      </c>
      <c r="V34" s="92">
        <f t="shared" si="9"/>
        <v>4</v>
      </c>
      <c r="W34" s="92">
        <f t="shared" si="9"/>
        <v>4</v>
      </c>
      <c r="X34" s="101">
        <f t="shared" si="9"/>
        <v>896</v>
      </c>
      <c r="Y34" s="89">
        <f t="shared" si="9"/>
        <v>445</v>
      </c>
      <c r="Z34" s="89">
        <f t="shared" si="9"/>
        <v>424</v>
      </c>
      <c r="AA34" s="89">
        <f t="shared" si="9"/>
        <v>315</v>
      </c>
      <c r="AB34" s="98">
        <f t="shared" si="9"/>
        <v>736</v>
      </c>
      <c r="AC34" s="89">
        <f t="shared" si="9"/>
        <v>433</v>
      </c>
      <c r="AD34" s="89">
        <f t="shared" si="9"/>
        <v>412</v>
      </c>
      <c r="AE34" s="89">
        <f t="shared" si="9"/>
        <v>303</v>
      </c>
      <c r="AF34" s="89">
        <f>SUM(AF100,AF162,AF224)</f>
        <v>702</v>
      </c>
      <c r="AG34" s="89">
        <f t="shared" si="9"/>
        <v>414</v>
      </c>
      <c r="AH34" s="89">
        <f t="shared" si="9"/>
        <v>402</v>
      </c>
      <c r="AI34" s="89">
        <f t="shared" si="9"/>
        <v>288</v>
      </c>
      <c r="AJ34" s="100">
        <f t="shared" si="9"/>
        <v>24</v>
      </c>
      <c r="AK34" s="92">
        <f t="shared" si="9"/>
        <v>12</v>
      </c>
      <c r="AL34" s="92">
        <f t="shared" si="9"/>
        <v>12</v>
      </c>
      <c r="AM34" s="92">
        <f t="shared" si="9"/>
        <v>12</v>
      </c>
    </row>
    <row r="35" spans="3:39" ht="18" customHeight="1">
      <c r="E35" s="299" t="s">
        <v>279</v>
      </c>
      <c r="F35" s="299"/>
      <c r="H35" s="101">
        <f t="shared" si="8"/>
        <v>271</v>
      </c>
      <c r="I35" s="89">
        <f t="shared" si="9"/>
        <v>165</v>
      </c>
      <c r="J35" s="89">
        <f t="shared" si="9"/>
        <v>154</v>
      </c>
      <c r="K35" s="89">
        <f t="shared" si="9"/>
        <v>78</v>
      </c>
      <c r="L35" s="98">
        <f t="shared" si="9"/>
        <v>241</v>
      </c>
      <c r="M35" s="89">
        <f t="shared" si="9"/>
        <v>165</v>
      </c>
      <c r="N35" s="89">
        <f t="shared" si="9"/>
        <v>154</v>
      </c>
      <c r="O35" s="89">
        <f t="shared" si="9"/>
        <v>76</v>
      </c>
      <c r="P35" s="98">
        <f t="shared" si="9"/>
        <v>225</v>
      </c>
      <c r="Q35" s="89">
        <f t="shared" si="9"/>
        <v>152</v>
      </c>
      <c r="R35" s="89">
        <f t="shared" si="9"/>
        <v>145</v>
      </c>
      <c r="S35" s="89">
        <f t="shared" si="9"/>
        <v>73</v>
      </c>
      <c r="T35" s="100">
        <f t="shared" si="9"/>
        <v>3</v>
      </c>
      <c r="U35" s="92">
        <f t="shared" si="9"/>
        <v>0</v>
      </c>
      <c r="V35" s="92">
        <f t="shared" si="9"/>
        <v>0</v>
      </c>
      <c r="W35" s="92">
        <f t="shared" si="9"/>
        <v>2</v>
      </c>
      <c r="X35" s="101">
        <f t="shared" si="9"/>
        <v>838</v>
      </c>
      <c r="Y35" s="89">
        <f t="shared" si="9"/>
        <v>513</v>
      </c>
      <c r="Z35" s="89">
        <f t="shared" si="9"/>
        <v>479</v>
      </c>
      <c r="AA35" s="89">
        <f t="shared" si="9"/>
        <v>240</v>
      </c>
      <c r="AB35" s="98">
        <f t="shared" si="9"/>
        <v>747</v>
      </c>
      <c r="AC35" s="89">
        <f t="shared" si="9"/>
        <v>513</v>
      </c>
      <c r="AD35" s="89">
        <f t="shared" si="9"/>
        <v>479</v>
      </c>
      <c r="AE35" s="89">
        <f t="shared" si="9"/>
        <v>234</v>
      </c>
      <c r="AF35" s="89">
        <f t="shared" si="9"/>
        <v>696</v>
      </c>
      <c r="AG35" s="89">
        <f t="shared" si="9"/>
        <v>471</v>
      </c>
      <c r="AH35" s="89">
        <f t="shared" si="9"/>
        <v>449</v>
      </c>
      <c r="AI35" s="89">
        <f t="shared" si="9"/>
        <v>225</v>
      </c>
      <c r="AJ35" s="100">
        <f t="shared" si="9"/>
        <v>9</v>
      </c>
      <c r="AK35" s="92">
        <f t="shared" si="9"/>
        <v>0</v>
      </c>
      <c r="AL35" s="92">
        <f t="shared" si="9"/>
        <v>0</v>
      </c>
      <c r="AM35" s="92">
        <f t="shared" si="9"/>
        <v>6</v>
      </c>
    </row>
    <row r="36" spans="3:39" ht="18" customHeight="1">
      <c r="E36" s="299" t="s">
        <v>278</v>
      </c>
      <c r="F36" s="299"/>
      <c r="H36" s="101">
        <f t="shared" si="8"/>
        <v>235</v>
      </c>
      <c r="I36" s="89">
        <f t="shared" si="9"/>
        <v>152</v>
      </c>
      <c r="J36" s="89">
        <f t="shared" si="9"/>
        <v>148</v>
      </c>
      <c r="K36" s="89">
        <f t="shared" si="9"/>
        <v>55</v>
      </c>
      <c r="L36" s="98">
        <f t="shared" si="9"/>
        <v>202</v>
      </c>
      <c r="M36" s="89">
        <f t="shared" si="9"/>
        <v>150</v>
      </c>
      <c r="N36" s="89">
        <f t="shared" si="9"/>
        <v>146</v>
      </c>
      <c r="O36" s="89">
        <f t="shared" si="9"/>
        <v>52</v>
      </c>
      <c r="P36" s="98">
        <f t="shared" si="9"/>
        <v>188</v>
      </c>
      <c r="Q36" s="89">
        <f t="shared" si="9"/>
        <v>137</v>
      </c>
      <c r="R36" s="89">
        <f t="shared" si="9"/>
        <v>135</v>
      </c>
      <c r="S36" s="89">
        <f t="shared" si="9"/>
        <v>51</v>
      </c>
      <c r="T36" s="100">
        <f t="shared" si="9"/>
        <v>4</v>
      </c>
      <c r="U36" s="92">
        <f t="shared" si="9"/>
        <v>2</v>
      </c>
      <c r="V36" s="92">
        <f t="shared" si="9"/>
        <v>2</v>
      </c>
      <c r="W36" s="92">
        <f t="shared" si="9"/>
        <v>2</v>
      </c>
      <c r="X36" s="101">
        <f t="shared" si="9"/>
        <v>731</v>
      </c>
      <c r="Y36" s="89">
        <f t="shared" si="9"/>
        <v>476</v>
      </c>
      <c r="Z36" s="89">
        <f t="shared" si="9"/>
        <v>461</v>
      </c>
      <c r="AA36" s="89">
        <f t="shared" si="9"/>
        <v>167</v>
      </c>
      <c r="AB36" s="98">
        <f t="shared" si="9"/>
        <v>626</v>
      </c>
      <c r="AC36" s="89">
        <f t="shared" si="9"/>
        <v>470</v>
      </c>
      <c r="AD36" s="89">
        <f t="shared" si="9"/>
        <v>455</v>
      </c>
      <c r="AE36" s="89">
        <f t="shared" ref="AE36:AM36" si="10">SUM(AE102,AE164,AE226)</f>
        <v>156</v>
      </c>
      <c r="AF36" s="89">
        <f t="shared" si="10"/>
        <v>583</v>
      </c>
      <c r="AG36" s="89">
        <f t="shared" si="10"/>
        <v>430</v>
      </c>
      <c r="AH36" s="89">
        <f t="shared" si="10"/>
        <v>421</v>
      </c>
      <c r="AI36" s="89">
        <f t="shared" si="10"/>
        <v>153</v>
      </c>
      <c r="AJ36" s="100">
        <f t="shared" si="10"/>
        <v>12</v>
      </c>
      <c r="AK36" s="92">
        <f t="shared" si="10"/>
        <v>6</v>
      </c>
      <c r="AL36" s="92">
        <f t="shared" si="10"/>
        <v>6</v>
      </c>
      <c r="AM36" s="92">
        <f t="shared" si="10"/>
        <v>6</v>
      </c>
    </row>
    <row r="37" spans="3:39" ht="18" customHeight="1">
      <c r="E37" s="299" t="s">
        <v>267</v>
      </c>
      <c r="F37" s="299"/>
      <c r="H37" s="101">
        <f t="shared" si="8"/>
        <v>193</v>
      </c>
      <c r="I37" s="89">
        <f t="shared" si="8"/>
        <v>127</v>
      </c>
      <c r="J37" s="89">
        <f t="shared" si="8"/>
        <v>115</v>
      </c>
      <c r="K37" s="89">
        <f t="shared" si="8"/>
        <v>43</v>
      </c>
      <c r="L37" s="98">
        <f t="shared" si="8"/>
        <v>167</v>
      </c>
      <c r="M37" s="89">
        <f t="shared" si="8"/>
        <v>124</v>
      </c>
      <c r="N37" s="89">
        <f t="shared" si="8"/>
        <v>112</v>
      </c>
      <c r="O37" s="89">
        <f t="shared" si="8"/>
        <v>42</v>
      </c>
      <c r="P37" s="98">
        <f t="shared" si="8"/>
        <v>157</v>
      </c>
      <c r="Q37" s="89">
        <f t="shared" si="8"/>
        <v>117</v>
      </c>
      <c r="R37" s="89">
        <f t="shared" si="8"/>
        <v>109</v>
      </c>
      <c r="S37" s="89">
        <f t="shared" si="8"/>
        <v>40</v>
      </c>
      <c r="T37" s="100">
        <f t="shared" si="8"/>
        <v>4</v>
      </c>
      <c r="U37" s="92">
        <f t="shared" si="8"/>
        <v>3</v>
      </c>
      <c r="V37" s="92">
        <f t="shared" si="8"/>
        <v>3</v>
      </c>
      <c r="W37" s="92">
        <f t="shared" si="8"/>
        <v>1</v>
      </c>
      <c r="X37" s="101">
        <f t="shared" ref="I37:AM45" si="11">SUM(X103,X165,X227)</f>
        <v>592</v>
      </c>
      <c r="Y37" s="89">
        <f t="shared" si="11"/>
        <v>391</v>
      </c>
      <c r="Z37" s="89">
        <f t="shared" si="11"/>
        <v>355</v>
      </c>
      <c r="AA37" s="89">
        <f t="shared" si="11"/>
        <v>132</v>
      </c>
      <c r="AB37" s="98">
        <f t="shared" si="11"/>
        <v>513</v>
      </c>
      <c r="AC37" s="89">
        <f t="shared" si="11"/>
        <v>382</v>
      </c>
      <c r="AD37" s="89">
        <f t="shared" si="11"/>
        <v>346</v>
      </c>
      <c r="AE37" s="89">
        <f t="shared" si="11"/>
        <v>128</v>
      </c>
      <c r="AF37" s="89">
        <f t="shared" si="11"/>
        <v>483</v>
      </c>
      <c r="AG37" s="89">
        <f t="shared" si="11"/>
        <v>361</v>
      </c>
      <c r="AH37" s="89">
        <f t="shared" si="11"/>
        <v>337</v>
      </c>
      <c r="AI37" s="89">
        <f t="shared" si="11"/>
        <v>122</v>
      </c>
      <c r="AJ37" s="100">
        <f t="shared" si="11"/>
        <v>13</v>
      </c>
      <c r="AK37" s="92">
        <f t="shared" si="11"/>
        <v>9</v>
      </c>
      <c r="AL37" s="92">
        <f t="shared" si="11"/>
        <v>9</v>
      </c>
      <c r="AM37" s="92">
        <f t="shared" si="11"/>
        <v>4</v>
      </c>
    </row>
    <row r="38" spans="3:39" ht="18" customHeight="1">
      <c r="E38" s="299" t="s">
        <v>268</v>
      </c>
      <c r="F38" s="299"/>
      <c r="H38" s="101">
        <f t="shared" si="8"/>
        <v>258</v>
      </c>
      <c r="I38" s="89">
        <f t="shared" si="11"/>
        <v>180</v>
      </c>
      <c r="J38" s="89">
        <f t="shared" si="11"/>
        <v>168</v>
      </c>
      <c r="K38" s="89">
        <f t="shared" si="11"/>
        <v>54</v>
      </c>
      <c r="L38" s="98">
        <f t="shared" si="11"/>
        <v>226</v>
      </c>
      <c r="M38" s="89">
        <f t="shared" si="11"/>
        <v>178</v>
      </c>
      <c r="N38" s="89">
        <f t="shared" si="11"/>
        <v>166</v>
      </c>
      <c r="O38" s="89">
        <f t="shared" si="11"/>
        <v>48</v>
      </c>
      <c r="P38" s="98">
        <f t="shared" si="11"/>
        <v>203</v>
      </c>
      <c r="Q38" s="89">
        <f t="shared" si="11"/>
        <v>161</v>
      </c>
      <c r="R38" s="89">
        <f t="shared" si="11"/>
        <v>158</v>
      </c>
      <c r="S38" s="89">
        <f t="shared" si="11"/>
        <v>42</v>
      </c>
      <c r="T38" s="100">
        <f t="shared" si="11"/>
        <v>9</v>
      </c>
      <c r="U38" s="92">
        <f t="shared" si="11"/>
        <v>2</v>
      </c>
      <c r="V38" s="92">
        <f t="shared" si="11"/>
        <v>2</v>
      </c>
      <c r="W38" s="92">
        <f t="shared" si="11"/>
        <v>6</v>
      </c>
      <c r="X38" s="101">
        <f t="shared" si="11"/>
        <v>797</v>
      </c>
      <c r="Y38" s="89">
        <f t="shared" si="11"/>
        <v>557</v>
      </c>
      <c r="Z38" s="89">
        <f t="shared" si="11"/>
        <v>520</v>
      </c>
      <c r="AA38" s="89">
        <f t="shared" si="11"/>
        <v>167</v>
      </c>
      <c r="AB38" s="98">
        <f t="shared" si="11"/>
        <v>697</v>
      </c>
      <c r="AC38" s="89">
        <f t="shared" si="11"/>
        <v>551</v>
      </c>
      <c r="AD38" s="89">
        <f t="shared" si="11"/>
        <v>514</v>
      </c>
      <c r="AE38" s="89">
        <f t="shared" si="11"/>
        <v>146</v>
      </c>
      <c r="AF38" s="89">
        <f t="shared" si="11"/>
        <v>626</v>
      </c>
      <c r="AG38" s="89">
        <f t="shared" si="11"/>
        <v>499</v>
      </c>
      <c r="AH38" s="89">
        <f t="shared" si="11"/>
        <v>490</v>
      </c>
      <c r="AI38" s="89">
        <f t="shared" si="11"/>
        <v>127</v>
      </c>
      <c r="AJ38" s="100">
        <f t="shared" si="11"/>
        <v>30</v>
      </c>
      <c r="AK38" s="92">
        <f t="shared" si="11"/>
        <v>6</v>
      </c>
      <c r="AL38" s="92">
        <f t="shared" si="11"/>
        <v>6</v>
      </c>
      <c r="AM38" s="92">
        <f t="shared" si="11"/>
        <v>21</v>
      </c>
    </row>
    <row r="39" spans="3:39" ht="18" customHeight="1">
      <c r="E39" s="299" t="s">
        <v>269</v>
      </c>
      <c r="F39" s="299"/>
      <c r="H39" s="101">
        <f t="shared" si="8"/>
        <v>350</v>
      </c>
      <c r="I39" s="89">
        <f t="shared" si="11"/>
        <v>265</v>
      </c>
      <c r="J39" s="89">
        <f t="shared" si="11"/>
        <v>249</v>
      </c>
      <c r="K39" s="89">
        <f t="shared" si="11"/>
        <v>65</v>
      </c>
      <c r="L39" s="98">
        <f t="shared" si="11"/>
        <v>319</v>
      </c>
      <c r="M39" s="89">
        <f t="shared" si="11"/>
        <v>258</v>
      </c>
      <c r="N39" s="89">
        <f t="shared" si="11"/>
        <v>242</v>
      </c>
      <c r="O39" s="89">
        <f t="shared" si="11"/>
        <v>61</v>
      </c>
      <c r="P39" s="98">
        <f t="shared" si="11"/>
        <v>294</v>
      </c>
      <c r="Q39" s="89">
        <f t="shared" si="11"/>
        <v>236</v>
      </c>
      <c r="R39" s="89">
        <f t="shared" si="11"/>
        <v>227</v>
      </c>
      <c r="S39" s="89">
        <f t="shared" si="11"/>
        <v>58</v>
      </c>
      <c r="T39" s="100">
        <f t="shared" si="11"/>
        <v>11</v>
      </c>
      <c r="U39" s="92">
        <f t="shared" si="11"/>
        <v>7</v>
      </c>
      <c r="V39" s="92">
        <f t="shared" si="11"/>
        <v>7</v>
      </c>
      <c r="W39" s="92">
        <f t="shared" si="11"/>
        <v>4</v>
      </c>
      <c r="X39" s="101">
        <f t="shared" si="11"/>
        <v>1091</v>
      </c>
      <c r="Y39" s="89">
        <f t="shared" si="11"/>
        <v>828</v>
      </c>
      <c r="Z39" s="89">
        <f t="shared" si="11"/>
        <v>774</v>
      </c>
      <c r="AA39" s="89">
        <f t="shared" si="11"/>
        <v>202</v>
      </c>
      <c r="AB39" s="98">
        <f t="shared" si="11"/>
        <v>992</v>
      </c>
      <c r="AC39" s="89">
        <f t="shared" si="11"/>
        <v>804</v>
      </c>
      <c r="AD39" s="89">
        <f t="shared" si="11"/>
        <v>750</v>
      </c>
      <c r="AE39" s="89">
        <f t="shared" si="11"/>
        <v>188</v>
      </c>
      <c r="AF39" s="89">
        <f t="shared" si="11"/>
        <v>910</v>
      </c>
      <c r="AG39" s="89">
        <f t="shared" si="11"/>
        <v>731</v>
      </c>
      <c r="AH39" s="89">
        <f t="shared" si="11"/>
        <v>704</v>
      </c>
      <c r="AI39" s="89">
        <f t="shared" si="11"/>
        <v>179</v>
      </c>
      <c r="AJ39" s="100">
        <f t="shared" si="11"/>
        <v>38</v>
      </c>
      <c r="AK39" s="92">
        <f t="shared" si="11"/>
        <v>24</v>
      </c>
      <c r="AL39" s="92">
        <f t="shared" si="11"/>
        <v>24</v>
      </c>
      <c r="AM39" s="92">
        <f t="shared" si="11"/>
        <v>14</v>
      </c>
    </row>
    <row r="40" spans="3:39" ht="18" customHeight="1">
      <c r="E40" s="299" t="s">
        <v>277</v>
      </c>
      <c r="F40" s="299"/>
      <c r="H40" s="101">
        <f t="shared" si="8"/>
        <v>264</v>
      </c>
      <c r="I40" s="89">
        <f t="shared" si="11"/>
        <v>191</v>
      </c>
      <c r="J40" s="89">
        <f t="shared" si="11"/>
        <v>176</v>
      </c>
      <c r="K40" s="89">
        <f t="shared" si="11"/>
        <v>45</v>
      </c>
      <c r="L40" s="98">
        <f t="shared" si="11"/>
        <v>229</v>
      </c>
      <c r="M40" s="89">
        <f t="shared" si="11"/>
        <v>187</v>
      </c>
      <c r="N40" s="89">
        <f t="shared" si="11"/>
        <v>172</v>
      </c>
      <c r="O40" s="89">
        <f t="shared" si="11"/>
        <v>42</v>
      </c>
      <c r="P40" s="98">
        <f t="shared" si="11"/>
        <v>206</v>
      </c>
      <c r="Q40" s="89">
        <f t="shared" si="11"/>
        <v>168</v>
      </c>
      <c r="R40" s="89">
        <f t="shared" si="11"/>
        <v>161</v>
      </c>
      <c r="S40" s="89">
        <f t="shared" si="11"/>
        <v>38</v>
      </c>
      <c r="T40" s="100">
        <f t="shared" si="11"/>
        <v>7</v>
      </c>
      <c r="U40" s="92">
        <f t="shared" si="11"/>
        <v>4</v>
      </c>
      <c r="V40" s="92">
        <f t="shared" si="11"/>
        <v>4</v>
      </c>
      <c r="W40" s="92">
        <f t="shared" si="11"/>
        <v>3</v>
      </c>
      <c r="X40" s="101">
        <f t="shared" si="11"/>
        <v>829</v>
      </c>
      <c r="Y40" s="89">
        <f t="shared" si="11"/>
        <v>603</v>
      </c>
      <c r="Z40" s="89">
        <f t="shared" si="11"/>
        <v>550</v>
      </c>
      <c r="AA40" s="89">
        <f t="shared" si="11"/>
        <v>141</v>
      </c>
      <c r="AB40" s="98">
        <f t="shared" si="11"/>
        <v>722</v>
      </c>
      <c r="AC40" s="89">
        <f t="shared" si="11"/>
        <v>590</v>
      </c>
      <c r="AD40" s="89">
        <f t="shared" si="11"/>
        <v>537</v>
      </c>
      <c r="AE40" s="89">
        <f t="shared" si="11"/>
        <v>132</v>
      </c>
      <c r="AF40" s="89">
        <f t="shared" si="11"/>
        <v>648</v>
      </c>
      <c r="AG40" s="89">
        <f t="shared" si="11"/>
        <v>528</v>
      </c>
      <c r="AH40" s="89">
        <f t="shared" si="11"/>
        <v>503</v>
      </c>
      <c r="AI40" s="89">
        <f t="shared" si="11"/>
        <v>120</v>
      </c>
      <c r="AJ40" s="100">
        <f t="shared" si="11"/>
        <v>22</v>
      </c>
      <c r="AK40" s="92">
        <f t="shared" si="11"/>
        <v>13</v>
      </c>
      <c r="AL40" s="92">
        <f t="shared" si="11"/>
        <v>13</v>
      </c>
      <c r="AM40" s="92">
        <f t="shared" si="11"/>
        <v>9</v>
      </c>
    </row>
    <row r="41" spans="3:39" ht="18" customHeight="1">
      <c r="F41" s="137">
        <v>20</v>
      </c>
      <c r="G41" s="2" t="s">
        <v>64</v>
      </c>
      <c r="H41" s="101">
        <f t="shared" si="8"/>
        <v>4176</v>
      </c>
      <c r="I41" s="89">
        <f t="shared" si="11"/>
        <v>1655</v>
      </c>
      <c r="J41" s="89">
        <f t="shared" si="11"/>
        <v>1457</v>
      </c>
      <c r="K41" s="89">
        <f t="shared" si="11"/>
        <v>2358</v>
      </c>
      <c r="L41" s="98">
        <f t="shared" si="11"/>
        <v>2203</v>
      </c>
      <c r="M41" s="89">
        <f t="shared" si="11"/>
        <v>1396</v>
      </c>
      <c r="N41" s="89">
        <f t="shared" si="11"/>
        <v>1218</v>
      </c>
      <c r="O41" s="89">
        <f t="shared" si="11"/>
        <v>806</v>
      </c>
      <c r="P41" s="98">
        <f t="shared" si="11"/>
        <v>1888</v>
      </c>
      <c r="Q41" s="89">
        <f t="shared" si="11"/>
        <v>1183</v>
      </c>
      <c r="R41" s="89">
        <f t="shared" si="11"/>
        <v>1136</v>
      </c>
      <c r="S41" s="89">
        <f t="shared" si="11"/>
        <v>705</v>
      </c>
      <c r="T41" s="100">
        <f t="shared" si="11"/>
        <v>1810</v>
      </c>
      <c r="U41" s="92">
        <f t="shared" si="11"/>
        <v>258</v>
      </c>
      <c r="V41" s="92">
        <f t="shared" si="11"/>
        <v>238</v>
      </c>
      <c r="W41" s="92">
        <f t="shared" si="11"/>
        <v>1550</v>
      </c>
      <c r="X41" s="101">
        <f t="shared" si="11"/>
        <v>13053</v>
      </c>
      <c r="Y41" s="89">
        <f t="shared" si="11"/>
        <v>5198</v>
      </c>
      <c r="Z41" s="89">
        <f t="shared" si="11"/>
        <v>4572</v>
      </c>
      <c r="AA41" s="89">
        <f t="shared" si="11"/>
        <v>7325</v>
      </c>
      <c r="AB41" s="98">
        <f t="shared" si="11"/>
        <v>6902</v>
      </c>
      <c r="AC41" s="89">
        <f t="shared" si="11"/>
        <v>4380</v>
      </c>
      <c r="AD41" s="89">
        <f t="shared" si="11"/>
        <v>3817</v>
      </c>
      <c r="AE41" s="89">
        <f t="shared" si="11"/>
        <v>2519</v>
      </c>
      <c r="AF41" s="89">
        <f t="shared" si="11"/>
        <v>5919</v>
      </c>
      <c r="AG41" s="89">
        <f t="shared" si="11"/>
        <v>3713</v>
      </c>
      <c r="AH41" s="89">
        <f t="shared" si="11"/>
        <v>3561</v>
      </c>
      <c r="AI41" s="89">
        <f t="shared" si="11"/>
        <v>2206</v>
      </c>
      <c r="AJ41" s="100">
        <f t="shared" si="11"/>
        <v>5621</v>
      </c>
      <c r="AK41" s="92">
        <f t="shared" si="11"/>
        <v>815</v>
      </c>
      <c r="AL41" s="92">
        <f t="shared" si="11"/>
        <v>752</v>
      </c>
      <c r="AM41" s="92">
        <f t="shared" si="11"/>
        <v>4800</v>
      </c>
    </row>
    <row r="42" spans="3:39" ht="18" customHeight="1">
      <c r="C42" s="303" t="s">
        <v>271</v>
      </c>
      <c r="D42" s="303"/>
      <c r="E42" s="303"/>
      <c r="F42" s="303"/>
      <c r="G42" s="303"/>
      <c r="H42" s="101">
        <f t="shared" si="8"/>
        <v>3564</v>
      </c>
      <c r="I42" s="89">
        <f t="shared" si="11"/>
        <v>2226</v>
      </c>
      <c r="J42" s="89">
        <f t="shared" si="11"/>
        <v>2060</v>
      </c>
      <c r="K42" s="89">
        <f t="shared" si="11"/>
        <v>994</v>
      </c>
      <c r="L42" s="98">
        <f t="shared" si="11"/>
        <v>2885</v>
      </c>
      <c r="M42" s="89">
        <f t="shared" si="11"/>
        <v>2154</v>
      </c>
      <c r="N42" s="89">
        <f t="shared" si="11"/>
        <v>1997</v>
      </c>
      <c r="O42" s="89">
        <f t="shared" si="11"/>
        <v>729</v>
      </c>
      <c r="P42" s="98">
        <f t="shared" si="11"/>
        <v>2616</v>
      </c>
      <c r="Q42" s="89">
        <f t="shared" si="11"/>
        <v>1947</v>
      </c>
      <c r="R42" s="89">
        <f t="shared" si="11"/>
        <v>1888</v>
      </c>
      <c r="S42" s="89">
        <f t="shared" si="11"/>
        <v>668</v>
      </c>
      <c r="T42" s="100">
        <f t="shared" si="11"/>
        <v>343</v>
      </c>
      <c r="U42" s="92">
        <f t="shared" si="11"/>
        <v>72</v>
      </c>
      <c r="V42" s="92">
        <f t="shared" si="11"/>
        <v>63</v>
      </c>
      <c r="W42" s="92">
        <f t="shared" si="11"/>
        <v>265</v>
      </c>
      <c r="X42" s="101">
        <f t="shared" si="11"/>
        <v>14607</v>
      </c>
      <c r="Y42" s="89">
        <f t="shared" si="11"/>
        <v>9123</v>
      </c>
      <c r="Z42" s="89">
        <f t="shared" si="11"/>
        <v>8433</v>
      </c>
      <c r="AA42" s="89">
        <f t="shared" si="11"/>
        <v>4084</v>
      </c>
      <c r="AB42" s="98">
        <f t="shared" si="11"/>
        <v>11820</v>
      </c>
      <c r="AC42" s="89">
        <f t="shared" si="11"/>
        <v>8826</v>
      </c>
      <c r="AD42" s="89">
        <f t="shared" si="11"/>
        <v>8172</v>
      </c>
      <c r="AE42" s="89">
        <f t="shared" si="11"/>
        <v>2986</v>
      </c>
      <c r="AF42" s="98">
        <f t="shared" si="11"/>
        <v>10701</v>
      </c>
      <c r="AG42" s="89">
        <f t="shared" si="11"/>
        <v>7961</v>
      </c>
      <c r="AH42" s="89">
        <f t="shared" si="11"/>
        <v>7724</v>
      </c>
      <c r="AI42" s="89">
        <f t="shared" si="11"/>
        <v>2736</v>
      </c>
      <c r="AJ42" s="100">
        <f t="shared" si="11"/>
        <v>1419</v>
      </c>
      <c r="AK42" s="92">
        <f t="shared" si="11"/>
        <v>297</v>
      </c>
      <c r="AL42" s="92">
        <f t="shared" si="11"/>
        <v>261</v>
      </c>
      <c r="AM42" s="92">
        <f t="shared" si="11"/>
        <v>1098</v>
      </c>
    </row>
    <row r="43" spans="3:39" ht="18" customHeight="1">
      <c r="E43" s="46" t="s">
        <v>62</v>
      </c>
      <c r="F43" s="2">
        <v>0</v>
      </c>
      <c r="G43" s="2" t="s">
        <v>63</v>
      </c>
      <c r="H43" s="101">
        <f t="shared" ref="H43:W58" si="12">SUM(H109,H171,H233)</f>
        <v>132</v>
      </c>
      <c r="I43" s="89">
        <f t="shared" si="11"/>
        <v>55</v>
      </c>
      <c r="J43" s="89">
        <f t="shared" si="11"/>
        <v>52</v>
      </c>
      <c r="K43" s="89">
        <f t="shared" si="11"/>
        <v>56</v>
      </c>
      <c r="L43" s="98">
        <f t="shared" si="11"/>
        <v>110</v>
      </c>
      <c r="M43" s="89">
        <f t="shared" si="11"/>
        <v>55</v>
      </c>
      <c r="N43" s="89">
        <f t="shared" si="11"/>
        <v>52</v>
      </c>
      <c r="O43" s="89">
        <f t="shared" si="11"/>
        <v>55</v>
      </c>
      <c r="P43" s="98">
        <f t="shared" si="11"/>
        <v>102</v>
      </c>
      <c r="Q43" s="89">
        <f t="shared" si="11"/>
        <v>50</v>
      </c>
      <c r="R43" s="89">
        <f t="shared" si="11"/>
        <v>49</v>
      </c>
      <c r="S43" s="89">
        <f t="shared" si="11"/>
        <v>52</v>
      </c>
      <c r="T43" s="100">
        <f t="shared" si="11"/>
        <v>4</v>
      </c>
      <c r="U43" s="92">
        <f t="shared" si="11"/>
        <v>0</v>
      </c>
      <c r="V43" s="92">
        <f t="shared" si="11"/>
        <v>0</v>
      </c>
      <c r="W43" s="92">
        <f t="shared" si="11"/>
        <v>1</v>
      </c>
      <c r="X43" s="101">
        <f t="shared" si="11"/>
        <v>541</v>
      </c>
      <c r="Y43" s="89">
        <f t="shared" si="11"/>
        <v>227</v>
      </c>
      <c r="Z43" s="89">
        <f t="shared" si="11"/>
        <v>215</v>
      </c>
      <c r="AA43" s="89">
        <f t="shared" si="11"/>
        <v>229</v>
      </c>
      <c r="AB43" s="98">
        <f t="shared" si="11"/>
        <v>449</v>
      </c>
      <c r="AC43" s="89">
        <f t="shared" si="11"/>
        <v>227</v>
      </c>
      <c r="AD43" s="89">
        <f t="shared" si="11"/>
        <v>215</v>
      </c>
      <c r="AE43" s="89">
        <f t="shared" si="11"/>
        <v>222</v>
      </c>
      <c r="AF43" s="98">
        <f t="shared" si="11"/>
        <v>417</v>
      </c>
      <c r="AG43" s="89">
        <f t="shared" si="11"/>
        <v>207</v>
      </c>
      <c r="AH43" s="89">
        <f t="shared" si="11"/>
        <v>203</v>
      </c>
      <c r="AI43" s="89">
        <f t="shared" si="11"/>
        <v>210</v>
      </c>
      <c r="AJ43" s="100">
        <f t="shared" si="11"/>
        <v>19</v>
      </c>
      <c r="AK43" s="92">
        <f t="shared" si="11"/>
        <v>0</v>
      </c>
      <c r="AL43" s="92">
        <f t="shared" si="11"/>
        <v>0</v>
      </c>
      <c r="AM43" s="92">
        <f t="shared" si="11"/>
        <v>7</v>
      </c>
    </row>
    <row r="44" spans="3:39" ht="18" customHeight="1">
      <c r="E44" s="299" t="s">
        <v>280</v>
      </c>
      <c r="F44" s="299"/>
      <c r="H44" s="101">
        <f t="shared" si="12"/>
        <v>282</v>
      </c>
      <c r="I44" s="89">
        <f t="shared" si="11"/>
        <v>143</v>
      </c>
      <c r="J44" s="89">
        <f t="shared" si="11"/>
        <v>134</v>
      </c>
      <c r="K44" s="89">
        <f t="shared" si="11"/>
        <v>103</v>
      </c>
      <c r="L44" s="98">
        <f t="shared" si="11"/>
        <v>242</v>
      </c>
      <c r="M44" s="89">
        <f t="shared" si="11"/>
        <v>143</v>
      </c>
      <c r="N44" s="89">
        <f t="shared" si="11"/>
        <v>134</v>
      </c>
      <c r="O44" s="89">
        <f t="shared" si="11"/>
        <v>99</v>
      </c>
      <c r="P44" s="98">
        <f t="shared" si="11"/>
        <v>234</v>
      </c>
      <c r="Q44" s="89">
        <f t="shared" si="11"/>
        <v>137</v>
      </c>
      <c r="R44" s="89">
        <f t="shared" si="11"/>
        <v>131</v>
      </c>
      <c r="S44" s="89">
        <f t="shared" si="11"/>
        <v>97</v>
      </c>
      <c r="T44" s="100">
        <f t="shared" si="11"/>
        <v>4</v>
      </c>
      <c r="U44" s="92">
        <f t="shared" si="11"/>
        <v>0</v>
      </c>
      <c r="V44" s="92">
        <f t="shared" si="11"/>
        <v>0</v>
      </c>
      <c r="W44" s="92">
        <f t="shared" si="11"/>
        <v>4</v>
      </c>
      <c r="X44" s="101">
        <f t="shared" si="11"/>
        <v>1151</v>
      </c>
      <c r="Y44" s="89">
        <f t="shared" si="11"/>
        <v>586</v>
      </c>
      <c r="Z44" s="89">
        <f t="shared" si="11"/>
        <v>548</v>
      </c>
      <c r="AA44" s="89">
        <f t="shared" si="11"/>
        <v>419</v>
      </c>
      <c r="AB44" s="98">
        <f t="shared" si="11"/>
        <v>988</v>
      </c>
      <c r="AC44" s="89">
        <f t="shared" si="11"/>
        <v>586</v>
      </c>
      <c r="AD44" s="89">
        <f t="shared" si="11"/>
        <v>548</v>
      </c>
      <c r="AE44" s="89">
        <f t="shared" si="11"/>
        <v>402</v>
      </c>
      <c r="AF44" s="98">
        <f t="shared" si="11"/>
        <v>953</v>
      </c>
      <c r="AG44" s="89">
        <f t="shared" si="11"/>
        <v>559</v>
      </c>
      <c r="AH44" s="89">
        <f t="shared" si="11"/>
        <v>535</v>
      </c>
      <c r="AI44" s="89">
        <f t="shared" si="11"/>
        <v>394</v>
      </c>
      <c r="AJ44" s="100">
        <f t="shared" si="11"/>
        <v>17</v>
      </c>
      <c r="AK44" s="92">
        <f t="shared" si="11"/>
        <v>0</v>
      </c>
      <c r="AL44" s="92">
        <f t="shared" si="11"/>
        <v>0</v>
      </c>
      <c r="AM44" s="92">
        <f t="shared" si="11"/>
        <v>17</v>
      </c>
    </row>
    <row r="45" spans="3:39" ht="18" customHeight="1">
      <c r="E45" s="299" t="s">
        <v>279</v>
      </c>
      <c r="F45" s="299"/>
      <c r="H45" s="101">
        <f t="shared" si="12"/>
        <v>383</v>
      </c>
      <c r="I45" s="89">
        <f t="shared" si="11"/>
        <v>253</v>
      </c>
      <c r="J45" s="89">
        <f t="shared" si="11"/>
        <v>235</v>
      </c>
      <c r="K45" s="89">
        <f t="shared" si="11"/>
        <v>88</v>
      </c>
      <c r="L45" s="98">
        <f t="shared" si="11"/>
        <v>340</v>
      </c>
      <c r="M45" s="89">
        <f t="shared" si="11"/>
        <v>253</v>
      </c>
      <c r="N45" s="89">
        <f t="shared" si="11"/>
        <v>235</v>
      </c>
      <c r="O45" s="89">
        <f t="shared" si="11"/>
        <v>87</v>
      </c>
      <c r="P45" s="98">
        <f t="shared" si="11"/>
        <v>315</v>
      </c>
      <c r="Q45" s="89">
        <f t="shared" si="11"/>
        <v>231</v>
      </c>
      <c r="R45" s="89">
        <f t="shared" si="11"/>
        <v>222</v>
      </c>
      <c r="S45" s="89">
        <f t="shared" si="11"/>
        <v>84</v>
      </c>
      <c r="T45" s="100">
        <f t="shared" si="11"/>
        <v>1</v>
      </c>
      <c r="U45" s="92">
        <f t="shared" si="11"/>
        <v>0</v>
      </c>
      <c r="V45" s="92">
        <f t="shared" si="11"/>
        <v>0</v>
      </c>
      <c r="W45" s="92">
        <f t="shared" si="11"/>
        <v>1</v>
      </c>
      <c r="X45" s="101">
        <f t="shared" si="11"/>
        <v>1564</v>
      </c>
      <c r="Y45" s="89">
        <f t="shared" si="11"/>
        <v>1028</v>
      </c>
      <c r="Z45" s="89">
        <f t="shared" si="11"/>
        <v>954</v>
      </c>
      <c r="AA45" s="89">
        <f t="shared" si="11"/>
        <v>368</v>
      </c>
      <c r="AB45" s="98">
        <f t="shared" si="11"/>
        <v>1392</v>
      </c>
      <c r="AC45" s="89">
        <f t="shared" si="11"/>
        <v>1028</v>
      </c>
      <c r="AD45" s="89">
        <f t="shared" si="11"/>
        <v>954</v>
      </c>
      <c r="AE45" s="89">
        <f t="shared" ref="AE45:AM45" si="13">SUM(AE111,AE173,AE235)</f>
        <v>364</v>
      </c>
      <c r="AF45" s="98">
        <f t="shared" si="13"/>
        <v>1288</v>
      </c>
      <c r="AG45" s="89">
        <f t="shared" si="13"/>
        <v>937</v>
      </c>
      <c r="AH45" s="89">
        <f t="shared" si="13"/>
        <v>900</v>
      </c>
      <c r="AI45" s="89">
        <f t="shared" si="13"/>
        <v>351</v>
      </c>
      <c r="AJ45" s="100">
        <f t="shared" si="13"/>
        <v>4</v>
      </c>
      <c r="AK45" s="92">
        <f t="shared" si="13"/>
        <v>0</v>
      </c>
      <c r="AL45" s="92">
        <f t="shared" si="13"/>
        <v>0</v>
      </c>
      <c r="AM45" s="92">
        <f t="shared" si="13"/>
        <v>4</v>
      </c>
    </row>
    <row r="46" spans="3:39" ht="18" customHeight="1">
      <c r="E46" s="299" t="s">
        <v>278</v>
      </c>
      <c r="F46" s="299"/>
      <c r="H46" s="101">
        <f t="shared" si="12"/>
        <v>404</v>
      </c>
      <c r="I46" s="89">
        <f t="shared" si="12"/>
        <v>274</v>
      </c>
      <c r="J46" s="89">
        <f t="shared" si="12"/>
        <v>260</v>
      </c>
      <c r="K46" s="89">
        <f t="shared" si="12"/>
        <v>91</v>
      </c>
      <c r="L46" s="98">
        <f t="shared" si="12"/>
        <v>359</v>
      </c>
      <c r="M46" s="89">
        <f t="shared" si="12"/>
        <v>272</v>
      </c>
      <c r="N46" s="89">
        <f t="shared" si="12"/>
        <v>259</v>
      </c>
      <c r="O46" s="89">
        <f t="shared" si="12"/>
        <v>87</v>
      </c>
      <c r="P46" s="98">
        <f t="shared" si="12"/>
        <v>326</v>
      </c>
      <c r="Q46" s="89">
        <f t="shared" si="12"/>
        <v>250</v>
      </c>
      <c r="R46" s="89">
        <f t="shared" si="12"/>
        <v>246</v>
      </c>
      <c r="S46" s="89">
        <f t="shared" si="12"/>
        <v>76</v>
      </c>
      <c r="T46" s="100">
        <f t="shared" si="12"/>
        <v>7</v>
      </c>
      <c r="U46" s="92">
        <f t="shared" si="12"/>
        <v>2</v>
      </c>
      <c r="V46" s="92">
        <f t="shared" si="12"/>
        <v>1</v>
      </c>
      <c r="W46" s="92">
        <f t="shared" si="12"/>
        <v>4</v>
      </c>
      <c r="X46" s="101">
        <f t="shared" ref="I46:AM54" si="14">SUM(X112,X174,X236)</f>
        <v>1634</v>
      </c>
      <c r="Y46" s="89">
        <f t="shared" si="14"/>
        <v>1109</v>
      </c>
      <c r="Z46" s="89">
        <f t="shared" si="14"/>
        <v>1050</v>
      </c>
      <c r="AA46" s="89">
        <f t="shared" si="14"/>
        <v>368</v>
      </c>
      <c r="AB46" s="98">
        <f t="shared" si="14"/>
        <v>1453</v>
      </c>
      <c r="AC46" s="89">
        <f t="shared" si="14"/>
        <v>1101</v>
      </c>
      <c r="AD46" s="89">
        <f t="shared" si="14"/>
        <v>1046</v>
      </c>
      <c r="AE46" s="89">
        <f t="shared" si="14"/>
        <v>352</v>
      </c>
      <c r="AF46" s="98">
        <f t="shared" si="14"/>
        <v>1316</v>
      </c>
      <c r="AG46" s="89">
        <f t="shared" si="14"/>
        <v>1010</v>
      </c>
      <c r="AH46" s="89">
        <f t="shared" si="14"/>
        <v>994</v>
      </c>
      <c r="AI46" s="89">
        <f t="shared" si="14"/>
        <v>306</v>
      </c>
      <c r="AJ46" s="100">
        <f t="shared" si="14"/>
        <v>28</v>
      </c>
      <c r="AK46" s="92">
        <f t="shared" si="14"/>
        <v>8</v>
      </c>
      <c r="AL46" s="92">
        <f t="shared" si="14"/>
        <v>4</v>
      </c>
      <c r="AM46" s="92">
        <f t="shared" si="14"/>
        <v>16</v>
      </c>
    </row>
    <row r="47" spans="3:39" ht="18" customHeight="1">
      <c r="E47" s="299" t="s">
        <v>267</v>
      </c>
      <c r="F47" s="299"/>
      <c r="H47" s="101">
        <f t="shared" si="12"/>
        <v>393</v>
      </c>
      <c r="I47" s="89">
        <f t="shared" si="14"/>
        <v>283</v>
      </c>
      <c r="J47" s="89">
        <f t="shared" si="14"/>
        <v>266</v>
      </c>
      <c r="K47" s="89">
        <f t="shared" si="14"/>
        <v>70</v>
      </c>
      <c r="L47" s="98">
        <f t="shared" si="14"/>
        <v>345</v>
      </c>
      <c r="M47" s="89">
        <f t="shared" si="14"/>
        <v>281</v>
      </c>
      <c r="N47" s="89">
        <f t="shared" si="14"/>
        <v>264</v>
      </c>
      <c r="O47" s="89">
        <f t="shared" si="14"/>
        <v>64</v>
      </c>
      <c r="P47" s="98">
        <f t="shared" si="14"/>
        <v>318</v>
      </c>
      <c r="Q47" s="89">
        <f t="shared" si="14"/>
        <v>258</v>
      </c>
      <c r="R47" s="89">
        <f t="shared" si="14"/>
        <v>251</v>
      </c>
      <c r="S47" s="89">
        <f t="shared" si="14"/>
        <v>60</v>
      </c>
      <c r="T47" s="100">
        <f t="shared" si="14"/>
        <v>9</v>
      </c>
      <c r="U47" s="92">
        <f t="shared" si="14"/>
        <v>2</v>
      </c>
      <c r="V47" s="92">
        <f t="shared" si="14"/>
        <v>2</v>
      </c>
      <c r="W47" s="92">
        <f t="shared" si="14"/>
        <v>6</v>
      </c>
      <c r="X47" s="101">
        <f t="shared" si="14"/>
        <v>1615</v>
      </c>
      <c r="Y47" s="89">
        <f t="shared" si="14"/>
        <v>1163</v>
      </c>
      <c r="Z47" s="89">
        <f t="shared" si="14"/>
        <v>1092</v>
      </c>
      <c r="AA47" s="89">
        <f t="shared" si="14"/>
        <v>289</v>
      </c>
      <c r="AB47" s="98">
        <f t="shared" si="14"/>
        <v>1418</v>
      </c>
      <c r="AC47" s="89">
        <f t="shared" si="14"/>
        <v>1155</v>
      </c>
      <c r="AD47" s="89">
        <f t="shared" si="14"/>
        <v>1084</v>
      </c>
      <c r="AE47" s="89">
        <f t="shared" si="14"/>
        <v>263</v>
      </c>
      <c r="AF47" s="98">
        <f t="shared" si="14"/>
        <v>1305</v>
      </c>
      <c r="AG47" s="89">
        <f t="shared" si="14"/>
        <v>1058</v>
      </c>
      <c r="AH47" s="89">
        <f t="shared" si="14"/>
        <v>1030</v>
      </c>
      <c r="AI47" s="89">
        <f t="shared" si="14"/>
        <v>247</v>
      </c>
      <c r="AJ47" s="100">
        <f t="shared" si="14"/>
        <v>38</v>
      </c>
      <c r="AK47" s="92">
        <f t="shared" si="14"/>
        <v>8</v>
      </c>
      <c r="AL47" s="92">
        <f t="shared" si="14"/>
        <v>8</v>
      </c>
      <c r="AM47" s="92">
        <f t="shared" si="14"/>
        <v>26</v>
      </c>
    </row>
    <row r="48" spans="3:39" ht="18" customHeight="1">
      <c r="E48" s="299" t="s">
        <v>268</v>
      </c>
      <c r="F48" s="299"/>
      <c r="H48" s="101">
        <f t="shared" si="12"/>
        <v>438</v>
      </c>
      <c r="I48" s="89">
        <f t="shared" si="14"/>
        <v>324</v>
      </c>
      <c r="J48" s="89">
        <f t="shared" si="14"/>
        <v>304</v>
      </c>
      <c r="K48" s="89">
        <f t="shared" si="14"/>
        <v>67</v>
      </c>
      <c r="L48" s="98">
        <f t="shared" si="14"/>
        <v>385</v>
      </c>
      <c r="M48" s="89">
        <f t="shared" si="14"/>
        <v>321</v>
      </c>
      <c r="N48" s="89">
        <f t="shared" si="14"/>
        <v>301</v>
      </c>
      <c r="O48" s="89">
        <f t="shared" si="14"/>
        <v>63</v>
      </c>
      <c r="P48" s="98">
        <f t="shared" si="14"/>
        <v>346</v>
      </c>
      <c r="Q48" s="89">
        <f t="shared" si="14"/>
        <v>288</v>
      </c>
      <c r="R48" s="89">
        <f t="shared" si="14"/>
        <v>283</v>
      </c>
      <c r="S48" s="89">
        <f t="shared" si="14"/>
        <v>58</v>
      </c>
      <c r="T48" s="100">
        <f t="shared" si="14"/>
        <v>8</v>
      </c>
      <c r="U48" s="92">
        <f t="shared" si="14"/>
        <v>3</v>
      </c>
      <c r="V48" s="92">
        <f t="shared" si="14"/>
        <v>3</v>
      </c>
      <c r="W48" s="92">
        <f t="shared" si="14"/>
        <v>4</v>
      </c>
      <c r="X48" s="101">
        <f t="shared" si="14"/>
        <v>1803</v>
      </c>
      <c r="Y48" s="89">
        <f t="shared" si="14"/>
        <v>1336</v>
      </c>
      <c r="Z48" s="89">
        <f t="shared" si="14"/>
        <v>1252</v>
      </c>
      <c r="AA48" s="89">
        <f t="shared" si="14"/>
        <v>276</v>
      </c>
      <c r="AB48" s="98">
        <f t="shared" si="14"/>
        <v>1588</v>
      </c>
      <c r="AC48" s="89">
        <f t="shared" si="14"/>
        <v>1324</v>
      </c>
      <c r="AD48" s="89">
        <f t="shared" si="14"/>
        <v>1240</v>
      </c>
      <c r="AE48" s="89">
        <f t="shared" si="14"/>
        <v>260</v>
      </c>
      <c r="AF48" s="98">
        <f t="shared" si="14"/>
        <v>1426</v>
      </c>
      <c r="AG48" s="89">
        <f t="shared" si="14"/>
        <v>1187</v>
      </c>
      <c r="AH48" s="89">
        <f t="shared" si="14"/>
        <v>1167</v>
      </c>
      <c r="AI48" s="89">
        <f t="shared" si="14"/>
        <v>239</v>
      </c>
      <c r="AJ48" s="100">
        <f t="shared" si="14"/>
        <v>32</v>
      </c>
      <c r="AK48" s="92">
        <f t="shared" si="14"/>
        <v>12</v>
      </c>
      <c r="AL48" s="92">
        <f t="shared" si="14"/>
        <v>12</v>
      </c>
      <c r="AM48" s="92">
        <f t="shared" si="14"/>
        <v>16</v>
      </c>
    </row>
    <row r="49" spans="1:39" ht="18" customHeight="1">
      <c r="E49" s="299" t="s">
        <v>269</v>
      </c>
      <c r="F49" s="299"/>
      <c r="H49" s="101">
        <f t="shared" si="12"/>
        <v>416</v>
      </c>
      <c r="I49" s="89">
        <f t="shared" si="14"/>
        <v>314</v>
      </c>
      <c r="J49" s="89">
        <f t="shared" si="14"/>
        <v>294</v>
      </c>
      <c r="K49" s="89">
        <f t="shared" si="14"/>
        <v>60</v>
      </c>
      <c r="L49" s="98">
        <f t="shared" si="14"/>
        <v>366</v>
      </c>
      <c r="M49" s="89">
        <f t="shared" si="14"/>
        <v>311</v>
      </c>
      <c r="N49" s="89">
        <f t="shared" si="14"/>
        <v>292</v>
      </c>
      <c r="O49" s="89">
        <f t="shared" si="14"/>
        <v>55</v>
      </c>
      <c r="P49" s="98">
        <f t="shared" si="14"/>
        <v>343</v>
      </c>
      <c r="Q49" s="89">
        <f t="shared" si="14"/>
        <v>292</v>
      </c>
      <c r="R49" s="89">
        <f t="shared" si="14"/>
        <v>280</v>
      </c>
      <c r="S49" s="89">
        <f t="shared" si="14"/>
        <v>51</v>
      </c>
      <c r="T49" s="100">
        <f t="shared" si="14"/>
        <v>8</v>
      </c>
      <c r="U49" s="92">
        <f t="shared" si="14"/>
        <v>3</v>
      </c>
      <c r="V49" s="92">
        <f t="shared" si="14"/>
        <v>2</v>
      </c>
      <c r="W49" s="92">
        <f t="shared" si="14"/>
        <v>5</v>
      </c>
      <c r="X49" s="101">
        <f t="shared" si="14"/>
        <v>1695</v>
      </c>
      <c r="Y49" s="89">
        <f t="shared" si="14"/>
        <v>1276</v>
      </c>
      <c r="Z49" s="89">
        <f t="shared" si="14"/>
        <v>1195</v>
      </c>
      <c r="AA49" s="89">
        <f t="shared" si="14"/>
        <v>247</v>
      </c>
      <c r="AB49" s="98">
        <f t="shared" si="14"/>
        <v>1489</v>
      </c>
      <c r="AC49" s="89">
        <f t="shared" si="14"/>
        <v>1264</v>
      </c>
      <c r="AD49" s="89">
        <f t="shared" si="14"/>
        <v>1187</v>
      </c>
      <c r="AE49" s="89">
        <f t="shared" si="14"/>
        <v>225</v>
      </c>
      <c r="AF49" s="98">
        <f t="shared" si="14"/>
        <v>1395</v>
      </c>
      <c r="AG49" s="89">
        <f t="shared" si="14"/>
        <v>1186</v>
      </c>
      <c r="AH49" s="89">
        <f t="shared" si="14"/>
        <v>1138</v>
      </c>
      <c r="AI49" s="89">
        <f t="shared" si="14"/>
        <v>209</v>
      </c>
      <c r="AJ49" s="100">
        <f t="shared" si="14"/>
        <v>34</v>
      </c>
      <c r="AK49" s="92">
        <f t="shared" si="14"/>
        <v>12</v>
      </c>
      <c r="AL49" s="92">
        <f t="shared" si="14"/>
        <v>8</v>
      </c>
      <c r="AM49" s="92">
        <f t="shared" si="14"/>
        <v>22</v>
      </c>
    </row>
    <row r="50" spans="1:39" ht="18" customHeight="1">
      <c r="E50" s="299" t="s">
        <v>277</v>
      </c>
      <c r="F50" s="299"/>
      <c r="H50" s="101">
        <f t="shared" si="12"/>
        <v>212</v>
      </c>
      <c r="I50" s="89">
        <f t="shared" si="14"/>
        <v>158</v>
      </c>
      <c r="J50" s="89">
        <f t="shared" si="14"/>
        <v>149</v>
      </c>
      <c r="K50" s="89">
        <f t="shared" si="14"/>
        <v>32</v>
      </c>
      <c r="L50" s="98">
        <f t="shared" si="14"/>
        <v>185</v>
      </c>
      <c r="M50" s="89">
        <f t="shared" si="14"/>
        <v>154</v>
      </c>
      <c r="N50" s="89">
        <f t="shared" si="14"/>
        <v>145</v>
      </c>
      <c r="O50" s="89">
        <f t="shared" si="14"/>
        <v>31</v>
      </c>
      <c r="P50" s="98">
        <f t="shared" si="14"/>
        <v>166</v>
      </c>
      <c r="Q50" s="89">
        <f t="shared" si="14"/>
        <v>138</v>
      </c>
      <c r="R50" s="89">
        <f t="shared" si="14"/>
        <v>136</v>
      </c>
      <c r="S50" s="89">
        <f t="shared" si="14"/>
        <v>28</v>
      </c>
      <c r="T50" s="100">
        <f t="shared" si="14"/>
        <v>5</v>
      </c>
      <c r="U50" s="92">
        <f t="shared" si="14"/>
        <v>4</v>
      </c>
      <c r="V50" s="92">
        <f t="shared" si="14"/>
        <v>4</v>
      </c>
      <c r="W50" s="92">
        <f t="shared" si="14"/>
        <v>1</v>
      </c>
      <c r="X50" s="101">
        <f t="shared" si="14"/>
        <v>873</v>
      </c>
      <c r="Y50" s="89">
        <f t="shared" si="14"/>
        <v>652</v>
      </c>
      <c r="Z50" s="89">
        <f t="shared" si="14"/>
        <v>609</v>
      </c>
      <c r="AA50" s="89">
        <f t="shared" si="14"/>
        <v>131</v>
      </c>
      <c r="AB50" s="98">
        <f t="shared" si="14"/>
        <v>761</v>
      </c>
      <c r="AC50" s="89">
        <f t="shared" si="14"/>
        <v>634</v>
      </c>
      <c r="AD50" s="89">
        <f t="shared" si="14"/>
        <v>591</v>
      </c>
      <c r="AE50" s="89">
        <f t="shared" si="14"/>
        <v>127</v>
      </c>
      <c r="AF50" s="98">
        <f t="shared" si="14"/>
        <v>678</v>
      </c>
      <c r="AG50" s="89">
        <f t="shared" si="14"/>
        <v>563</v>
      </c>
      <c r="AH50" s="89">
        <f t="shared" si="14"/>
        <v>555</v>
      </c>
      <c r="AI50" s="89">
        <f t="shared" si="14"/>
        <v>115</v>
      </c>
      <c r="AJ50" s="100">
        <f t="shared" si="14"/>
        <v>22</v>
      </c>
      <c r="AK50" s="92">
        <f t="shared" si="14"/>
        <v>18</v>
      </c>
      <c r="AL50" s="92">
        <f t="shared" si="14"/>
        <v>18</v>
      </c>
      <c r="AM50" s="92">
        <f t="shared" si="14"/>
        <v>4</v>
      </c>
    </row>
    <row r="51" spans="1:39" ht="18" customHeight="1">
      <c r="F51" s="137">
        <v>20</v>
      </c>
      <c r="G51" s="2" t="s">
        <v>64</v>
      </c>
      <c r="H51" s="101">
        <f t="shared" si="12"/>
        <v>904</v>
      </c>
      <c r="I51" s="89">
        <f t="shared" si="14"/>
        <v>422</v>
      </c>
      <c r="J51" s="89">
        <f t="shared" si="14"/>
        <v>366</v>
      </c>
      <c r="K51" s="89">
        <f t="shared" si="14"/>
        <v>427</v>
      </c>
      <c r="L51" s="98">
        <f t="shared" si="14"/>
        <v>553</v>
      </c>
      <c r="M51" s="89">
        <f t="shared" si="14"/>
        <v>364</v>
      </c>
      <c r="N51" s="89">
        <f t="shared" si="14"/>
        <v>315</v>
      </c>
      <c r="O51" s="89">
        <f t="shared" si="14"/>
        <v>188</v>
      </c>
      <c r="P51" s="98">
        <f t="shared" si="14"/>
        <v>466</v>
      </c>
      <c r="Q51" s="89">
        <f t="shared" si="14"/>
        <v>303</v>
      </c>
      <c r="R51" s="89">
        <f t="shared" si="14"/>
        <v>290</v>
      </c>
      <c r="S51" s="89">
        <f t="shared" si="14"/>
        <v>162</v>
      </c>
      <c r="T51" s="100">
        <f t="shared" si="14"/>
        <v>297</v>
      </c>
      <c r="U51" s="92">
        <f t="shared" si="14"/>
        <v>58</v>
      </c>
      <c r="V51" s="92">
        <f t="shared" si="14"/>
        <v>51</v>
      </c>
      <c r="W51" s="92">
        <f t="shared" si="14"/>
        <v>239</v>
      </c>
      <c r="X51" s="101">
        <f t="shared" si="14"/>
        <v>3731</v>
      </c>
      <c r="Y51" s="89">
        <f t="shared" si="14"/>
        <v>1746</v>
      </c>
      <c r="Z51" s="89">
        <f t="shared" si="14"/>
        <v>1518</v>
      </c>
      <c r="AA51" s="89">
        <f t="shared" si="14"/>
        <v>1757</v>
      </c>
      <c r="AB51" s="98">
        <f t="shared" si="14"/>
        <v>2282</v>
      </c>
      <c r="AC51" s="89">
        <f t="shared" si="14"/>
        <v>1507</v>
      </c>
      <c r="AD51" s="89">
        <f t="shared" si="14"/>
        <v>1307</v>
      </c>
      <c r="AE51" s="89">
        <f t="shared" si="14"/>
        <v>771</v>
      </c>
      <c r="AF51" s="98">
        <f t="shared" si="14"/>
        <v>1923</v>
      </c>
      <c r="AG51" s="89">
        <f t="shared" si="14"/>
        <v>1254</v>
      </c>
      <c r="AH51" s="89">
        <f t="shared" si="14"/>
        <v>1202</v>
      </c>
      <c r="AI51" s="89">
        <f t="shared" si="14"/>
        <v>665</v>
      </c>
      <c r="AJ51" s="100">
        <f t="shared" si="14"/>
        <v>1225</v>
      </c>
      <c r="AK51" s="92">
        <f t="shared" si="14"/>
        <v>239</v>
      </c>
      <c r="AL51" s="92">
        <f t="shared" si="14"/>
        <v>211</v>
      </c>
      <c r="AM51" s="92">
        <f t="shared" si="14"/>
        <v>986</v>
      </c>
    </row>
    <row r="52" spans="1:39" ht="18" customHeight="1">
      <c r="C52" s="303" t="s">
        <v>281</v>
      </c>
      <c r="D52" s="303"/>
      <c r="E52" s="303"/>
      <c r="F52" s="303"/>
      <c r="G52" s="303"/>
      <c r="H52" s="101">
        <f t="shared" si="12"/>
        <v>1136</v>
      </c>
      <c r="I52" s="89">
        <f t="shared" si="14"/>
        <v>676</v>
      </c>
      <c r="J52" s="89">
        <f t="shared" si="14"/>
        <v>623</v>
      </c>
      <c r="K52" s="89">
        <f t="shared" si="14"/>
        <v>254</v>
      </c>
      <c r="L52" s="98">
        <f t="shared" si="14"/>
        <v>885</v>
      </c>
      <c r="M52" s="89">
        <f t="shared" si="14"/>
        <v>658</v>
      </c>
      <c r="N52" s="89">
        <f t="shared" si="14"/>
        <v>606</v>
      </c>
      <c r="O52" s="89">
        <f t="shared" si="14"/>
        <v>227</v>
      </c>
      <c r="P52" s="98">
        <f t="shared" si="14"/>
        <v>801</v>
      </c>
      <c r="Q52" s="89">
        <f t="shared" si="14"/>
        <v>593</v>
      </c>
      <c r="R52" s="89">
        <f t="shared" si="14"/>
        <v>573</v>
      </c>
      <c r="S52" s="89">
        <f t="shared" si="14"/>
        <v>208</v>
      </c>
      <c r="T52" s="100">
        <f t="shared" si="14"/>
        <v>47</v>
      </c>
      <c r="U52" s="92">
        <f t="shared" si="14"/>
        <v>18</v>
      </c>
      <c r="V52" s="92">
        <f t="shared" si="14"/>
        <v>17</v>
      </c>
      <c r="W52" s="92">
        <f t="shared" si="14"/>
        <v>27</v>
      </c>
      <c r="X52" s="101">
        <f t="shared" si="14"/>
        <v>6060</v>
      </c>
      <c r="Y52" s="89">
        <f t="shared" si="14"/>
        <v>3589</v>
      </c>
      <c r="Z52" s="89">
        <f t="shared" si="14"/>
        <v>3294</v>
      </c>
      <c r="AA52" s="89">
        <f t="shared" si="14"/>
        <v>1370</v>
      </c>
      <c r="AB52" s="98">
        <f t="shared" si="14"/>
        <v>4718</v>
      </c>
      <c r="AC52" s="89">
        <f t="shared" si="14"/>
        <v>3492</v>
      </c>
      <c r="AD52" s="89">
        <f t="shared" si="14"/>
        <v>3202</v>
      </c>
      <c r="AE52" s="89">
        <f t="shared" si="14"/>
        <v>1226</v>
      </c>
      <c r="AF52" s="98">
        <f t="shared" si="14"/>
        <v>4263</v>
      </c>
      <c r="AG52" s="89">
        <f t="shared" si="14"/>
        <v>3141</v>
      </c>
      <c r="AH52" s="89">
        <f t="shared" si="14"/>
        <v>3031</v>
      </c>
      <c r="AI52" s="89">
        <f t="shared" si="14"/>
        <v>1122</v>
      </c>
      <c r="AJ52" s="100">
        <f t="shared" si="14"/>
        <v>252</v>
      </c>
      <c r="AK52" s="92">
        <f t="shared" si="14"/>
        <v>97</v>
      </c>
      <c r="AL52" s="92">
        <f t="shared" si="14"/>
        <v>92</v>
      </c>
      <c r="AM52" s="92">
        <f t="shared" si="14"/>
        <v>144</v>
      </c>
    </row>
    <row r="53" spans="1:39" ht="18" customHeight="1">
      <c r="E53" s="46" t="s">
        <v>62</v>
      </c>
      <c r="F53" s="2">
        <v>0</v>
      </c>
      <c r="G53" s="2" t="s">
        <v>63</v>
      </c>
      <c r="H53" s="101">
        <f t="shared" si="12"/>
        <v>81</v>
      </c>
      <c r="I53" s="89">
        <f t="shared" si="14"/>
        <v>27</v>
      </c>
      <c r="J53" s="89">
        <f t="shared" si="14"/>
        <v>23</v>
      </c>
      <c r="K53" s="89">
        <f t="shared" si="14"/>
        <v>39</v>
      </c>
      <c r="L53" s="98">
        <f t="shared" si="14"/>
        <v>64</v>
      </c>
      <c r="M53" s="89">
        <f t="shared" si="14"/>
        <v>27</v>
      </c>
      <c r="N53" s="89">
        <f t="shared" si="14"/>
        <v>23</v>
      </c>
      <c r="O53" s="89">
        <f t="shared" si="14"/>
        <v>37</v>
      </c>
      <c r="P53" s="98">
        <f t="shared" si="14"/>
        <v>55</v>
      </c>
      <c r="Q53" s="89">
        <f t="shared" si="14"/>
        <v>22</v>
      </c>
      <c r="R53" s="89">
        <f t="shared" si="14"/>
        <v>20</v>
      </c>
      <c r="S53" s="89">
        <f t="shared" si="14"/>
        <v>33</v>
      </c>
      <c r="T53" s="100">
        <f t="shared" si="14"/>
        <v>2</v>
      </c>
      <c r="U53" s="92">
        <f t="shared" si="14"/>
        <v>0</v>
      </c>
      <c r="V53" s="92">
        <f t="shared" si="14"/>
        <v>0</v>
      </c>
      <c r="W53" s="92">
        <f t="shared" si="14"/>
        <v>2</v>
      </c>
      <c r="X53" s="101">
        <f t="shared" si="14"/>
        <v>463</v>
      </c>
      <c r="Y53" s="89">
        <f t="shared" si="14"/>
        <v>153</v>
      </c>
      <c r="Z53" s="89">
        <f t="shared" si="14"/>
        <v>130</v>
      </c>
      <c r="AA53" s="89">
        <f t="shared" si="14"/>
        <v>222</v>
      </c>
      <c r="AB53" s="98">
        <f t="shared" si="14"/>
        <v>363</v>
      </c>
      <c r="AC53" s="89">
        <f t="shared" si="14"/>
        <v>153</v>
      </c>
      <c r="AD53" s="89">
        <f t="shared" si="14"/>
        <v>130</v>
      </c>
      <c r="AE53" s="89">
        <f t="shared" si="14"/>
        <v>210</v>
      </c>
      <c r="AF53" s="98">
        <f t="shared" si="14"/>
        <v>313</v>
      </c>
      <c r="AG53" s="89">
        <f t="shared" si="14"/>
        <v>125</v>
      </c>
      <c r="AH53" s="89">
        <f t="shared" si="14"/>
        <v>115</v>
      </c>
      <c r="AI53" s="89">
        <f t="shared" si="14"/>
        <v>188</v>
      </c>
      <c r="AJ53" s="100">
        <f t="shared" si="14"/>
        <v>12</v>
      </c>
      <c r="AK53" s="92">
        <f t="shared" si="14"/>
        <v>0</v>
      </c>
      <c r="AL53" s="92">
        <f t="shared" si="14"/>
        <v>0</v>
      </c>
      <c r="AM53" s="92">
        <f t="shared" si="14"/>
        <v>12</v>
      </c>
    </row>
    <row r="54" spans="1:39" ht="18" customHeight="1">
      <c r="E54" s="299" t="s">
        <v>280</v>
      </c>
      <c r="F54" s="299"/>
      <c r="H54" s="101">
        <f t="shared" si="12"/>
        <v>164</v>
      </c>
      <c r="I54" s="89">
        <f t="shared" si="14"/>
        <v>78</v>
      </c>
      <c r="J54" s="89">
        <f t="shared" si="14"/>
        <v>69</v>
      </c>
      <c r="K54" s="89">
        <f t="shared" si="14"/>
        <v>55</v>
      </c>
      <c r="L54" s="98">
        <f t="shared" si="14"/>
        <v>127</v>
      </c>
      <c r="M54" s="89">
        <f t="shared" si="14"/>
        <v>75</v>
      </c>
      <c r="N54" s="89">
        <f t="shared" si="14"/>
        <v>66</v>
      </c>
      <c r="O54" s="89">
        <f t="shared" si="14"/>
        <v>52</v>
      </c>
      <c r="P54" s="98">
        <f t="shared" si="14"/>
        <v>115</v>
      </c>
      <c r="Q54" s="89">
        <f t="shared" si="14"/>
        <v>67</v>
      </c>
      <c r="R54" s="89">
        <f t="shared" si="14"/>
        <v>62</v>
      </c>
      <c r="S54" s="89">
        <f t="shared" si="14"/>
        <v>48</v>
      </c>
      <c r="T54" s="100">
        <f t="shared" si="14"/>
        <v>6</v>
      </c>
      <c r="U54" s="92">
        <f t="shared" si="14"/>
        <v>3</v>
      </c>
      <c r="V54" s="92">
        <f t="shared" si="14"/>
        <v>3</v>
      </c>
      <c r="W54" s="92">
        <f t="shared" si="14"/>
        <v>3</v>
      </c>
      <c r="X54" s="101">
        <f t="shared" si="14"/>
        <v>884</v>
      </c>
      <c r="Y54" s="89">
        <f t="shared" si="14"/>
        <v>418</v>
      </c>
      <c r="Z54" s="89">
        <f t="shared" si="14"/>
        <v>371</v>
      </c>
      <c r="AA54" s="89">
        <f t="shared" si="14"/>
        <v>299</v>
      </c>
      <c r="AB54" s="98">
        <f t="shared" si="14"/>
        <v>683</v>
      </c>
      <c r="AC54" s="89">
        <f t="shared" si="14"/>
        <v>403</v>
      </c>
      <c r="AD54" s="89">
        <f t="shared" si="14"/>
        <v>356</v>
      </c>
      <c r="AE54" s="89">
        <f t="shared" ref="Y54:AM56" si="15">SUM(AE120,AE182,AE244)</f>
        <v>280</v>
      </c>
      <c r="AF54" s="98">
        <f t="shared" si="15"/>
        <v>618</v>
      </c>
      <c r="AG54" s="89">
        <f t="shared" si="15"/>
        <v>360</v>
      </c>
      <c r="AH54" s="89">
        <f t="shared" si="15"/>
        <v>334</v>
      </c>
      <c r="AI54" s="89">
        <f t="shared" si="15"/>
        <v>258</v>
      </c>
      <c r="AJ54" s="100">
        <f t="shared" si="15"/>
        <v>34</v>
      </c>
      <c r="AK54" s="92">
        <f t="shared" si="15"/>
        <v>15</v>
      </c>
      <c r="AL54" s="92">
        <f t="shared" si="15"/>
        <v>15</v>
      </c>
      <c r="AM54" s="92">
        <f t="shared" si="15"/>
        <v>19</v>
      </c>
    </row>
    <row r="55" spans="1:39" ht="18" customHeight="1">
      <c r="E55" s="299" t="s">
        <v>279</v>
      </c>
      <c r="F55" s="299"/>
      <c r="H55" s="101">
        <f t="shared" si="12"/>
        <v>181</v>
      </c>
      <c r="I55" s="89">
        <f t="shared" si="12"/>
        <v>99</v>
      </c>
      <c r="J55" s="89">
        <f t="shared" si="12"/>
        <v>92</v>
      </c>
      <c r="K55" s="89">
        <f t="shared" si="12"/>
        <v>38</v>
      </c>
      <c r="L55" s="98">
        <f t="shared" si="12"/>
        <v>130</v>
      </c>
      <c r="M55" s="89">
        <f t="shared" si="12"/>
        <v>97</v>
      </c>
      <c r="N55" s="89">
        <f t="shared" si="12"/>
        <v>90</v>
      </c>
      <c r="O55" s="89">
        <f t="shared" si="12"/>
        <v>33</v>
      </c>
      <c r="P55" s="98">
        <f t="shared" si="12"/>
        <v>120</v>
      </c>
      <c r="Q55" s="89">
        <f t="shared" si="12"/>
        <v>90</v>
      </c>
      <c r="R55" s="89">
        <f t="shared" si="12"/>
        <v>87</v>
      </c>
      <c r="S55" s="89">
        <f t="shared" si="12"/>
        <v>30</v>
      </c>
      <c r="T55" s="100">
        <f t="shared" si="12"/>
        <v>8</v>
      </c>
      <c r="U55" s="92">
        <f t="shared" si="12"/>
        <v>2</v>
      </c>
      <c r="V55" s="92">
        <f t="shared" si="12"/>
        <v>2</v>
      </c>
      <c r="W55" s="92">
        <f t="shared" si="12"/>
        <v>5</v>
      </c>
      <c r="X55" s="101">
        <f t="shared" ref="I55:AM61" si="16">SUM(X121,X183,X245)</f>
        <v>980</v>
      </c>
      <c r="Y55" s="89">
        <f t="shared" si="15"/>
        <v>536</v>
      </c>
      <c r="Z55" s="89">
        <f t="shared" si="15"/>
        <v>490</v>
      </c>
      <c r="AA55" s="89">
        <f t="shared" si="15"/>
        <v>203</v>
      </c>
      <c r="AB55" s="98">
        <f t="shared" si="15"/>
        <v>701</v>
      </c>
      <c r="AC55" s="89">
        <f t="shared" si="15"/>
        <v>524</v>
      </c>
      <c r="AD55" s="89">
        <f t="shared" si="15"/>
        <v>478</v>
      </c>
      <c r="AE55" s="89">
        <f t="shared" si="15"/>
        <v>177</v>
      </c>
      <c r="AF55" s="98">
        <f t="shared" si="15"/>
        <v>639</v>
      </c>
      <c r="AG55" s="89">
        <f t="shared" si="15"/>
        <v>478</v>
      </c>
      <c r="AH55" s="89">
        <f t="shared" si="15"/>
        <v>460</v>
      </c>
      <c r="AI55" s="89">
        <f t="shared" si="15"/>
        <v>161</v>
      </c>
      <c r="AJ55" s="100">
        <f t="shared" si="15"/>
        <v>44</v>
      </c>
      <c r="AK55" s="92">
        <f t="shared" si="15"/>
        <v>12</v>
      </c>
      <c r="AL55" s="92">
        <f t="shared" si="15"/>
        <v>12</v>
      </c>
      <c r="AM55" s="92">
        <f t="shared" si="15"/>
        <v>26</v>
      </c>
    </row>
    <row r="56" spans="1:39" ht="18" customHeight="1">
      <c r="E56" s="299" t="s">
        <v>278</v>
      </c>
      <c r="F56" s="299"/>
      <c r="H56" s="101">
        <f t="shared" si="12"/>
        <v>231</v>
      </c>
      <c r="I56" s="89">
        <f t="shared" si="16"/>
        <v>154</v>
      </c>
      <c r="J56" s="89">
        <f t="shared" si="16"/>
        <v>139</v>
      </c>
      <c r="K56" s="89">
        <f t="shared" si="16"/>
        <v>37</v>
      </c>
      <c r="L56" s="98">
        <f t="shared" si="16"/>
        <v>187</v>
      </c>
      <c r="M56" s="89">
        <f t="shared" si="16"/>
        <v>150</v>
      </c>
      <c r="N56" s="89">
        <f t="shared" si="16"/>
        <v>135</v>
      </c>
      <c r="O56" s="89">
        <f t="shared" si="16"/>
        <v>37</v>
      </c>
      <c r="P56" s="98">
        <f t="shared" si="16"/>
        <v>173</v>
      </c>
      <c r="Q56" s="89">
        <f t="shared" si="16"/>
        <v>137</v>
      </c>
      <c r="R56" s="89">
        <f t="shared" si="16"/>
        <v>131</v>
      </c>
      <c r="S56" s="89">
        <f t="shared" si="16"/>
        <v>36</v>
      </c>
      <c r="T56" s="100">
        <f t="shared" si="16"/>
        <v>4</v>
      </c>
      <c r="U56" s="92">
        <f t="shared" si="16"/>
        <v>4</v>
      </c>
      <c r="V56" s="92">
        <f t="shared" si="16"/>
        <v>4</v>
      </c>
      <c r="W56" s="92">
        <f t="shared" si="16"/>
        <v>0</v>
      </c>
      <c r="X56" s="101">
        <f t="shared" si="16"/>
        <v>1226</v>
      </c>
      <c r="Y56" s="89">
        <f t="shared" si="15"/>
        <v>817</v>
      </c>
      <c r="Z56" s="89">
        <f t="shared" si="15"/>
        <v>736</v>
      </c>
      <c r="AA56" s="89">
        <f t="shared" si="15"/>
        <v>198</v>
      </c>
      <c r="AB56" s="98">
        <f t="shared" si="15"/>
        <v>995</v>
      </c>
      <c r="AC56" s="89">
        <f t="shared" si="15"/>
        <v>797</v>
      </c>
      <c r="AD56" s="89">
        <f t="shared" si="15"/>
        <v>716</v>
      </c>
      <c r="AE56" s="89">
        <f t="shared" si="15"/>
        <v>198</v>
      </c>
      <c r="AF56" s="98">
        <f t="shared" si="15"/>
        <v>922</v>
      </c>
      <c r="AG56" s="89">
        <f t="shared" si="15"/>
        <v>729</v>
      </c>
      <c r="AH56" s="89">
        <f t="shared" si="15"/>
        <v>696</v>
      </c>
      <c r="AI56" s="89">
        <f t="shared" si="15"/>
        <v>193</v>
      </c>
      <c r="AJ56" s="100">
        <f t="shared" si="15"/>
        <v>20</v>
      </c>
      <c r="AK56" s="92">
        <f t="shared" si="15"/>
        <v>20</v>
      </c>
      <c r="AL56" s="92">
        <f t="shared" si="15"/>
        <v>20</v>
      </c>
      <c r="AM56" s="92">
        <f t="shared" si="15"/>
        <v>0</v>
      </c>
    </row>
    <row r="57" spans="1:39" ht="18" customHeight="1">
      <c r="E57" s="299" t="s">
        <v>267</v>
      </c>
      <c r="F57" s="299"/>
      <c r="H57" s="101">
        <f t="shared" si="12"/>
        <v>184</v>
      </c>
      <c r="I57" s="89">
        <f t="shared" si="16"/>
        <v>124</v>
      </c>
      <c r="J57" s="89">
        <f t="shared" si="16"/>
        <v>118</v>
      </c>
      <c r="K57" s="89">
        <f t="shared" si="16"/>
        <v>31</v>
      </c>
      <c r="L57" s="98">
        <f t="shared" si="16"/>
        <v>150</v>
      </c>
      <c r="M57" s="89">
        <f t="shared" si="16"/>
        <v>121</v>
      </c>
      <c r="N57" s="89">
        <f t="shared" si="16"/>
        <v>115</v>
      </c>
      <c r="O57" s="89">
        <f t="shared" si="16"/>
        <v>29</v>
      </c>
      <c r="P57" s="98">
        <f t="shared" si="16"/>
        <v>130</v>
      </c>
      <c r="Q57" s="89">
        <f t="shared" si="16"/>
        <v>106</v>
      </c>
      <c r="R57" s="89">
        <f t="shared" si="16"/>
        <v>104</v>
      </c>
      <c r="S57" s="89">
        <f t="shared" si="16"/>
        <v>24</v>
      </c>
      <c r="T57" s="100">
        <f t="shared" si="16"/>
        <v>6</v>
      </c>
      <c r="U57" s="92">
        <f t="shared" si="16"/>
        <v>3</v>
      </c>
      <c r="V57" s="92">
        <f t="shared" si="16"/>
        <v>3</v>
      </c>
      <c r="W57" s="92">
        <f t="shared" si="16"/>
        <v>2</v>
      </c>
      <c r="X57" s="101">
        <f t="shared" si="16"/>
        <v>974</v>
      </c>
      <c r="Y57" s="89">
        <f t="shared" si="16"/>
        <v>655</v>
      </c>
      <c r="Z57" s="89">
        <f t="shared" si="16"/>
        <v>621</v>
      </c>
      <c r="AA57" s="89">
        <f t="shared" si="16"/>
        <v>165</v>
      </c>
      <c r="AB57" s="98">
        <f t="shared" si="16"/>
        <v>792</v>
      </c>
      <c r="AC57" s="89">
        <f t="shared" si="16"/>
        <v>637</v>
      </c>
      <c r="AD57" s="89">
        <f t="shared" si="16"/>
        <v>603</v>
      </c>
      <c r="AE57" s="89">
        <f t="shared" si="16"/>
        <v>155</v>
      </c>
      <c r="AF57" s="98">
        <f t="shared" si="16"/>
        <v>686</v>
      </c>
      <c r="AG57" s="89">
        <f t="shared" si="16"/>
        <v>558</v>
      </c>
      <c r="AH57" s="89">
        <f t="shared" si="16"/>
        <v>547</v>
      </c>
      <c r="AI57" s="89">
        <f t="shared" si="16"/>
        <v>128</v>
      </c>
      <c r="AJ57" s="100">
        <f t="shared" si="16"/>
        <v>33</v>
      </c>
      <c r="AK57" s="92">
        <f t="shared" si="16"/>
        <v>18</v>
      </c>
      <c r="AL57" s="92">
        <f t="shared" si="16"/>
        <v>18</v>
      </c>
      <c r="AM57" s="92">
        <f t="shared" si="16"/>
        <v>10</v>
      </c>
    </row>
    <row r="58" spans="1:39" ht="18" customHeight="1">
      <c r="E58" s="299" t="s">
        <v>268</v>
      </c>
      <c r="F58" s="299"/>
      <c r="H58" s="101">
        <f t="shared" si="12"/>
        <v>137</v>
      </c>
      <c r="I58" s="89">
        <f t="shared" si="16"/>
        <v>105</v>
      </c>
      <c r="J58" s="89">
        <f t="shared" si="16"/>
        <v>101</v>
      </c>
      <c r="K58" s="89">
        <f t="shared" si="16"/>
        <v>14</v>
      </c>
      <c r="L58" s="98">
        <f t="shared" si="16"/>
        <v>118</v>
      </c>
      <c r="M58" s="89">
        <f t="shared" si="16"/>
        <v>105</v>
      </c>
      <c r="N58" s="89">
        <f t="shared" si="16"/>
        <v>101</v>
      </c>
      <c r="O58" s="89">
        <f t="shared" si="16"/>
        <v>13</v>
      </c>
      <c r="P58" s="98">
        <f t="shared" si="16"/>
        <v>110</v>
      </c>
      <c r="Q58" s="89">
        <f t="shared" si="16"/>
        <v>97</v>
      </c>
      <c r="R58" s="89">
        <f t="shared" si="16"/>
        <v>96</v>
      </c>
      <c r="S58" s="89">
        <f t="shared" si="16"/>
        <v>13</v>
      </c>
      <c r="T58" s="100">
        <f t="shared" si="16"/>
        <v>1</v>
      </c>
      <c r="U58" s="92">
        <f t="shared" si="16"/>
        <v>0</v>
      </c>
      <c r="V58" s="92">
        <f t="shared" si="16"/>
        <v>0</v>
      </c>
      <c r="W58" s="92">
        <f t="shared" si="16"/>
        <v>1</v>
      </c>
      <c r="X58" s="101">
        <f t="shared" si="16"/>
        <v>709</v>
      </c>
      <c r="Y58" s="89">
        <f t="shared" si="16"/>
        <v>546</v>
      </c>
      <c r="Z58" s="89">
        <f t="shared" si="16"/>
        <v>526</v>
      </c>
      <c r="AA58" s="89">
        <f t="shared" si="16"/>
        <v>73</v>
      </c>
      <c r="AB58" s="98">
        <f t="shared" si="16"/>
        <v>614</v>
      </c>
      <c r="AC58" s="89">
        <f t="shared" si="16"/>
        <v>546</v>
      </c>
      <c r="AD58" s="89">
        <f t="shared" si="16"/>
        <v>526</v>
      </c>
      <c r="AE58" s="89">
        <f t="shared" si="16"/>
        <v>68</v>
      </c>
      <c r="AF58" s="98">
        <f t="shared" si="16"/>
        <v>574</v>
      </c>
      <c r="AG58" s="89">
        <f t="shared" si="16"/>
        <v>506</v>
      </c>
      <c r="AH58" s="89">
        <f t="shared" si="16"/>
        <v>501</v>
      </c>
      <c r="AI58" s="89">
        <f t="shared" si="16"/>
        <v>68</v>
      </c>
      <c r="AJ58" s="100">
        <f t="shared" si="16"/>
        <v>5</v>
      </c>
      <c r="AK58" s="92">
        <f t="shared" si="16"/>
        <v>0</v>
      </c>
      <c r="AL58" s="92">
        <f t="shared" si="16"/>
        <v>0</v>
      </c>
      <c r="AM58" s="92">
        <f t="shared" si="16"/>
        <v>5</v>
      </c>
    </row>
    <row r="59" spans="1:39" ht="18" customHeight="1">
      <c r="E59" s="299" t="s">
        <v>269</v>
      </c>
      <c r="F59" s="299"/>
      <c r="H59" s="101">
        <f t="shared" ref="H59:H61" si="17">SUM(H125,H187,H249)</f>
        <v>69</v>
      </c>
      <c r="I59" s="89">
        <f t="shared" si="16"/>
        <v>44</v>
      </c>
      <c r="J59" s="89">
        <f t="shared" si="16"/>
        <v>43</v>
      </c>
      <c r="K59" s="89">
        <f t="shared" si="16"/>
        <v>9</v>
      </c>
      <c r="L59" s="98">
        <f t="shared" si="16"/>
        <v>52</v>
      </c>
      <c r="M59" s="89">
        <f t="shared" si="16"/>
        <v>43</v>
      </c>
      <c r="N59" s="89">
        <f t="shared" si="16"/>
        <v>42</v>
      </c>
      <c r="O59" s="89">
        <f t="shared" si="16"/>
        <v>9</v>
      </c>
      <c r="P59" s="98">
        <f t="shared" si="16"/>
        <v>47</v>
      </c>
      <c r="Q59" s="89">
        <f t="shared" si="16"/>
        <v>39</v>
      </c>
      <c r="R59" s="89">
        <f t="shared" si="16"/>
        <v>39</v>
      </c>
      <c r="S59" s="89">
        <f t="shared" si="16"/>
        <v>8</v>
      </c>
      <c r="T59" s="100">
        <f t="shared" si="16"/>
        <v>1</v>
      </c>
      <c r="U59" s="92">
        <f t="shared" si="16"/>
        <v>1</v>
      </c>
      <c r="V59" s="92">
        <f t="shared" si="16"/>
        <v>1</v>
      </c>
      <c r="W59" s="92">
        <f t="shared" si="16"/>
        <v>0</v>
      </c>
      <c r="X59" s="101">
        <f t="shared" si="16"/>
        <v>360</v>
      </c>
      <c r="Y59" s="89">
        <f t="shared" si="16"/>
        <v>228</v>
      </c>
      <c r="Z59" s="89">
        <f t="shared" si="16"/>
        <v>222</v>
      </c>
      <c r="AA59" s="89">
        <f t="shared" si="16"/>
        <v>49</v>
      </c>
      <c r="AB59" s="98">
        <f t="shared" si="16"/>
        <v>272</v>
      </c>
      <c r="AC59" s="89">
        <f t="shared" si="16"/>
        <v>223</v>
      </c>
      <c r="AD59" s="89">
        <f t="shared" si="16"/>
        <v>217</v>
      </c>
      <c r="AE59" s="89">
        <f t="shared" si="16"/>
        <v>49</v>
      </c>
      <c r="AF59" s="98">
        <f t="shared" si="16"/>
        <v>245</v>
      </c>
      <c r="AG59" s="89">
        <f t="shared" si="16"/>
        <v>202</v>
      </c>
      <c r="AH59" s="89">
        <f t="shared" si="16"/>
        <v>202</v>
      </c>
      <c r="AI59" s="89">
        <f t="shared" si="16"/>
        <v>43</v>
      </c>
      <c r="AJ59" s="100">
        <f t="shared" si="16"/>
        <v>5</v>
      </c>
      <c r="AK59" s="92">
        <f t="shared" si="16"/>
        <v>5</v>
      </c>
      <c r="AL59" s="92">
        <f t="shared" si="16"/>
        <v>5</v>
      </c>
      <c r="AM59" s="92">
        <f t="shared" si="16"/>
        <v>0</v>
      </c>
    </row>
    <row r="60" spans="1:39" ht="18" customHeight="1">
      <c r="E60" s="299" t="s">
        <v>277</v>
      </c>
      <c r="F60" s="299"/>
      <c r="H60" s="101">
        <f t="shared" si="17"/>
        <v>27</v>
      </c>
      <c r="I60" s="89">
        <f t="shared" si="16"/>
        <v>17</v>
      </c>
      <c r="J60" s="89">
        <f t="shared" si="16"/>
        <v>16</v>
      </c>
      <c r="K60" s="89">
        <f t="shared" si="16"/>
        <v>4</v>
      </c>
      <c r="L60" s="98">
        <f t="shared" si="16"/>
        <v>20</v>
      </c>
      <c r="M60" s="89">
        <f t="shared" si="16"/>
        <v>16</v>
      </c>
      <c r="N60" s="89">
        <f t="shared" si="16"/>
        <v>15</v>
      </c>
      <c r="O60" s="89">
        <f t="shared" si="16"/>
        <v>4</v>
      </c>
      <c r="P60" s="98">
        <f t="shared" si="16"/>
        <v>19</v>
      </c>
      <c r="Q60" s="89">
        <f t="shared" si="16"/>
        <v>15</v>
      </c>
      <c r="R60" s="89">
        <f t="shared" si="16"/>
        <v>15</v>
      </c>
      <c r="S60" s="89">
        <f t="shared" si="16"/>
        <v>4</v>
      </c>
      <c r="T60" s="100">
        <f t="shared" si="16"/>
        <v>1</v>
      </c>
      <c r="U60" s="92">
        <f t="shared" si="16"/>
        <v>1</v>
      </c>
      <c r="V60" s="92">
        <f t="shared" si="16"/>
        <v>1</v>
      </c>
      <c r="W60" s="92">
        <f t="shared" si="16"/>
        <v>0</v>
      </c>
      <c r="X60" s="101">
        <f t="shared" si="16"/>
        <v>139</v>
      </c>
      <c r="Y60" s="89">
        <f t="shared" si="16"/>
        <v>88</v>
      </c>
      <c r="Z60" s="89">
        <f t="shared" si="16"/>
        <v>83</v>
      </c>
      <c r="AA60" s="89">
        <f t="shared" si="16"/>
        <v>20</v>
      </c>
      <c r="AB60" s="98">
        <f t="shared" si="16"/>
        <v>103</v>
      </c>
      <c r="AC60" s="89">
        <f t="shared" si="16"/>
        <v>83</v>
      </c>
      <c r="AD60" s="89">
        <f t="shared" si="16"/>
        <v>78</v>
      </c>
      <c r="AE60" s="89">
        <f t="shared" si="16"/>
        <v>20</v>
      </c>
      <c r="AF60" s="98">
        <f t="shared" si="16"/>
        <v>98</v>
      </c>
      <c r="AG60" s="89">
        <f t="shared" si="16"/>
        <v>78</v>
      </c>
      <c r="AH60" s="89">
        <f t="shared" si="16"/>
        <v>78</v>
      </c>
      <c r="AI60" s="89">
        <f t="shared" si="16"/>
        <v>20</v>
      </c>
      <c r="AJ60" s="100">
        <f t="shared" si="16"/>
        <v>5</v>
      </c>
      <c r="AK60" s="92">
        <f t="shared" si="16"/>
        <v>5</v>
      </c>
      <c r="AL60" s="92">
        <f t="shared" si="16"/>
        <v>5</v>
      </c>
      <c r="AM60" s="92">
        <f t="shared" si="16"/>
        <v>0</v>
      </c>
    </row>
    <row r="61" spans="1:39" ht="18" customHeight="1">
      <c r="F61" s="137">
        <v>20</v>
      </c>
      <c r="G61" s="2" t="s">
        <v>64</v>
      </c>
      <c r="H61" s="101">
        <f t="shared" si="17"/>
        <v>62</v>
      </c>
      <c r="I61" s="89">
        <f t="shared" si="16"/>
        <v>28</v>
      </c>
      <c r="J61" s="89">
        <f t="shared" si="16"/>
        <v>22</v>
      </c>
      <c r="K61" s="89">
        <f t="shared" si="16"/>
        <v>27</v>
      </c>
      <c r="L61" s="98">
        <f t="shared" si="16"/>
        <v>37</v>
      </c>
      <c r="M61" s="89">
        <f t="shared" si="16"/>
        <v>24</v>
      </c>
      <c r="N61" s="89">
        <f t="shared" si="16"/>
        <v>19</v>
      </c>
      <c r="O61" s="89">
        <f t="shared" si="16"/>
        <v>13</v>
      </c>
      <c r="P61" s="98">
        <f t="shared" si="16"/>
        <v>32</v>
      </c>
      <c r="Q61" s="89">
        <f t="shared" si="16"/>
        <v>20</v>
      </c>
      <c r="R61" s="89">
        <f t="shared" si="16"/>
        <v>19</v>
      </c>
      <c r="S61" s="89">
        <f t="shared" si="16"/>
        <v>12</v>
      </c>
      <c r="T61" s="100">
        <f t="shared" si="16"/>
        <v>18</v>
      </c>
      <c r="U61" s="92">
        <f t="shared" si="16"/>
        <v>4</v>
      </c>
      <c r="V61" s="92">
        <f t="shared" si="16"/>
        <v>3</v>
      </c>
      <c r="W61" s="92">
        <f t="shared" si="16"/>
        <v>14</v>
      </c>
      <c r="X61" s="101">
        <f t="shared" si="16"/>
        <v>325</v>
      </c>
      <c r="Y61" s="89">
        <f t="shared" si="16"/>
        <v>148</v>
      </c>
      <c r="Z61" s="89">
        <f t="shared" si="16"/>
        <v>115</v>
      </c>
      <c r="AA61" s="89">
        <f t="shared" si="16"/>
        <v>141</v>
      </c>
      <c r="AB61" s="98">
        <f t="shared" si="16"/>
        <v>195</v>
      </c>
      <c r="AC61" s="89">
        <f t="shared" si="16"/>
        <v>126</v>
      </c>
      <c r="AD61" s="89">
        <f t="shared" si="16"/>
        <v>98</v>
      </c>
      <c r="AE61" s="89">
        <f t="shared" si="16"/>
        <v>69</v>
      </c>
      <c r="AF61" s="98">
        <f t="shared" si="16"/>
        <v>168</v>
      </c>
      <c r="AG61" s="89">
        <f t="shared" si="16"/>
        <v>105</v>
      </c>
      <c r="AH61" s="89">
        <f t="shared" si="16"/>
        <v>98</v>
      </c>
      <c r="AI61" s="89">
        <f t="shared" si="16"/>
        <v>63</v>
      </c>
      <c r="AJ61" s="100">
        <f t="shared" si="16"/>
        <v>94</v>
      </c>
      <c r="AK61" s="92">
        <f t="shared" si="16"/>
        <v>22</v>
      </c>
      <c r="AL61" s="92">
        <f t="shared" si="16"/>
        <v>17</v>
      </c>
      <c r="AM61" s="92">
        <f t="shared" si="16"/>
        <v>72</v>
      </c>
    </row>
    <row r="62" spans="1:39" ht="18" customHeight="1">
      <c r="A62" s="13" t="s">
        <v>288</v>
      </c>
      <c r="B62" s="13"/>
      <c r="C62" s="13"/>
      <c r="D62" s="13"/>
      <c r="E62" s="13"/>
      <c r="F62" s="68"/>
      <c r="G62" s="13"/>
      <c r="H62" s="13"/>
      <c r="I62" s="13"/>
      <c r="J62" s="13"/>
      <c r="K62" s="13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89"/>
      <c r="Y62" s="89"/>
      <c r="Z62" s="89"/>
      <c r="AA62" s="89"/>
      <c r="AB62" s="98"/>
      <c r="AC62" s="89"/>
      <c r="AD62" s="89"/>
      <c r="AE62" s="89"/>
      <c r="AF62" s="98"/>
      <c r="AG62" s="89"/>
      <c r="AH62" s="89"/>
      <c r="AI62" s="89"/>
      <c r="AJ62" s="98"/>
      <c r="AK62" s="89"/>
      <c r="AL62" s="89"/>
      <c r="AM62" s="89"/>
    </row>
    <row r="63" spans="1:39" ht="18" customHeight="1">
      <c r="A63" s="2" t="s">
        <v>289</v>
      </c>
      <c r="L63" s="72"/>
      <c r="P63" s="72"/>
      <c r="T63" s="72"/>
    </row>
    <row r="64" spans="1:39" ht="18" customHeight="1">
      <c r="A64" s="2" t="s">
        <v>290</v>
      </c>
      <c r="L64" s="72"/>
      <c r="P64" s="72"/>
      <c r="T64" s="72"/>
    </row>
    <row r="65" spans="1:39" ht="18" customHeight="1">
      <c r="A65" s="2" t="s">
        <v>291</v>
      </c>
      <c r="L65" s="72"/>
      <c r="P65" s="72"/>
      <c r="T65" s="72"/>
    </row>
    <row r="66" spans="1:39" ht="18" customHeight="1">
      <c r="L66" s="72"/>
      <c r="P66" s="72"/>
      <c r="T66" s="72"/>
    </row>
    <row r="67" spans="1:39" ht="15.95" customHeight="1" thickBot="1">
      <c r="A67" s="306" t="s">
        <v>462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</row>
    <row r="68" spans="1:39" ht="15.95" customHeight="1" thickTop="1">
      <c r="A68" s="307" t="s">
        <v>276</v>
      </c>
      <c r="B68" s="308"/>
      <c r="C68" s="308"/>
      <c r="D68" s="308"/>
      <c r="E68" s="308"/>
      <c r="F68" s="308"/>
      <c r="G68" s="309"/>
      <c r="H68" s="316" t="s">
        <v>417</v>
      </c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8"/>
      <c r="X68" s="316" t="s">
        <v>418</v>
      </c>
      <c r="Y68" s="317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8"/>
    </row>
    <row r="69" spans="1:39" ht="15" customHeight="1">
      <c r="A69" s="310"/>
      <c r="B69" s="311"/>
      <c r="C69" s="311"/>
      <c r="D69" s="311"/>
      <c r="E69" s="311"/>
      <c r="F69" s="311"/>
      <c r="G69" s="312"/>
      <c r="H69" s="251" t="s">
        <v>187</v>
      </c>
      <c r="I69" s="292"/>
      <c r="J69" s="292"/>
      <c r="K69" s="262"/>
      <c r="L69" s="251" t="s">
        <v>285</v>
      </c>
      <c r="M69" s="292"/>
      <c r="N69" s="292"/>
      <c r="O69" s="292"/>
      <c r="P69" s="292"/>
      <c r="Q69" s="292"/>
      <c r="R69" s="292"/>
      <c r="S69" s="262"/>
      <c r="T69" s="251" t="s">
        <v>287</v>
      </c>
      <c r="U69" s="292"/>
      <c r="V69" s="292"/>
      <c r="W69" s="262"/>
      <c r="X69" s="251" t="s">
        <v>187</v>
      </c>
      <c r="Y69" s="292"/>
      <c r="Z69" s="292"/>
      <c r="AA69" s="262"/>
      <c r="AB69" s="251" t="s">
        <v>285</v>
      </c>
      <c r="AC69" s="292"/>
      <c r="AD69" s="292"/>
      <c r="AE69" s="292"/>
      <c r="AF69" s="292"/>
      <c r="AG69" s="292"/>
      <c r="AH69" s="292"/>
      <c r="AI69" s="262"/>
      <c r="AJ69" s="251" t="s">
        <v>287</v>
      </c>
      <c r="AK69" s="292"/>
      <c r="AL69" s="292"/>
      <c r="AM69" s="292"/>
    </row>
    <row r="70" spans="1:39" ht="15" customHeight="1">
      <c r="A70" s="310"/>
      <c r="B70" s="311"/>
      <c r="C70" s="311"/>
      <c r="D70" s="311"/>
      <c r="E70" s="311"/>
      <c r="F70" s="311"/>
      <c r="G70" s="312"/>
      <c r="H70" s="252"/>
      <c r="I70" s="273"/>
      <c r="J70" s="273"/>
      <c r="K70" s="263"/>
      <c r="L70" s="87"/>
      <c r="M70" s="42"/>
      <c r="N70" s="42"/>
      <c r="O70" s="43"/>
      <c r="P70" s="264" t="s">
        <v>396</v>
      </c>
      <c r="Q70" s="265"/>
      <c r="R70" s="265"/>
      <c r="S70" s="266"/>
      <c r="T70" s="252"/>
      <c r="U70" s="273"/>
      <c r="V70" s="273"/>
      <c r="W70" s="263"/>
      <c r="X70" s="252"/>
      <c r="Y70" s="273"/>
      <c r="Z70" s="273"/>
      <c r="AA70" s="263"/>
      <c r="AB70" s="87"/>
      <c r="AC70" s="42"/>
      <c r="AD70" s="42"/>
      <c r="AE70" s="43"/>
      <c r="AF70" s="264" t="s">
        <v>396</v>
      </c>
      <c r="AG70" s="265"/>
      <c r="AH70" s="265"/>
      <c r="AI70" s="266"/>
      <c r="AJ70" s="252"/>
      <c r="AK70" s="273"/>
      <c r="AL70" s="273"/>
      <c r="AM70" s="273"/>
    </row>
    <row r="71" spans="1:39" ht="15" customHeight="1">
      <c r="A71" s="310"/>
      <c r="B71" s="311"/>
      <c r="C71" s="311"/>
      <c r="D71" s="311"/>
      <c r="E71" s="311"/>
      <c r="F71" s="311"/>
      <c r="G71" s="312"/>
      <c r="H71" s="267" t="s">
        <v>283</v>
      </c>
      <c r="I71" s="255" t="s">
        <v>70</v>
      </c>
      <c r="J71" s="319"/>
      <c r="K71" s="320" t="s">
        <v>395</v>
      </c>
      <c r="L71" s="322" t="s">
        <v>283</v>
      </c>
      <c r="M71" s="255" t="s">
        <v>70</v>
      </c>
      <c r="N71" s="319"/>
      <c r="O71" s="320" t="s">
        <v>395</v>
      </c>
      <c r="P71" s="322" t="s">
        <v>283</v>
      </c>
      <c r="Q71" s="255" t="s">
        <v>70</v>
      </c>
      <c r="R71" s="319"/>
      <c r="S71" s="320" t="s">
        <v>395</v>
      </c>
      <c r="T71" s="322" t="s">
        <v>283</v>
      </c>
      <c r="U71" s="255" t="s">
        <v>70</v>
      </c>
      <c r="V71" s="319"/>
      <c r="W71" s="320" t="s">
        <v>395</v>
      </c>
      <c r="X71" s="267" t="s">
        <v>283</v>
      </c>
      <c r="Y71" s="255" t="s">
        <v>70</v>
      </c>
      <c r="Z71" s="319"/>
      <c r="AA71" s="320" t="s">
        <v>395</v>
      </c>
      <c r="AB71" s="322" t="s">
        <v>283</v>
      </c>
      <c r="AC71" s="255" t="s">
        <v>70</v>
      </c>
      <c r="AD71" s="319"/>
      <c r="AE71" s="320" t="s">
        <v>395</v>
      </c>
      <c r="AF71" s="322" t="s">
        <v>283</v>
      </c>
      <c r="AG71" s="255" t="s">
        <v>70</v>
      </c>
      <c r="AH71" s="319"/>
      <c r="AI71" s="320" t="s">
        <v>395</v>
      </c>
      <c r="AJ71" s="322" t="s">
        <v>283</v>
      </c>
      <c r="AK71" s="255" t="s">
        <v>70</v>
      </c>
      <c r="AL71" s="319"/>
      <c r="AM71" s="320" t="s">
        <v>395</v>
      </c>
    </row>
    <row r="72" spans="1:39" ht="35.1" customHeight="1">
      <c r="A72" s="313"/>
      <c r="B72" s="314"/>
      <c r="C72" s="314"/>
      <c r="D72" s="314"/>
      <c r="E72" s="314"/>
      <c r="F72" s="314"/>
      <c r="G72" s="315"/>
      <c r="H72" s="254"/>
      <c r="I72" s="45"/>
      <c r="J72" s="67" t="s">
        <v>394</v>
      </c>
      <c r="K72" s="321"/>
      <c r="L72" s="323"/>
      <c r="M72" s="45"/>
      <c r="N72" s="67" t="s">
        <v>394</v>
      </c>
      <c r="O72" s="321"/>
      <c r="P72" s="323"/>
      <c r="Q72" s="45"/>
      <c r="R72" s="67" t="s">
        <v>394</v>
      </c>
      <c r="S72" s="321"/>
      <c r="T72" s="323"/>
      <c r="U72" s="45"/>
      <c r="V72" s="67" t="s">
        <v>394</v>
      </c>
      <c r="W72" s="321"/>
      <c r="X72" s="254"/>
      <c r="Y72" s="45"/>
      <c r="Z72" s="67" t="s">
        <v>394</v>
      </c>
      <c r="AA72" s="321"/>
      <c r="AB72" s="323"/>
      <c r="AC72" s="45"/>
      <c r="AD72" s="67" t="s">
        <v>394</v>
      </c>
      <c r="AE72" s="321"/>
      <c r="AF72" s="323"/>
      <c r="AG72" s="45"/>
      <c r="AH72" s="67" t="s">
        <v>394</v>
      </c>
      <c r="AI72" s="321"/>
      <c r="AJ72" s="323"/>
      <c r="AK72" s="45"/>
      <c r="AL72" s="67" t="s">
        <v>394</v>
      </c>
      <c r="AM72" s="321"/>
    </row>
    <row r="73" spans="1:39" ht="18" customHeight="1">
      <c r="A73" s="324" t="s">
        <v>71</v>
      </c>
      <c r="B73" s="324"/>
      <c r="C73" s="324"/>
      <c r="D73" s="324"/>
      <c r="E73" s="324"/>
      <c r="F73" s="324"/>
      <c r="G73" s="324"/>
      <c r="H73" s="95"/>
      <c r="I73" s="96"/>
      <c r="J73" s="96"/>
      <c r="K73" s="96"/>
      <c r="L73" s="97"/>
      <c r="M73" s="96"/>
      <c r="N73" s="96"/>
      <c r="O73" s="96"/>
      <c r="P73" s="97"/>
      <c r="Q73" s="96"/>
      <c r="R73" s="96"/>
      <c r="S73" s="96"/>
      <c r="T73" s="97"/>
      <c r="U73" s="96"/>
      <c r="V73" s="96"/>
      <c r="W73" s="96"/>
      <c r="X73" s="101"/>
      <c r="Y73" s="89"/>
      <c r="Z73" s="89"/>
      <c r="AA73" s="89"/>
      <c r="AB73" s="98"/>
      <c r="AC73" s="89"/>
      <c r="AD73" s="89"/>
      <c r="AE73" s="89"/>
      <c r="AF73" s="98"/>
      <c r="AG73" s="89"/>
      <c r="AH73" s="89"/>
      <c r="AI73" s="89"/>
      <c r="AJ73" s="98"/>
      <c r="AK73" s="89"/>
      <c r="AL73" s="89"/>
      <c r="AM73" s="89"/>
    </row>
    <row r="74" spans="1:39" ht="18" customHeight="1">
      <c r="A74" s="49"/>
      <c r="B74" s="324"/>
      <c r="C74" s="324"/>
      <c r="D74" s="324"/>
      <c r="E74" s="324"/>
      <c r="F74" s="324"/>
      <c r="G74" s="324"/>
      <c r="H74" s="95">
        <f>SUM(H75:H76)</f>
        <v>23021</v>
      </c>
      <c r="I74" s="96">
        <f t="shared" ref="I74:W74" si="18">SUM(I75:I76)</f>
        <v>9516</v>
      </c>
      <c r="J74" s="96">
        <f t="shared" si="18"/>
        <v>8498</v>
      </c>
      <c r="K74" s="96">
        <f t="shared" si="18"/>
        <v>12160</v>
      </c>
      <c r="L74" s="97">
        <f t="shared" si="18"/>
        <v>13019</v>
      </c>
      <c r="M74" s="96">
        <f t="shared" si="18"/>
        <v>8422</v>
      </c>
      <c r="N74" s="96">
        <f t="shared" si="18"/>
        <v>7501</v>
      </c>
      <c r="O74" s="96">
        <f t="shared" si="18"/>
        <v>4583</v>
      </c>
      <c r="P74" s="97">
        <f t="shared" si="18"/>
        <v>11387</v>
      </c>
      <c r="Q74" s="96">
        <f t="shared" si="18"/>
        <v>7294</v>
      </c>
      <c r="R74" s="96">
        <f t="shared" si="18"/>
        <v>7013</v>
      </c>
      <c r="S74" s="96">
        <f t="shared" si="18"/>
        <v>4085</v>
      </c>
      <c r="T74" s="97">
        <f t="shared" si="18"/>
        <v>8685</v>
      </c>
      <c r="U74" s="96">
        <f t="shared" si="18"/>
        <v>1088</v>
      </c>
      <c r="V74" s="96">
        <f t="shared" si="18"/>
        <v>992</v>
      </c>
      <c r="W74" s="96">
        <f t="shared" si="18"/>
        <v>7573</v>
      </c>
      <c r="X74" s="95">
        <f>SUM(X75:X76)</f>
        <v>61634</v>
      </c>
      <c r="Y74" s="96">
        <f>SUM(Y75:Y76)</f>
        <v>27771</v>
      </c>
      <c r="Z74" s="96">
        <f>SUM(Z75:Z76)</f>
        <v>25051</v>
      </c>
      <c r="AA74" s="96">
        <f>SUM(AA75:AA76)</f>
        <v>29561</v>
      </c>
      <c r="AB74" s="97">
        <f>SUM(AB75:AB76)</f>
        <v>37587</v>
      </c>
      <c r="AC74" s="96">
        <f t="shared" ref="AC74:AM74" si="19">SUM(AC75:AC76)</f>
        <v>25155</v>
      </c>
      <c r="AD74" s="96">
        <f t="shared" si="19"/>
        <v>22667</v>
      </c>
      <c r="AE74" s="96">
        <f t="shared" si="19"/>
        <v>12398</v>
      </c>
      <c r="AF74" s="97">
        <f>SUM(AF75:AF76)</f>
        <v>33212</v>
      </c>
      <c r="AG74" s="96">
        <f t="shared" si="19"/>
        <v>22077</v>
      </c>
      <c r="AH74" s="96">
        <f t="shared" si="19"/>
        <v>21261</v>
      </c>
      <c r="AI74" s="96">
        <f t="shared" si="19"/>
        <v>11117</v>
      </c>
      <c r="AJ74" s="97">
        <f>SUM(AJ75:AJ76)</f>
        <v>19827</v>
      </c>
      <c r="AK74" s="96">
        <f t="shared" si="19"/>
        <v>2603</v>
      </c>
      <c r="AL74" s="96">
        <f t="shared" si="19"/>
        <v>2373</v>
      </c>
      <c r="AM74" s="96">
        <f t="shared" si="19"/>
        <v>17153</v>
      </c>
    </row>
    <row r="75" spans="1:39" ht="18" customHeight="1">
      <c r="A75" s="13"/>
      <c r="B75" s="13"/>
      <c r="C75" s="269" t="s">
        <v>60</v>
      </c>
      <c r="D75" s="269"/>
      <c r="E75" s="269"/>
      <c r="F75" s="269"/>
      <c r="G75" s="269"/>
      <c r="H75" s="101">
        <v>13061</v>
      </c>
      <c r="I75" s="89">
        <v>4195</v>
      </c>
      <c r="J75" s="89">
        <v>3606</v>
      </c>
      <c r="K75" s="89">
        <v>8371</v>
      </c>
      <c r="L75" s="98">
        <v>5945</v>
      </c>
      <c r="M75" s="98">
        <v>3429</v>
      </c>
      <c r="N75" s="98">
        <v>2910</v>
      </c>
      <c r="O75" s="98">
        <v>2506</v>
      </c>
      <c r="P75" s="98">
        <v>5019</v>
      </c>
      <c r="Q75" s="98">
        <v>2815</v>
      </c>
      <c r="R75" s="98">
        <v>2683</v>
      </c>
      <c r="S75" s="98">
        <v>2197</v>
      </c>
      <c r="T75" s="98">
        <v>6636</v>
      </c>
      <c r="U75" s="98">
        <v>761</v>
      </c>
      <c r="V75" s="98">
        <v>692</v>
      </c>
      <c r="W75" s="98">
        <v>5863</v>
      </c>
      <c r="X75" s="101">
        <v>26122</v>
      </c>
      <c r="Y75" s="89">
        <v>8390</v>
      </c>
      <c r="Z75" s="89">
        <v>7212</v>
      </c>
      <c r="AA75" s="89">
        <v>16742</v>
      </c>
      <c r="AB75" s="98">
        <v>11890</v>
      </c>
      <c r="AC75" s="98">
        <v>6858</v>
      </c>
      <c r="AD75" s="98">
        <v>5820</v>
      </c>
      <c r="AE75" s="98">
        <v>5012</v>
      </c>
      <c r="AF75" s="98">
        <v>10038</v>
      </c>
      <c r="AG75" s="98">
        <v>5630</v>
      </c>
      <c r="AH75" s="98">
        <v>5366</v>
      </c>
      <c r="AI75" s="98">
        <v>4394</v>
      </c>
      <c r="AJ75" s="98">
        <v>13272</v>
      </c>
      <c r="AK75" s="98">
        <v>1522</v>
      </c>
      <c r="AL75" s="98">
        <v>1384</v>
      </c>
      <c r="AM75" s="98">
        <v>11726</v>
      </c>
    </row>
    <row r="76" spans="1:39" ht="18" customHeight="1">
      <c r="A76" s="13"/>
      <c r="B76" s="13"/>
      <c r="C76" s="269" t="s">
        <v>61</v>
      </c>
      <c r="D76" s="269"/>
      <c r="E76" s="269"/>
      <c r="F76" s="269"/>
      <c r="G76" s="269"/>
      <c r="H76" s="101">
        <v>9960</v>
      </c>
      <c r="I76" s="89">
        <v>5321</v>
      </c>
      <c r="J76" s="89">
        <v>4892</v>
      </c>
      <c r="K76" s="89">
        <v>3789</v>
      </c>
      <c r="L76" s="98">
        <v>7074</v>
      </c>
      <c r="M76" s="98">
        <v>4993</v>
      </c>
      <c r="N76" s="98">
        <v>4591</v>
      </c>
      <c r="O76" s="98">
        <v>2077</v>
      </c>
      <c r="P76" s="98">
        <v>6368</v>
      </c>
      <c r="Q76" s="98">
        <v>4479</v>
      </c>
      <c r="R76" s="98">
        <v>4330</v>
      </c>
      <c r="S76" s="98">
        <v>1888</v>
      </c>
      <c r="T76" s="98">
        <v>2049</v>
      </c>
      <c r="U76" s="98">
        <v>327</v>
      </c>
      <c r="V76" s="98">
        <v>300</v>
      </c>
      <c r="W76" s="98">
        <v>1710</v>
      </c>
      <c r="X76" s="101">
        <v>35512</v>
      </c>
      <c r="Y76" s="89">
        <v>19381</v>
      </c>
      <c r="Z76" s="89">
        <v>17839</v>
      </c>
      <c r="AA76" s="89">
        <v>12819</v>
      </c>
      <c r="AB76" s="98">
        <v>25697</v>
      </c>
      <c r="AC76" s="98">
        <v>18297</v>
      </c>
      <c r="AD76" s="98">
        <v>16847</v>
      </c>
      <c r="AE76" s="98">
        <v>7386</v>
      </c>
      <c r="AF76" s="98">
        <v>23174</v>
      </c>
      <c r="AG76" s="98">
        <v>16447</v>
      </c>
      <c r="AH76" s="98">
        <v>15895</v>
      </c>
      <c r="AI76" s="98">
        <v>6723</v>
      </c>
      <c r="AJ76" s="98">
        <v>6555</v>
      </c>
      <c r="AK76" s="98">
        <v>1081</v>
      </c>
      <c r="AL76" s="98">
        <v>989</v>
      </c>
      <c r="AM76" s="98">
        <v>5427</v>
      </c>
    </row>
    <row r="77" spans="1:39" ht="18" customHeight="1">
      <c r="A77" s="13"/>
      <c r="B77" s="13"/>
      <c r="C77" s="13"/>
      <c r="D77" s="13"/>
      <c r="E77" s="46" t="s">
        <v>62</v>
      </c>
      <c r="F77" s="68">
        <v>0</v>
      </c>
      <c r="G77" s="13" t="s">
        <v>63</v>
      </c>
      <c r="H77" s="101">
        <v>348</v>
      </c>
      <c r="I77" s="89">
        <v>138</v>
      </c>
      <c r="J77" s="89">
        <v>131</v>
      </c>
      <c r="K77" s="89">
        <v>160</v>
      </c>
      <c r="L77" s="98">
        <v>293</v>
      </c>
      <c r="M77" s="98">
        <v>137</v>
      </c>
      <c r="N77" s="98">
        <v>130</v>
      </c>
      <c r="O77" s="98">
        <v>156</v>
      </c>
      <c r="P77" s="98">
        <v>274</v>
      </c>
      <c r="Q77" s="98">
        <v>127</v>
      </c>
      <c r="R77" s="98">
        <v>123</v>
      </c>
      <c r="S77" s="98">
        <v>147</v>
      </c>
      <c r="T77" s="98">
        <v>8</v>
      </c>
      <c r="U77" s="163">
        <v>1</v>
      </c>
      <c r="V77" s="163">
        <v>1</v>
      </c>
      <c r="W77" s="98">
        <v>4</v>
      </c>
      <c r="X77" s="101">
        <v>1362</v>
      </c>
      <c r="Y77" s="89">
        <v>523</v>
      </c>
      <c r="Z77" s="89">
        <v>493</v>
      </c>
      <c r="AA77" s="89">
        <v>626</v>
      </c>
      <c r="AB77" s="98">
        <v>1128</v>
      </c>
      <c r="AC77" s="98">
        <v>520</v>
      </c>
      <c r="AD77" s="98">
        <v>490</v>
      </c>
      <c r="AE77" s="98">
        <v>608</v>
      </c>
      <c r="AF77" s="98">
        <v>1045</v>
      </c>
      <c r="AG77" s="98">
        <v>477</v>
      </c>
      <c r="AH77" s="98">
        <v>460</v>
      </c>
      <c r="AI77" s="98">
        <v>568</v>
      </c>
      <c r="AJ77" s="98">
        <v>33</v>
      </c>
      <c r="AK77" s="100">
        <v>3</v>
      </c>
      <c r="AL77" s="100">
        <v>3</v>
      </c>
      <c r="AM77" s="98">
        <v>18</v>
      </c>
    </row>
    <row r="78" spans="1:39" ht="18" customHeight="1">
      <c r="A78" s="13"/>
      <c r="B78" s="13"/>
      <c r="C78" s="13"/>
      <c r="D78" s="13"/>
      <c r="E78" s="13"/>
      <c r="F78" s="68">
        <v>1</v>
      </c>
      <c r="G78" s="13"/>
      <c r="H78" s="101">
        <v>355</v>
      </c>
      <c r="I78" s="89">
        <v>172</v>
      </c>
      <c r="J78" s="89">
        <v>165</v>
      </c>
      <c r="K78" s="89">
        <v>138</v>
      </c>
      <c r="L78" s="98">
        <v>300</v>
      </c>
      <c r="M78" s="98">
        <v>168</v>
      </c>
      <c r="N78" s="98">
        <v>161</v>
      </c>
      <c r="O78" s="98">
        <v>132</v>
      </c>
      <c r="P78" s="98">
        <v>290</v>
      </c>
      <c r="Q78" s="98">
        <v>162</v>
      </c>
      <c r="R78" s="98">
        <v>156</v>
      </c>
      <c r="S78" s="98">
        <v>128</v>
      </c>
      <c r="T78" s="98">
        <v>10</v>
      </c>
      <c r="U78" s="98">
        <v>4</v>
      </c>
      <c r="V78" s="98">
        <v>4</v>
      </c>
      <c r="W78" s="98">
        <v>6</v>
      </c>
      <c r="X78" s="101">
        <v>1383</v>
      </c>
      <c r="Y78" s="89">
        <v>672</v>
      </c>
      <c r="Z78" s="89">
        <v>640</v>
      </c>
      <c r="AA78" s="89">
        <v>532</v>
      </c>
      <c r="AB78" s="98">
        <v>1167</v>
      </c>
      <c r="AC78" s="98">
        <v>656</v>
      </c>
      <c r="AD78" s="98">
        <v>624</v>
      </c>
      <c r="AE78" s="98">
        <v>511</v>
      </c>
      <c r="AF78" s="98">
        <v>1118</v>
      </c>
      <c r="AG78" s="98">
        <v>626</v>
      </c>
      <c r="AH78" s="98">
        <v>600</v>
      </c>
      <c r="AI78" s="98">
        <v>492</v>
      </c>
      <c r="AJ78" s="98">
        <v>37</v>
      </c>
      <c r="AK78" s="98">
        <v>16</v>
      </c>
      <c r="AL78" s="98">
        <v>16</v>
      </c>
      <c r="AM78" s="98">
        <v>21</v>
      </c>
    </row>
    <row r="79" spans="1:39" ht="18" customHeight="1">
      <c r="A79" s="13"/>
      <c r="B79" s="13"/>
      <c r="C79" s="13"/>
      <c r="D79" s="13"/>
      <c r="E79" s="13"/>
      <c r="F79" s="68">
        <v>2</v>
      </c>
      <c r="G79" s="13"/>
      <c r="H79" s="101">
        <v>345</v>
      </c>
      <c r="I79" s="89">
        <v>177</v>
      </c>
      <c r="J79" s="89">
        <v>160</v>
      </c>
      <c r="K79" s="89">
        <v>113</v>
      </c>
      <c r="L79" s="98">
        <v>283</v>
      </c>
      <c r="M79" s="98">
        <v>174</v>
      </c>
      <c r="N79" s="98">
        <v>157</v>
      </c>
      <c r="O79" s="98">
        <v>109</v>
      </c>
      <c r="P79" s="98">
        <v>265</v>
      </c>
      <c r="Q79" s="98">
        <v>163</v>
      </c>
      <c r="R79" s="98">
        <v>154</v>
      </c>
      <c r="S79" s="98">
        <v>102</v>
      </c>
      <c r="T79" s="98">
        <v>7</v>
      </c>
      <c r="U79" s="98">
        <v>3</v>
      </c>
      <c r="V79" s="98">
        <v>3</v>
      </c>
      <c r="W79" s="98">
        <v>4</v>
      </c>
      <c r="X79" s="101">
        <v>1355</v>
      </c>
      <c r="Y79" s="89">
        <v>690</v>
      </c>
      <c r="Z79" s="89">
        <v>622</v>
      </c>
      <c r="AA79" s="89">
        <v>443</v>
      </c>
      <c r="AB79" s="98">
        <v>1100</v>
      </c>
      <c r="AC79" s="98">
        <v>679</v>
      </c>
      <c r="AD79" s="98">
        <v>611</v>
      </c>
      <c r="AE79" s="98">
        <v>421</v>
      </c>
      <c r="AF79" s="98">
        <v>1030</v>
      </c>
      <c r="AG79" s="98">
        <v>635</v>
      </c>
      <c r="AH79" s="98">
        <v>599</v>
      </c>
      <c r="AI79" s="98">
        <v>395</v>
      </c>
      <c r="AJ79" s="98">
        <v>33</v>
      </c>
      <c r="AK79" s="98">
        <v>11</v>
      </c>
      <c r="AL79" s="98">
        <v>11</v>
      </c>
      <c r="AM79" s="98">
        <v>22</v>
      </c>
    </row>
    <row r="80" spans="1:39" ht="18" customHeight="1">
      <c r="A80" s="13"/>
      <c r="B80" s="13"/>
      <c r="C80" s="13"/>
      <c r="D80" s="13"/>
      <c r="E80" s="13"/>
      <c r="F80" s="68">
        <v>3</v>
      </c>
      <c r="G80" s="13"/>
      <c r="H80" s="101">
        <v>291</v>
      </c>
      <c r="I80" s="89">
        <v>175</v>
      </c>
      <c r="J80" s="89">
        <v>162</v>
      </c>
      <c r="K80" s="89">
        <v>78</v>
      </c>
      <c r="L80" s="98">
        <v>249</v>
      </c>
      <c r="M80" s="98">
        <v>174</v>
      </c>
      <c r="N80" s="98">
        <v>161</v>
      </c>
      <c r="O80" s="98">
        <v>75</v>
      </c>
      <c r="P80" s="98">
        <v>235</v>
      </c>
      <c r="Q80" s="98">
        <v>163</v>
      </c>
      <c r="R80" s="98">
        <v>153</v>
      </c>
      <c r="S80" s="98">
        <v>72</v>
      </c>
      <c r="T80" s="98">
        <v>6</v>
      </c>
      <c r="U80" s="98">
        <v>1</v>
      </c>
      <c r="V80" s="98">
        <v>1</v>
      </c>
      <c r="W80" s="98">
        <v>3</v>
      </c>
      <c r="X80" s="101">
        <v>1136</v>
      </c>
      <c r="Y80" s="89">
        <v>674</v>
      </c>
      <c r="Z80" s="89">
        <v>623</v>
      </c>
      <c r="AA80" s="89">
        <v>296</v>
      </c>
      <c r="AB80" s="98">
        <v>951</v>
      </c>
      <c r="AC80" s="98">
        <v>667</v>
      </c>
      <c r="AD80" s="98">
        <v>616</v>
      </c>
      <c r="AE80" s="98">
        <v>284</v>
      </c>
      <c r="AF80" s="98">
        <v>896</v>
      </c>
      <c r="AG80" s="98">
        <v>624</v>
      </c>
      <c r="AH80" s="98">
        <v>585</v>
      </c>
      <c r="AI80" s="98">
        <v>272</v>
      </c>
      <c r="AJ80" s="98">
        <v>28</v>
      </c>
      <c r="AK80" s="98">
        <v>7</v>
      </c>
      <c r="AL80" s="98">
        <v>7</v>
      </c>
      <c r="AM80" s="98">
        <v>12</v>
      </c>
    </row>
    <row r="81" spans="1:39" ht="18" customHeight="1">
      <c r="A81" s="13"/>
      <c r="B81" s="13"/>
      <c r="C81" s="13"/>
      <c r="D81" s="13"/>
      <c r="E81" s="13"/>
      <c r="F81" s="68">
        <v>4</v>
      </c>
      <c r="G81" s="13"/>
      <c r="H81" s="101">
        <v>246</v>
      </c>
      <c r="I81" s="89">
        <v>151</v>
      </c>
      <c r="J81" s="89">
        <v>144</v>
      </c>
      <c r="K81" s="89">
        <v>54</v>
      </c>
      <c r="L81" s="98">
        <v>202</v>
      </c>
      <c r="M81" s="98">
        <v>151</v>
      </c>
      <c r="N81" s="98">
        <v>144</v>
      </c>
      <c r="O81" s="98">
        <v>51</v>
      </c>
      <c r="P81" s="98">
        <v>188</v>
      </c>
      <c r="Q81" s="98">
        <v>139</v>
      </c>
      <c r="R81" s="98">
        <v>137</v>
      </c>
      <c r="S81" s="98">
        <v>49</v>
      </c>
      <c r="T81" s="98">
        <v>3</v>
      </c>
      <c r="U81" s="100" t="s">
        <v>163</v>
      </c>
      <c r="V81" s="100" t="s">
        <v>163</v>
      </c>
      <c r="W81" s="98">
        <v>3</v>
      </c>
      <c r="X81" s="101">
        <v>986</v>
      </c>
      <c r="Y81" s="89">
        <v>603</v>
      </c>
      <c r="Z81" s="89">
        <v>571</v>
      </c>
      <c r="AA81" s="89">
        <v>212</v>
      </c>
      <c r="AB81" s="98">
        <v>799</v>
      </c>
      <c r="AC81" s="98">
        <v>603</v>
      </c>
      <c r="AD81" s="98">
        <v>571</v>
      </c>
      <c r="AE81" s="98">
        <v>196</v>
      </c>
      <c r="AF81" s="98">
        <v>739</v>
      </c>
      <c r="AG81" s="98">
        <v>550</v>
      </c>
      <c r="AH81" s="98">
        <v>542</v>
      </c>
      <c r="AI81" s="98">
        <v>189</v>
      </c>
      <c r="AJ81" s="98">
        <v>16</v>
      </c>
      <c r="AK81" s="100" t="s">
        <v>163</v>
      </c>
      <c r="AL81" s="100" t="s">
        <v>163</v>
      </c>
      <c r="AM81" s="98">
        <v>16</v>
      </c>
    </row>
    <row r="82" spans="1:39" ht="18" customHeight="1">
      <c r="A82" s="13"/>
      <c r="B82" s="13"/>
      <c r="C82" s="13"/>
      <c r="D82" s="13"/>
      <c r="E82" s="13"/>
      <c r="F82" s="68">
        <v>5</v>
      </c>
      <c r="G82" s="13"/>
      <c r="H82" s="101">
        <v>249</v>
      </c>
      <c r="I82" s="89">
        <v>159</v>
      </c>
      <c r="J82" s="89">
        <v>148</v>
      </c>
      <c r="K82" s="89">
        <v>60</v>
      </c>
      <c r="L82" s="98">
        <v>216</v>
      </c>
      <c r="M82" s="98">
        <v>158</v>
      </c>
      <c r="N82" s="98">
        <v>147</v>
      </c>
      <c r="O82" s="98">
        <v>58</v>
      </c>
      <c r="P82" s="98">
        <v>198</v>
      </c>
      <c r="Q82" s="98">
        <v>143</v>
      </c>
      <c r="R82" s="98">
        <v>139</v>
      </c>
      <c r="S82" s="98">
        <v>55</v>
      </c>
      <c r="T82" s="98">
        <v>3</v>
      </c>
      <c r="U82" s="98">
        <v>1</v>
      </c>
      <c r="V82" s="98">
        <v>1</v>
      </c>
      <c r="W82" s="98">
        <v>2</v>
      </c>
      <c r="X82" s="101">
        <v>974</v>
      </c>
      <c r="Y82" s="89">
        <v>619</v>
      </c>
      <c r="Z82" s="89">
        <v>578</v>
      </c>
      <c r="AA82" s="89">
        <v>230</v>
      </c>
      <c r="AB82" s="98">
        <v>836</v>
      </c>
      <c r="AC82" s="98">
        <v>614</v>
      </c>
      <c r="AD82" s="98">
        <v>573</v>
      </c>
      <c r="AE82" s="98">
        <v>222</v>
      </c>
      <c r="AF82" s="98">
        <v>766</v>
      </c>
      <c r="AG82" s="98">
        <v>558</v>
      </c>
      <c r="AH82" s="98">
        <v>543</v>
      </c>
      <c r="AI82" s="98">
        <v>208</v>
      </c>
      <c r="AJ82" s="98">
        <v>13</v>
      </c>
      <c r="AK82" s="98">
        <v>5</v>
      </c>
      <c r="AL82" s="98">
        <v>5</v>
      </c>
      <c r="AM82" s="98">
        <v>8</v>
      </c>
    </row>
    <row r="83" spans="1:39" ht="18" customHeight="1">
      <c r="A83" s="13"/>
      <c r="B83" s="13"/>
      <c r="C83" s="13"/>
      <c r="D83" s="13"/>
      <c r="E83" s="13"/>
      <c r="F83" s="68">
        <v>6</v>
      </c>
      <c r="G83" s="13"/>
      <c r="H83" s="101">
        <v>277</v>
      </c>
      <c r="I83" s="89">
        <v>192</v>
      </c>
      <c r="J83" s="89">
        <v>184</v>
      </c>
      <c r="K83" s="89">
        <v>53</v>
      </c>
      <c r="L83" s="98">
        <v>239</v>
      </c>
      <c r="M83" s="98">
        <v>187</v>
      </c>
      <c r="N83" s="98">
        <v>180</v>
      </c>
      <c r="O83" s="98">
        <v>52</v>
      </c>
      <c r="P83" s="98">
        <v>223</v>
      </c>
      <c r="Q83" s="98">
        <v>172</v>
      </c>
      <c r="R83" s="98">
        <v>171</v>
      </c>
      <c r="S83" s="98">
        <v>51</v>
      </c>
      <c r="T83" s="98">
        <v>6</v>
      </c>
      <c r="U83" s="98">
        <v>5</v>
      </c>
      <c r="V83" s="98">
        <v>4</v>
      </c>
      <c r="W83" s="98">
        <v>1</v>
      </c>
      <c r="X83" s="101">
        <v>1140</v>
      </c>
      <c r="Y83" s="89">
        <v>799</v>
      </c>
      <c r="Z83" s="89">
        <v>763</v>
      </c>
      <c r="AA83" s="89">
        <v>212</v>
      </c>
      <c r="AB83" s="98">
        <v>987</v>
      </c>
      <c r="AC83" s="98">
        <v>778</v>
      </c>
      <c r="AD83" s="98">
        <v>746</v>
      </c>
      <c r="AE83" s="98">
        <v>209</v>
      </c>
      <c r="AF83" s="98">
        <v>920</v>
      </c>
      <c r="AG83" s="98">
        <v>715</v>
      </c>
      <c r="AH83" s="98">
        <v>709</v>
      </c>
      <c r="AI83" s="98">
        <v>205</v>
      </c>
      <c r="AJ83" s="98">
        <v>24</v>
      </c>
      <c r="AK83" s="98">
        <v>21</v>
      </c>
      <c r="AL83" s="98">
        <v>17</v>
      </c>
      <c r="AM83" s="98">
        <v>3</v>
      </c>
    </row>
    <row r="84" spans="1:39" ht="18" customHeight="1">
      <c r="A84" s="13"/>
      <c r="B84" s="13"/>
      <c r="C84" s="13"/>
      <c r="D84" s="13"/>
      <c r="E84" s="13"/>
      <c r="F84" s="68">
        <v>7</v>
      </c>
      <c r="G84" s="13"/>
      <c r="H84" s="101">
        <v>262</v>
      </c>
      <c r="I84" s="89">
        <v>163</v>
      </c>
      <c r="J84" s="89">
        <v>150</v>
      </c>
      <c r="K84" s="89">
        <v>69</v>
      </c>
      <c r="L84" s="98">
        <v>227</v>
      </c>
      <c r="M84" s="98">
        <v>161</v>
      </c>
      <c r="N84" s="98">
        <v>148</v>
      </c>
      <c r="O84" s="98">
        <v>66</v>
      </c>
      <c r="P84" s="98">
        <v>207</v>
      </c>
      <c r="Q84" s="98">
        <v>146</v>
      </c>
      <c r="R84" s="98">
        <v>141</v>
      </c>
      <c r="S84" s="98">
        <v>61</v>
      </c>
      <c r="T84" s="98">
        <v>6</v>
      </c>
      <c r="U84" s="98">
        <v>2</v>
      </c>
      <c r="V84" s="98">
        <v>2</v>
      </c>
      <c r="W84" s="98">
        <v>3</v>
      </c>
      <c r="X84" s="101">
        <v>1078</v>
      </c>
      <c r="Y84" s="89">
        <v>678</v>
      </c>
      <c r="Z84" s="89">
        <v>617</v>
      </c>
      <c r="AA84" s="89">
        <v>271</v>
      </c>
      <c r="AB84" s="98">
        <v>928</v>
      </c>
      <c r="AC84" s="98">
        <v>668</v>
      </c>
      <c r="AD84" s="98">
        <v>607</v>
      </c>
      <c r="AE84" s="98">
        <v>260</v>
      </c>
      <c r="AF84" s="98">
        <v>843</v>
      </c>
      <c r="AG84" s="98">
        <v>604</v>
      </c>
      <c r="AH84" s="98">
        <v>579</v>
      </c>
      <c r="AI84" s="98">
        <v>239</v>
      </c>
      <c r="AJ84" s="98">
        <v>25</v>
      </c>
      <c r="AK84" s="98">
        <v>10</v>
      </c>
      <c r="AL84" s="98">
        <v>10</v>
      </c>
      <c r="AM84" s="98">
        <v>11</v>
      </c>
    </row>
    <row r="85" spans="1:39" ht="18" customHeight="1">
      <c r="A85" s="13"/>
      <c r="B85" s="13"/>
      <c r="C85" s="13"/>
      <c r="D85" s="13"/>
      <c r="E85" s="13"/>
      <c r="F85" s="68">
        <v>8</v>
      </c>
      <c r="G85" s="13"/>
      <c r="H85" s="101">
        <v>281</v>
      </c>
      <c r="I85" s="89">
        <v>188</v>
      </c>
      <c r="J85" s="89">
        <v>181</v>
      </c>
      <c r="K85" s="89">
        <v>54</v>
      </c>
      <c r="L85" s="98">
        <v>239</v>
      </c>
      <c r="M85" s="98">
        <v>187</v>
      </c>
      <c r="N85" s="98">
        <v>180</v>
      </c>
      <c r="O85" s="98">
        <v>52</v>
      </c>
      <c r="P85" s="98">
        <v>220</v>
      </c>
      <c r="Q85" s="98">
        <v>173</v>
      </c>
      <c r="R85" s="98">
        <v>169</v>
      </c>
      <c r="S85" s="98">
        <v>47</v>
      </c>
      <c r="T85" s="98">
        <v>3</v>
      </c>
      <c r="U85" s="98">
        <v>1</v>
      </c>
      <c r="V85" s="98">
        <v>1</v>
      </c>
      <c r="W85" s="98">
        <v>2</v>
      </c>
      <c r="X85" s="101">
        <v>1118</v>
      </c>
      <c r="Y85" s="89">
        <v>742</v>
      </c>
      <c r="Z85" s="89">
        <v>711</v>
      </c>
      <c r="AA85" s="89">
        <v>209</v>
      </c>
      <c r="AB85" s="98">
        <v>940</v>
      </c>
      <c r="AC85" s="98">
        <v>739</v>
      </c>
      <c r="AD85" s="98">
        <v>708</v>
      </c>
      <c r="AE85" s="98">
        <v>201</v>
      </c>
      <c r="AF85" s="98">
        <v>871</v>
      </c>
      <c r="AG85" s="98">
        <v>689</v>
      </c>
      <c r="AH85" s="98">
        <v>671</v>
      </c>
      <c r="AI85" s="98">
        <v>182</v>
      </c>
      <c r="AJ85" s="98">
        <v>11</v>
      </c>
      <c r="AK85" s="98">
        <v>3</v>
      </c>
      <c r="AL85" s="98">
        <v>3</v>
      </c>
      <c r="AM85" s="98">
        <v>8</v>
      </c>
    </row>
    <row r="86" spans="1:39" ht="18" customHeight="1">
      <c r="A86" s="13"/>
      <c r="B86" s="13"/>
      <c r="C86" s="13"/>
      <c r="D86" s="13"/>
      <c r="E86" s="13"/>
      <c r="F86" s="68">
        <v>9</v>
      </c>
      <c r="G86" s="13"/>
      <c r="H86" s="101">
        <v>222</v>
      </c>
      <c r="I86" s="89">
        <v>148</v>
      </c>
      <c r="J86" s="89">
        <v>135</v>
      </c>
      <c r="K86" s="89">
        <v>46</v>
      </c>
      <c r="L86" s="98">
        <v>188</v>
      </c>
      <c r="M86" s="98">
        <v>147</v>
      </c>
      <c r="N86" s="98">
        <v>134</v>
      </c>
      <c r="O86" s="98">
        <v>41</v>
      </c>
      <c r="P86" s="98">
        <v>166</v>
      </c>
      <c r="Q86" s="98">
        <v>127</v>
      </c>
      <c r="R86" s="98">
        <v>123</v>
      </c>
      <c r="S86" s="98">
        <v>39</v>
      </c>
      <c r="T86" s="98">
        <v>7</v>
      </c>
      <c r="U86" s="98">
        <v>1</v>
      </c>
      <c r="V86" s="98">
        <v>1</v>
      </c>
      <c r="W86" s="98">
        <v>5</v>
      </c>
      <c r="X86" s="101">
        <v>901</v>
      </c>
      <c r="Y86" s="89">
        <v>609</v>
      </c>
      <c r="Z86" s="89">
        <v>557</v>
      </c>
      <c r="AA86" s="89">
        <v>178</v>
      </c>
      <c r="AB86" s="98">
        <v>761</v>
      </c>
      <c r="AC86" s="98">
        <v>604</v>
      </c>
      <c r="AD86" s="98">
        <v>552</v>
      </c>
      <c r="AE86" s="98">
        <v>157</v>
      </c>
      <c r="AF86" s="98">
        <v>670</v>
      </c>
      <c r="AG86" s="98">
        <v>520</v>
      </c>
      <c r="AH86" s="98">
        <v>503</v>
      </c>
      <c r="AI86" s="98">
        <v>150</v>
      </c>
      <c r="AJ86" s="98">
        <v>31</v>
      </c>
      <c r="AK86" s="98">
        <v>5</v>
      </c>
      <c r="AL86" s="98">
        <v>5</v>
      </c>
      <c r="AM86" s="98">
        <v>21</v>
      </c>
    </row>
    <row r="87" spans="1:39" ht="18" customHeight="1">
      <c r="A87" s="13"/>
      <c r="B87" s="13"/>
      <c r="C87" s="13"/>
      <c r="D87" s="13"/>
      <c r="E87" s="13"/>
      <c r="F87" s="68">
        <v>10</v>
      </c>
      <c r="G87" s="13"/>
      <c r="H87" s="101">
        <v>264</v>
      </c>
      <c r="I87" s="89">
        <v>182</v>
      </c>
      <c r="J87" s="89">
        <v>169</v>
      </c>
      <c r="K87" s="89">
        <v>50</v>
      </c>
      <c r="L87" s="98">
        <v>226</v>
      </c>
      <c r="M87" s="98">
        <v>177</v>
      </c>
      <c r="N87" s="98">
        <v>164</v>
      </c>
      <c r="O87" s="98">
        <v>49</v>
      </c>
      <c r="P87" s="98">
        <v>212</v>
      </c>
      <c r="Q87" s="98">
        <v>167</v>
      </c>
      <c r="R87" s="98">
        <v>159</v>
      </c>
      <c r="S87" s="98">
        <v>45</v>
      </c>
      <c r="T87" s="98">
        <v>6</v>
      </c>
      <c r="U87" s="98">
        <v>5</v>
      </c>
      <c r="V87" s="98">
        <v>5</v>
      </c>
      <c r="W87" s="98">
        <v>1</v>
      </c>
      <c r="X87" s="101">
        <v>1073</v>
      </c>
      <c r="Y87" s="89">
        <v>738</v>
      </c>
      <c r="Z87" s="89">
        <v>686</v>
      </c>
      <c r="AA87" s="89">
        <v>199</v>
      </c>
      <c r="AB87" s="98">
        <v>914</v>
      </c>
      <c r="AC87" s="98">
        <v>719</v>
      </c>
      <c r="AD87" s="98">
        <v>667</v>
      </c>
      <c r="AE87" s="98">
        <v>195</v>
      </c>
      <c r="AF87" s="98">
        <v>854</v>
      </c>
      <c r="AG87" s="98">
        <v>675</v>
      </c>
      <c r="AH87" s="98">
        <v>645</v>
      </c>
      <c r="AI87" s="98">
        <v>179</v>
      </c>
      <c r="AJ87" s="98">
        <v>23</v>
      </c>
      <c r="AK87" s="98">
        <v>19</v>
      </c>
      <c r="AL87" s="98">
        <v>19</v>
      </c>
      <c r="AM87" s="98">
        <v>4</v>
      </c>
    </row>
    <row r="88" spans="1:39" ht="18" customHeight="1">
      <c r="A88" s="13"/>
      <c r="B88" s="13"/>
      <c r="C88" s="13"/>
      <c r="D88" s="13"/>
      <c r="E88" s="13"/>
      <c r="F88" s="68">
        <v>11</v>
      </c>
      <c r="G88" s="13"/>
      <c r="H88" s="101">
        <v>228</v>
      </c>
      <c r="I88" s="89">
        <v>163</v>
      </c>
      <c r="J88" s="89">
        <v>157</v>
      </c>
      <c r="K88" s="89">
        <v>37</v>
      </c>
      <c r="L88" s="98">
        <v>199</v>
      </c>
      <c r="M88" s="98">
        <v>162</v>
      </c>
      <c r="N88" s="98">
        <v>156</v>
      </c>
      <c r="O88" s="98">
        <v>36</v>
      </c>
      <c r="P88" s="98">
        <v>185</v>
      </c>
      <c r="Q88" s="98">
        <v>153</v>
      </c>
      <c r="R88" s="98">
        <v>148</v>
      </c>
      <c r="S88" s="98">
        <v>32</v>
      </c>
      <c r="T88" s="98">
        <v>3</v>
      </c>
      <c r="U88" s="98">
        <v>1</v>
      </c>
      <c r="V88" s="98">
        <v>1</v>
      </c>
      <c r="W88" s="98">
        <v>1</v>
      </c>
      <c r="X88" s="101">
        <v>900</v>
      </c>
      <c r="Y88" s="89">
        <v>638</v>
      </c>
      <c r="Z88" s="89">
        <v>618</v>
      </c>
      <c r="AA88" s="89">
        <v>148</v>
      </c>
      <c r="AB88" s="98">
        <v>780</v>
      </c>
      <c r="AC88" s="98">
        <v>634</v>
      </c>
      <c r="AD88" s="98">
        <v>614</v>
      </c>
      <c r="AE88" s="98">
        <v>143</v>
      </c>
      <c r="AF88" s="98">
        <v>721</v>
      </c>
      <c r="AG88" s="98">
        <v>598</v>
      </c>
      <c r="AH88" s="98">
        <v>582</v>
      </c>
      <c r="AI88" s="98">
        <v>123</v>
      </c>
      <c r="AJ88" s="98">
        <v>13</v>
      </c>
      <c r="AK88" s="98">
        <v>4</v>
      </c>
      <c r="AL88" s="98">
        <v>4</v>
      </c>
      <c r="AM88" s="98">
        <v>5</v>
      </c>
    </row>
    <row r="89" spans="1:39" ht="18" customHeight="1">
      <c r="A89" s="13"/>
      <c r="B89" s="13"/>
      <c r="C89" s="13"/>
      <c r="D89" s="13"/>
      <c r="E89" s="13"/>
      <c r="F89" s="68">
        <v>12</v>
      </c>
      <c r="G89" s="13"/>
      <c r="H89" s="101">
        <v>230</v>
      </c>
      <c r="I89" s="89">
        <v>159</v>
      </c>
      <c r="J89" s="89">
        <v>147</v>
      </c>
      <c r="K89" s="89">
        <v>43</v>
      </c>
      <c r="L89" s="98">
        <v>193</v>
      </c>
      <c r="M89" s="98">
        <v>156</v>
      </c>
      <c r="N89" s="98">
        <v>144</v>
      </c>
      <c r="O89" s="98">
        <v>37</v>
      </c>
      <c r="P89" s="98">
        <v>169</v>
      </c>
      <c r="Q89" s="98">
        <v>134</v>
      </c>
      <c r="R89" s="98">
        <v>132</v>
      </c>
      <c r="S89" s="98">
        <v>35</v>
      </c>
      <c r="T89" s="98">
        <v>10</v>
      </c>
      <c r="U89" s="98">
        <v>3</v>
      </c>
      <c r="V89" s="98">
        <v>3</v>
      </c>
      <c r="W89" s="98">
        <v>6</v>
      </c>
      <c r="X89" s="101">
        <v>897</v>
      </c>
      <c r="Y89" s="89">
        <v>631</v>
      </c>
      <c r="Z89" s="89">
        <v>584</v>
      </c>
      <c r="AA89" s="89">
        <v>156</v>
      </c>
      <c r="AB89" s="98">
        <v>755</v>
      </c>
      <c r="AC89" s="98">
        <v>620</v>
      </c>
      <c r="AD89" s="98">
        <v>573</v>
      </c>
      <c r="AE89" s="98">
        <v>135</v>
      </c>
      <c r="AF89" s="98">
        <v>661</v>
      </c>
      <c r="AG89" s="98">
        <v>533</v>
      </c>
      <c r="AH89" s="98">
        <v>525</v>
      </c>
      <c r="AI89" s="98">
        <v>128</v>
      </c>
      <c r="AJ89" s="98">
        <v>35</v>
      </c>
      <c r="AK89" s="98">
        <v>11</v>
      </c>
      <c r="AL89" s="98">
        <v>11</v>
      </c>
      <c r="AM89" s="98">
        <v>21</v>
      </c>
    </row>
    <row r="90" spans="1:39" ht="18" customHeight="1">
      <c r="A90" s="13"/>
      <c r="B90" s="13"/>
      <c r="C90" s="13"/>
      <c r="D90" s="13"/>
      <c r="E90" s="13"/>
      <c r="F90" s="68">
        <v>13</v>
      </c>
      <c r="G90" s="13"/>
      <c r="H90" s="101">
        <v>263</v>
      </c>
      <c r="I90" s="89">
        <v>197</v>
      </c>
      <c r="J90" s="89">
        <v>185</v>
      </c>
      <c r="K90" s="89">
        <v>39</v>
      </c>
      <c r="L90" s="98">
        <v>232</v>
      </c>
      <c r="M90" s="98">
        <v>195</v>
      </c>
      <c r="N90" s="98">
        <v>183</v>
      </c>
      <c r="O90" s="98">
        <v>37</v>
      </c>
      <c r="P90" s="98">
        <v>211</v>
      </c>
      <c r="Q90" s="98">
        <v>177</v>
      </c>
      <c r="R90" s="98">
        <v>173</v>
      </c>
      <c r="S90" s="98">
        <v>34</v>
      </c>
      <c r="T90" s="98">
        <v>5</v>
      </c>
      <c r="U90" s="98">
        <v>2</v>
      </c>
      <c r="V90" s="98">
        <v>2</v>
      </c>
      <c r="W90" s="98">
        <v>2</v>
      </c>
      <c r="X90" s="101">
        <v>1033</v>
      </c>
      <c r="Y90" s="89">
        <v>775</v>
      </c>
      <c r="Z90" s="89">
        <v>729</v>
      </c>
      <c r="AA90" s="89">
        <v>150</v>
      </c>
      <c r="AB90" s="98">
        <v>909</v>
      </c>
      <c r="AC90" s="98">
        <v>768</v>
      </c>
      <c r="AD90" s="98">
        <v>722</v>
      </c>
      <c r="AE90" s="98">
        <v>141</v>
      </c>
      <c r="AF90" s="98">
        <v>827</v>
      </c>
      <c r="AG90" s="98">
        <v>696</v>
      </c>
      <c r="AH90" s="98">
        <v>681</v>
      </c>
      <c r="AI90" s="98">
        <v>131</v>
      </c>
      <c r="AJ90" s="98">
        <v>20</v>
      </c>
      <c r="AK90" s="98">
        <v>7</v>
      </c>
      <c r="AL90" s="98">
        <v>7</v>
      </c>
      <c r="AM90" s="98">
        <v>9</v>
      </c>
    </row>
    <row r="91" spans="1:39" ht="18" customHeight="1">
      <c r="A91" s="13"/>
      <c r="B91" s="13"/>
      <c r="C91" s="13"/>
      <c r="D91" s="13"/>
      <c r="E91" s="13"/>
      <c r="F91" s="68">
        <v>14</v>
      </c>
      <c r="G91" s="13"/>
      <c r="H91" s="101">
        <v>271</v>
      </c>
      <c r="I91" s="89">
        <v>199</v>
      </c>
      <c r="J91" s="89">
        <v>191</v>
      </c>
      <c r="K91" s="89">
        <v>41</v>
      </c>
      <c r="L91" s="98">
        <v>240</v>
      </c>
      <c r="M91" s="98">
        <v>199</v>
      </c>
      <c r="N91" s="98">
        <v>191</v>
      </c>
      <c r="O91" s="98">
        <v>40</v>
      </c>
      <c r="P91" s="98">
        <v>222</v>
      </c>
      <c r="Q91" s="98">
        <v>186</v>
      </c>
      <c r="R91" s="98">
        <v>183</v>
      </c>
      <c r="S91" s="98">
        <v>36</v>
      </c>
      <c r="T91" s="98">
        <v>1</v>
      </c>
      <c r="U91" s="100" t="s">
        <v>163</v>
      </c>
      <c r="V91" s="100" t="s">
        <v>163</v>
      </c>
      <c r="W91" s="98">
        <v>1</v>
      </c>
      <c r="X91" s="101">
        <v>1018</v>
      </c>
      <c r="Y91" s="89">
        <v>748</v>
      </c>
      <c r="Z91" s="89">
        <v>720</v>
      </c>
      <c r="AA91" s="89">
        <v>149</v>
      </c>
      <c r="AB91" s="98">
        <v>898</v>
      </c>
      <c r="AC91" s="98">
        <v>748</v>
      </c>
      <c r="AD91" s="98">
        <v>720</v>
      </c>
      <c r="AE91" s="98">
        <v>146</v>
      </c>
      <c r="AF91" s="98">
        <v>835</v>
      </c>
      <c r="AG91" s="98">
        <v>703</v>
      </c>
      <c r="AH91" s="98">
        <v>692</v>
      </c>
      <c r="AI91" s="98">
        <v>132</v>
      </c>
      <c r="AJ91" s="98">
        <v>3</v>
      </c>
      <c r="AK91" s="100" t="s">
        <v>163</v>
      </c>
      <c r="AL91" s="100" t="s">
        <v>163</v>
      </c>
      <c r="AM91" s="98">
        <v>3</v>
      </c>
    </row>
    <row r="92" spans="1:39" ht="18" customHeight="1">
      <c r="A92" s="13"/>
      <c r="B92" s="13"/>
      <c r="C92" s="13"/>
      <c r="D92" s="13"/>
      <c r="E92" s="13"/>
      <c r="F92" s="68">
        <v>15</v>
      </c>
      <c r="G92" s="13"/>
      <c r="H92" s="101">
        <v>227</v>
      </c>
      <c r="I92" s="89">
        <v>171</v>
      </c>
      <c r="J92" s="89">
        <v>155</v>
      </c>
      <c r="K92" s="89">
        <v>31</v>
      </c>
      <c r="L92" s="98">
        <v>199</v>
      </c>
      <c r="M92" s="98">
        <v>170</v>
      </c>
      <c r="N92" s="98">
        <v>154</v>
      </c>
      <c r="O92" s="98">
        <v>29</v>
      </c>
      <c r="P92" s="98">
        <v>190</v>
      </c>
      <c r="Q92" s="98">
        <v>161</v>
      </c>
      <c r="R92" s="98">
        <v>148</v>
      </c>
      <c r="S92" s="98">
        <v>29</v>
      </c>
      <c r="T92" s="98">
        <v>3</v>
      </c>
      <c r="U92" s="98">
        <v>1</v>
      </c>
      <c r="V92" s="98">
        <v>1</v>
      </c>
      <c r="W92" s="98">
        <v>2</v>
      </c>
      <c r="X92" s="101">
        <v>843</v>
      </c>
      <c r="Y92" s="89">
        <v>633</v>
      </c>
      <c r="Z92" s="89">
        <v>576</v>
      </c>
      <c r="AA92" s="89">
        <v>113</v>
      </c>
      <c r="AB92" s="98">
        <v>737</v>
      </c>
      <c r="AC92" s="98">
        <v>630</v>
      </c>
      <c r="AD92" s="98">
        <v>573</v>
      </c>
      <c r="AE92" s="98">
        <v>107</v>
      </c>
      <c r="AF92" s="98">
        <v>705</v>
      </c>
      <c r="AG92" s="98">
        <v>598</v>
      </c>
      <c r="AH92" s="98">
        <v>551</v>
      </c>
      <c r="AI92" s="98">
        <v>107</v>
      </c>
      <c r="AJ92" s="98">
        <v>9</v>
      </c>
      <c r="AK92" s="98">
        <v>3</v>
      </c>
      <c r="AL92" s="98">
        <v>3</v>
      </c>
      <c r="AM92" s="98">
        <v>6</v>
      </c>
    </row>
    <row r="93" spans="1:39" ht="18" customHeight="1">
      <c r="A93" s="13"/>
      <c r="B93" s="13"/>
      <c r="C93" s="13"/>
      <c r="D93" s="13"/>
      <c r="E93" s="13"/>
      <c r="F93" s="68">
        <v>16</v>
      </c>
      <c r="G93" s="13"/>
      <c r="H93" s="101">
        <v>257</v>
      </c>
      <c r="I93" s="89">
        <v>195</v>
      </c>
      <c r="J93" s="89">
        <v>185</v>
      </c>
      <c r="K93" s="89">
        <v>43</v>
      </c>
      <c r="L93" s="98">
        <v>233</v>
      </c>
      <c r="M93" s="98">
        <v>192</v>
      </c>
      <c r="N93" s="98">
        <v>183</v>
      </c>
      <c r="O93" s="98">
        <v>41</v>
      </c>
      <c r="P93" s="98">
        <v>214</v>
      </c>
      <c r="Q93" s="98">
        <v>177</v>
      </c>
      <c r="R93" s="98">
        <v>172</v>
      </c>
      <c r="S93" s="98">
        <v>37</v>
      </c>
      <c r="T93" s="98">
        <v>5</v>
      </c>
      <c r="U93" s="98">
        <v>3</v>
      </c>
      <c r="V93" s="98">
        <v>2</v>
      </c>
      <c r="W93" s="98">
        <v>2</v>
      </c>
      <c r="X93" s="101">
        <v>934</v>
      </c>
      <c r="Y93" s="89">
        <v>709</v>
      </c>
      <c r="Z93" s="89">
        <v>672</v>
      </c>
      <c r="AA93" s="89">
        <v>148</v>
      </c>
      <c r="AB93" s="98">
        <v>838</v>
      </c>
      <c r="AC93" s="98">
        <v>698</v>
      </c>
      <c r="AD93" s="98">
        <v>665</v>
      </c>
      <c r="AE93" s="98">
        <v>140</v>
      </c>
      <c r="AF93" s="98">
        <v>771</v>
      </c>
      <c r="AG93" s="98">
        <v>645</v>
      </c>
      <c r="AH93" s="98">
        <v>628</v>
      </c>
      <c r="AI93" s="98">
        <v>126</v>
      </c>
      <c r="AJ93" s="98">
        <v>19</v>
      </c>
      <c r="AK93" s="98">
        <v>11</v>
      </c>
      <c r="AL93" s="98">
        <v>7</v>
      </c>
      <c r="AM93" s="98">
        <v>8</v>
      </c>
    </row>
    <row r="94" spans="1:39" ht="18" customHeight="1">
      <c r="A94" s="13"/>
      <c r="B94" s="13"/>
      <c r="C94" s="13"/>
      <c r="D94" s="13"/>
      <c r="E94" s="13"/>
      <c r="F94" s="68">
        <v>17</v>
      </c>
      <c r="G94" s="13"/>
      <c r="H94" s="101">
        <v>281</v>
      </c>
      <c r="I94" s="89">
        <v>206</v>
      </c>
      <c r="J94" s="89">
        <v>200</v>
      </c>
      <c r="K94" s="89">
        <v>47</v>
      </c>
      <c r="L94" s="98">
        <v>245</v>
      </c>
      <c r="M94" s="98">
        <v>201</v>
      </c>
      <c r="N94" s="98">
        <v>195</v>
      </c>
      <c r="O94" s="98">
        <v>44</v>
      </c>
      <c r="P94" s="98">
        <v>228</v>
      </c>
      <c r="Q94" s="98">
        <v>187</v>
      </c>
      <c r="R94" s="98">
        <v>184</v>
      </c>
      <c r="S94" s="98">
        <v>41</v>
      </c>
      <c r="T94" s="98">
        <v>8</v>
      </c>
      <c r="U94" s="98">
        <v>5</v>
      </c>
      <c r="V94" s="98">
        <v>5</v>
      </c>
      <c r="W94" s="98">
        <v>3</v>
      </c>
      <c r="X94" s="101">
        <v>1025</v>
      </c>
      <c r="Y94" s="89">
        <v>744</v>
      </c>
      <c r="Z94" s="89">
        <v>723</v>
      </c>
      <c r="AA94" s="89">
        <v>171</v>
      </c>
      <c r="AB94" s="98">
        <v>886</v>
      </c>
      <c r="AC94" s="98">
        <v>726</v>
      </c>
      <c r="AD94" s="98">
        <v>705</v>
      </c>
      <c r="AE94" s="98">
        <v>160</v>
      </c>
      <c r="AF94" s="98">
        <v>823</v>
      </c>
      <c r="AG94" s="98">
        <v>674</v>
      </c>
      <c r="AH94" s="98">
        <v>663</v>
      </c>
      <c r="AI94" s="98">
        <v>149</v>
      </c>
      <c r="AJ94" s="98">
        <v>29</v>
      </c>
      <c r="AK94" s="98">
        <v>18</v>
      </c>
      <c r="AL94" s="98">
        <v>18</v>
      </c>
      <c r="AM94" s="98">
        <v>11</v>
      </c>
    </row>
    <row r="95" spans="1:39" ht="18" customHeight="1">
      <c r="A95" s="13"/>
      <c r="B95" s="13"/>
      <c r="C95" s="13"/>
      <c r="D95" s="13"/>
      <c r="E95" s="13"/>
      <c r="F95" s="68">
        <v>18</v>
      </c>
      <c r="G95" s="13"/>
      <c r="H95" s="101">
        <v>272</v>
      </c>
      <c r="I95" s="89">
        <v>186</v>
      </c>
      <c r="J95" s="89">
        <v>178</v>
      </c>
      <c r="K95" s="89">
        <v>54</v>
      </c>
      <c r="L95" s="98">
        <v>234</v>
      </c>
      <c r="M95" s="98">
        <v>184</v>
      </c>
      <c r="N95" s="98">
        <v>176</v>
      </c>
      <c r="O95" s="98">
        <v>50</v>
      </c>
      <c r="P95" s="98">
        <v>214</v>
      </c>
      <c r="Q95" s="98">
        <v>169</v>
      </c>
      <c r="R95" s="98">
        <v>166</v>
      </c>
      <c r="S95" s="98">
        <v>45</v>
      </c>
      <c r="T95" s="98">
        <v>6</v>
      </c>
      <c r="U95" s="98">
        <v>2</v>
      </c>
      <c r="V95" s="98">
        <v>2</v>
      </c>
      <c r="W95" s="98">
        <v>4</v>
      </c>
      <c r="X95" s="101">
        <v>972</v>
      </c>
      <c r="Y95" s="89">
        <v>664</v>
      </c>
      <c r="Z95" s="89">
        <v>636</v>
      </c>
      <c r="AA95" s="89">
        <v>189</v>
      </c>
      <c r="AB95" s="98">
        <v>834</v>
      </c>
      <c r="AC95" s="98">
        <v>658</v>
      </c>
      <c r="AD95" s="98">
        <v>630</v>
      </c>
      <c r="AE95" s="98">
        <v>176</v>
      </c>
      <c r="AF95" s="98">
        <v>763</v>
      </c>
      <c r="AG95" s="98">
        <v>605</v>
      </c>
      <c r="AH95" s="98">
        <v>594</v>
      </c>
      <c r="AI95" s="98">
        <v>158</v>
      </c>
      <c r="AJ95" s="98">
        <v>19</v>
      </c>
      <c r="AK95" s="98">
        <v>6</v>
      </c>
      <c r="AL95" s="98">
        <v>6</v>
      </c>
      <c r="AM95" s="98">
        <v>13</v>
      </c>
    </row>
    <row r="96" spans="1:39" ht="18" customHeight="1">
      <c r="A96" s="13"/>
      <c r="B96" s="13"/>
      <c r="C96" s="13"/>
      <c r="D96" s="13"/>
      <c r="E96" s="13"/>
      <c r="F96" s="68">
        <v>19</v>
      </c>
      <c r="G96" s="13"/>
      <c r="H96" s="101">
        <v>181</v>
      </c>
      <c r="I96" s="89">
        <v>141</v>
      </c>
      <c r="J96" s="89">
        <v>134</v>
      </c>
      <c r="K96" s="89">
        <v>20</v>
      </c>
      <c r="L96" s="98">
        <v>156</v>
      </c>
      <c r="M96" s="98">
        <v>136</v>
      </c>
      <c r="N96" s="98">
        <v>129</v>
      </c>
      <c r="O96" s="98">
        <v>20</v>
      </c>
      <c r="P96" s="98">
        <v>140</v>
      </c>
      <c r="Q96" s="98">
        <v>122</v>
      </c>
      <c r="R96" s="98">
        <v>120</v>
      </c>
      <c r="S96" s="98">
        <v>18</v>
      </c>
      <c r="T96" s="98">
        <v>5</v>
      </c>
      <c r="U96" s="98">
        <v>5</v>
      </c>
      <c r="V96" s="98">
        <v>5</v>
      </c>
      <c r="W96" s="100" t="s">
        <v>163</v>
      </c>
      <c r="X96" s="101">
        <v>629</v>
      </c>
      <c r="Y96" s="89">
        <v>492</v>
      </c>
      <c r="Z96" s="89">
        <v>468</v>
      </c>
      <c r="AA96" s="89">
        <v>70</v>
      </c>
      <c r="AB96" s="98">
        <v>542</v>
      </c>
      <c r="AC96" s="98">
        <v>472</v>
      </c>
      <c r="AD96" s="98">
        <v>448</v>
      </c>
      <c r="AE96" s="98">
        <v>70</v>
      </c>
      <c r="AF96" s="98">
        <v>488</v>
      </c>
      <c r="AG96" s="98">
        <v>424</v>
      </c>
      <c r="AH96" s="98">
        <v>418</v>
      </c>
      <c r="AI96" s="98">
        <v>64</v>
      </c>
      <c r="AJ96" s="98">
        <v>20</v>
      </c>
      <c r="AK96" s="98">
        <v>20</v>
      </c>
      <c r="AL96" s="98">
        <v>20</v>
      </c>
      <c r="AM96" s="100" t="s">
        <v>163</v>
      </c>
    </row>
    <row r="97" spans="1:39" ht="18" customHeight="1">
      <c r="A97" s="13"/>
      <c r="B97" s="13"/>
      <c r="C97" s="13"/>
      <c r="D97" s="13"/>
      <c r="E97" s="13"/>
      <c r="F97" s="68">
        <v>20</v>
      </c>
      <c r="G97" s="13" t="s">
        <v>69</v>
      </c>
      <c r="H97" s="101">
        <v>4610</v>
      </c>
      <c r="I97" s="89">
        <v>1859</v>
      </c>
      <c r="J97" s="89">
        <v>1631</v>
      </c>
      <c r="K97" s="89">
        <v>2559</v>
      </c>
      <c r="L97" s="98">
        <v>2481</v>
      </c>
      <c r="M97" s="98">
        <v>1577</v>
      </c>
      <c r="N97" s="98">
        <v>1374</v>
      </c>
      <c r="O97" s="98">
        <v>902</v>
      </c>
      <c r="P97" s="98">
        <v>2117</v>
      </c>
      <c r="Q97" s="98">
        <v>1331</v>
      </c>
      <c r="R97" s="98">
        <v>1279</v>
      </c>
      <c r="S97" s="98">
        <v>785</v>
      </c>
      <c r="T97" s="98">
        <v>1938</v>
      </c>
      <c r="U97" s="98">
        <v>281</v>
      </c>
      <c r="V97" s="98">
        <v>256</v>
      </c>
      <c r="W97" s="98">
        <v>1655</v>
      </c>
      <c r="X97" s="101">
        <v>14755</v>
      </c>
      <c r="Y97" s="89">
        <v>6000</v>
      </c>
      <c r="Z97" s="89">
        <v>5252</v>
      </c>
      <c r="AA97" s="89">
        <v>8117</v>
      </c>
      <c r="AB97" s="98">
        <v>8007</v>
      </c>
      <c r="AC97" s="98">
        <v>5096</v>
      </c>
      <c r="AD97" s="98">
        <v>4432</v>
      </c>
      <c r="AE97" s="98">
        <v>2904</v>
      </c>
      <c r="AF97" s="98">
        <v>6828</v>
      </c>
      <c r="AG97" s="98">
        <v>4298</v>
      </c>
      <c r="AH97" s="98">
        <v>4125</v>
      </c>
      <c r="AI97" s="98">
        <v>2526</v>
      </c>
      <c r="AJ97" s="98">
        <v>6114</v>
      </c>
      <c r="AK97" s="98">
        <v>901</v>
      </c>
      <c r="AL97" s="98">
        <v>817</v>
      </c>
      <c r="AM97" s="98">
        <v>5207</v>
      </c>
    </row>
    <row r="98" spans="1:39" ht="18" customHeight="1">
      <c r="A98" s="13"/>
      <c r="B98" s="13"/>
      <c r="C98" s="303" t="s">
        <v>270</v>
      </c>
      <c r="D98" s="303"/>
      <c r="E98" s="303"/>
      <c r="F98" s="303"/>
      <c r="G98" s="303"/>
      <c r="H98" s="101">
        <v>5615</v>
      </c>
      <c r="I98" s="89">
        <v>2645</v>
      </c>
      <c r="J98" s="89">
        <v>2409</v>
      </c>
      <c r="K98" s="89">
        <v>2639</v>
      </c>
      <c r="L98" s="98">
        <v>3590</v>
      </c>
      <c r="M98" s="98">
        <v>2398</v>
      </c>
      <c r="N98" s="98">
        <v>2179</v>
      </c>
      <c r="O98" s="98">
        <v>1190</v>
      </c>
      <c r="P98" s="98">
        <v>3195</v>
      </c>
      <c r="Q98" s="98">
        <v>2122</v>
      </c>
      <c r="R98" s="98">
        <v>2050</v>
      </c>
      <c r="S98" s="98">
        <v>1073</v>
      </c>
      <c r="T98" s="98">
        <v>1697</v>
      </c>
      <c r="U98" s="98">
        <v>246</v>
      </c>
      <c r="V98" s="98">
        <v>229</v>
      </c>
      <c r="W98" s="98">
        <v>1447</v>
      </c>
      <c r="X98" s="101">
        <v>16845</v>
      </c>
      <c r="Y98" s="89">
        <v>7935</v>
      </c>
      <c r="Z98" s="89">
        <v>7227</v>
      </c>
      <c r="AA98" s="89">
        <v>7917</v>
      </c>
      <c r="AB98" s="98">
        <v>10770</v>
      </c>
      <c r="AC98" s="98">
        <v>7194</v>
      </c>
      <c r="AD98" s="98">
        <v>6537</v>
      </c>
      <c r="AE98" s="98">
        <v>3570</v>
      </c>
      <c r="AF98" s="98">
        <v>9585</v>
      </c>
      <c r="AG98" s="98">
        <v>6366</v>
      </c>
      <c r="AH98" s="98">
        <v>6150</v>
      </c>
      <c r="AI98" s="98">
        <v>3219</v>
      </c>
      <c r="AJ98" s="98">
        <v>5091</v>
      </c>
      <c r="AK98" s="98">
        <v>738</v>
      </c>
      <c r="AL98" s="98">
        <v>687</v>
      </c>
      <c r="AM98" s="98">
        <v>4341</v>
      </c>
    </row>
    <row r="99" spans="1:39" ht="18" customHeight="1">
      <c r="A99" s="13"/>
      <c r="B99" s="13"/>
      <c r="E99" s="139" t="s">
        <v>65</v>
      </c>
      <c r="F99" s="2">
        <v>0</v>
      </c>
      <c r="G99" s="2" t="s">
        <v>63</v>
      </c>
      <c r="H99" s="101">
        <v>148</v>
      </c>
      <c r="I99" s="89">
        <v>62</v>
      </c>
      <c r="J99" s="89">
        <v>61</v>
      </c>
      <c r="K99" s="89">
        <v>71</v>
      </c>
      <c r="L99" s="98">
        <v>130</v>
      </c>
      <c r="M99" s="98">
        <v>61</v>
      </c>
      <c r="N99" s="98">
        <v>60</v>
      </c>
      <c r="O99" s="98">
        <v>69</v>
      </c>
      <c r="P99" s="98">
        <v>127</v>
      </c>
      <c r="Q99" s="98">
        <v>60</v>
      </c>
      <c r="R99" s="98">
        <v>59</v>
      </c>
      <c r="S99" s="98">
        <v>67</v>
      </c>
      <c r="T99" s="98">
        <v>3</v>
      </c>
      <c r="U99" s="116">
        <v>1</v>
      </c>
      <c r="V99" s="116">
        <v>1</v>
      </c>
      <c r="W99" s="116">
        <v>2</v>
      </c>
      <c r="X99" s="101">
        <v>444</v>
      </c>
      <c r="Y99" s="89">
        <v>186</v>
      </c>
      <c r="Z99" s="89">
        <v>183</v>
      </c>
      <c r="AA99" s="89">
        <v>213</v>
      </c>
      <c r="AB99" s="98">
        <v>390</v>
      </c>
      <c r="AC99" s="98">
        <v>183</v>
      </c>
      <c r="AD99" s="98">
        <v>180</v>
      </c>
      <c r="AE99" s="98">
        <v>207</v>
      </c>
      <c r="AF99" s="98">
        <v>381</v>
      </c>
      <c r="AG99" s="98">
        <v>180</v>
      </c>
      <c r="AH99" s="98">
        <v>177</v>
      </c>
      <c r="AI99" s="98">
        <v>201</v>
      </c>
      <c r="AJ99" s="98">
        <v>9</v>
      </c>
      <c r="AK99" s="100">
        <v>3</v>
      </c>
      <c r="AL99" s="100">
        <v>3</v>
      </c>
      <c r="AM99" s="98">
        <v>6</v>
      </c>
    </row>
    <row r="100" spans="1:39" ht="18" customHeight="1">
      <c r="A100" s="13"/>
      <c r="B100" s="13"/>
      <c r="E100" s="299" t="s">
        <v>280</v>
      </c>
      <c r="F100" s="299"/>
      <c r="H100" s="101">
        <v>274</v>
      </c>
      <c r="I100" s="89">
        <v>138</v>
      </c>
      <c r="J100" s="89">
        <v>131</v>
      </c>
      <c r="K100" s="89">
        <v>100</v>
      </c>
      <c r="L100" s="98">
        <v>230</v>
      </c>
      <c r="M100" s="98">
        <v>134</v>
      </c>
      <c r="N100" s="98">
        <v>127</v>
      </c>
      <c r="O100" s="98">
        <v>96</v>
      </c>
      <c r="P100" s="98">
        <v>220</v>
      </c>
      <c r="Q100" s="98">
        <v>129</v>
      </c>
      <c r="R100" s="98">
        <v>125</v>
      </c>
      <c r="S100" s="98">
        <v>91</v>
      </c>
      <c r="T100" s="98">
        <v>8</v>
      </c>
      <c r="U100" s="116">
        <v>4</v>
      </c>
      <c r="V100" s="116">
        <v>4</v>
      </c>
      <c r="W100" s="116">
        <v>4</v>
      </c>
      <c r="X100" s="101">
        <v>822</v>
      </c>
      <c r="Y100" s="89">
        <v>414</v>
      </c>
      <c r="Z100" s="89">
        <v>393</v>
      </c>
      <c r="AA100" s="89">
        <v>300</v>
      </c>
      <c r="AB100" s="98">
        <v>690</v>
      </c>
      <c r="AC100" s="98">
        <v>402</v>
      </c>
      <c r="AD100" s="98">
        <v>381</v>
      </c>
      <c r="AE100" s="98">
        <v>288</v>
      </c>
      <c r="AF100" s="98">
        <v>660</v>
      </c>
      <c r="AG100" s="98">
        <v>387</v>
      </c>
      <c r="AH100" s="98">
        <v>375</v>
      </c>
      <c r="AI100" s="98">
        <v>273</v>
      </c>
      <c r="AJ100" s="98">
        <v>24</v>
      </c>
      <c r="AK100" s="98">
        <v>12</v>
      </c>
      <c r="AL100" s="98">
        <v>12</v>
      </c>
      <c r="AM100" s="98">
        <v>12</v>
      </c>
    </row>
    <row r="101" spans="1:39" ht="18" customHeight="1">
      <c r="A101" s="13"/>
      <c r="B101" s="13"/>
      <c r="E101" s="299" t="s">
        <v>279</v>
      </c>
      <c r="F101" s="299"/>
      <c r="H101" s="101">
        <v>257</v>
      </c>
      <c r="I101" s="89">
        <v>155</v>
      </c>
      <c r="J101" s="89">
        <v>145</v>
      </c>
      <c r="K101" s="89">
        <v>75</v>
      </c>
      <c r="L101" s="98">
        <v>228</v>
      </c>
      <c r="M101" s="98">
        <v>155</v>
      </c>
      <c r="N101" s="98">
        <v>145</v>
      </c>
      <c r="O101" s="98">
        <v>73</v>
      </c>
      <c r="P101" s="98">
        <v>213</v>
      </c>
      <c r="Q101" s="98">
        <v>143</v>
      </c>
      <c r="R101" s="98">
        <v>137</v>
      </c>
      <c r="S101" s="98">
        <v>70</v>
      </c>
      <c r="T101" s="98">
        <v>3</v>
      </c>
      <c r="U101" s="163" t="s">
        <v>163</v>
      </c>
      <c r="V101" s="163" t="s">
        <v>163</v>
      </c>
      <c r="W101" s="116">
        <v>2</v>
      </c>
      <c r="X101" s="101">
        <v>771</v>
      </c>
      <c r="Y101" s="89">
        <v>465</v>
      </c>
      <c r="Z101" s="89">
        <v>435</v>
      </c>
      <c r="AA101" s="89">
        <v>225</v>
      </c>
      <c r="AB101" s="98">
        <v>684</v>
      </c>
      <c r="AC101" s="98">
        <v>465</v>
      </c>
      <c r="AD101" s="98">
        <v>435</v>
      </c>
      <c r="AE101" s="98">
        <v>219</v>
      </c>
      <c r="AF101" s="98">
        <v>639</v>
      </c>
      <c r="AG101" s="98">
        <v>429</v>
      </c>
      <c r="AH101" s="98">
        <v>411</v>
      </c>
      <c r="AI101" s="98">
        <v>210</v>
      </c>
      <c r="AJ101" s="98">
        <v>9</v>
      </c>
      <c r="AK101" s="100" t="s">
        <v>163</v>
      </c>
      <c r="AL101" s="100" t="s">
        <v>163</v>
      </c>
      <c r="AM101" s="98">
        <v>6</v>
      </c>
    </row>
    <row r="102" spans="1:39" ht="18" customHeight="1">
      <c r="A102" s="13"/>
      <c r="B102" s="13"/>
      <c r="E102" s="299" t="s">
        <v>278</v>
      </c>
      <c r="F102" s="299"/>
      <c r="H102" s="101">
        <v>213</v>
      </c>
      <c r="I102" s="89">
        <v>134</v>
      </c>
      <c r="J102" s="89">
        <v>132</v>
      </c>
      <c r="K102" s="89">
        <v>54</v>
      </c>
      <c r="L102" s="98">
        <v>184</v>
      </c>
      <c r="M102" s="98">
        <v>132</v>
      </c>
      <c r="N102" s="98">
        <v>130</v>
      </c>
      <c r="O102" s="98">
        <v>52</v>
      </c>
      <c r="P102" s="98">
        <v>171</v>
      </c>
      <c r="Q102" s="98">
        <v>120</v>
      </c>
      <c r="R102" s="98">
        <v>120</v>
      </c>
      <c r="S102" s="98">
        <v>51</v>
      </c>
      <c r="T102" s="98">
        <v>4</v>
      </c>
      <c r="U102" s="116">
        <v>2</v>
      </c>
      <c r="V102" s="116">
        <v>2</v>
      </c>
      <c r="W102" s="116">
        <v>2</v>
      </c>
      <c r="X102" s="101">
        <v>639</v>
      </c>
      <c r="Y102" s="89">
        <v>402</v>
      </c>
      <c r="Z102" s="89">
        <v>396</v>
      </c>
      <c r="AA102" s="89">
        <v>162</v>
      </c>
      <c r="AB102" s="98">
        <v>552</v>
      </c>
      <c r="AC102" s="98">
        <v>396</v>
      </c>
      <c r="AD102" s="98">
        <v>390</v>
      </c>
      <c r="AE102" s="98">
        <v>156</v>
      </c>
      <c r="AF102" s="98">
        <v>513</v>
      </c>
      <c r="AG102" s="98">
        <v>360</v>
      </c>
      <c r="AH102" s="98">
        <v>360</v>
      </c>
      <c r="AI102" s="98">
        <v>153</v>
      </c>
      <c r="AJ102" s="98">
        <v>12</v>
      </c>
      <c r="AK102" s="98">
        <v>6</v>
      </c>
      <c r="AL102" s="98">
        <v>6</v>
      </c>
      <c r="AM102" s="98">
        <v>6</v>
      </c>
    </row>
    <row r="103" spans="1:39" ht="18" customHeight="1">
      <c r="A103" s="13"/>
      <c r="B103" s="13"/>
      <c r="E103" s="299" t="s">
        <v>267</v>
      </c>
      <c r="F103" s="299"/>
      <c r="H103" s="101">
        <v>182</v>
      </c>
      <c r="I103" s="89">
        <v>119</v>
      </c>
      <c r="J103" s="89">
        <v>107</v>
      </c>
      <c r="K103" s="89">
        <v>40</v>
      </c>
      <c r="L103" s="98">
        <v>157</v>
      </c>
      <c r="M103" s="98">
        <v>116</v>
      </c>
      <c r="N103" s="98">
        <v>104</v>
      </c>
      <c r="O103" s="98">
        <v>40</v>
      </c>
      <c r="P103" s="98">
        <v>147</v>
      </c>
      <c r="Q103" s="98">
        <v>109</v>
      </c>
      <c r="R103" s="98">
        <v>101</v>
      </c>
      <c r="S103" s="98">
        <v>38</v>
      </c>
      <c r="T103" s="98">
        <v>3</v>
      </c>
      <c r="U103" s="116">
        <v>3</v>
      </c>
      <c r="V103" s="116">
        <v>3</v>
      </c>
      <c r="W103" s="163" t="s">
        <v>163</v>
      </c>
      <c r="X103" s="101">
        <v>546</v>
      </c>
      <c r="Y103" s="89">
        <v>357</v>
      </c>
      <c r="Z103" s="89">
        <v>321</v>
      </c>
      <c r="AA103" s="89">
        <v>120</v>
      </c>
      <c r="AB103" s="98">
        <v>471</v>
      </c>
      <c r="AC103" s="98">
        <v>348</v>
      </c>
      <c r="AD103" s="98">
        <v>312</v>
      </c>
      <c r="AE103" s="98">
        <v>120</v>
      </c>
      <c r="AF103" s="98">
        <v>441</v>
      </c>
      <c r="AG103" s="98">
        <v>327</v>
      </c>
      <c r="AH103" s="98">
        <v>303</v>
      </c>
      <c r="AI103" s="98">
        <v>114</v>
      </c>
      <c r="AJ103" s="98">
        <v>9</v>
      </c>
      <c r="AK103" s="98">
        <v>9</v>
      </c>
      <c r="AL103" s="98">
        <v>9</v>
      </c>
      <c r="AM103" s="100" t="s">
        <v>163</v>
      </c>
    </row>
    <row r="104" spans="1:39" ht="18" customHeight="1">
      <c r="A104" s="13"/>
      <c r="B104" s="13"/>
      <c r="E104" s="299" t="s">
        <v>268</v>
      </c>
      <c r="F104" s="299"/>
      <c r="H104" s="101">
        <v>240</v>
      </c>
      <c r="I104" s="89">
        <v>167</v>
      </c>
      <c r="J104" s="89">
        <v>156</v>
      </c>
      <c r="K104" s="89">
        <v>50</v>
      </c>
      <c r="L104" s="98">
        <v>211</v>
      </c>
      <c r="M104" s="98">
        <v>165</v>
      </c>
      <c r="N104" s="98">
        <v>154</v>
      </c>
      <c r="O104" s="98">
        <v>46</v>
      </c>
      <c r="P104" s="98">
        <v>190</v>
      </c>
      <c r="Q104" s="98">
        <v>149</v>
      </c>
      <c r="R104" s="98">
        <v>146</v>
      </c>
      <c r="S104" s="98">
        <v>41</v>
      </c>
      <c r="T104" s="98">
        <v>7</v>
      </c>
      <c r="U104" s="116">
        <v>2</v>
      </c>
      <c r="V104" s="116">
        <v>2</v>
      </c>
      <c r="W104" s="116">
        <v>4</v>
      </c>
      <c r="X104" s="101">
        <v>720</v>
      </c>
      <c r="Y104" s="89">
        <v>501</v>
      </c>
      <c r="Z104" s="89">
        <v>468</v>
      </c>
      <c r="AA104" s="89">
        <v>150</v>
      </c>
      <c r="AB104" s="98">
        <v>633</v>
      </c>
      <c r="AC104" s="98">
        <v>495</v>
      </c>
      <c r="AD104" s="98">
        <v>462</v>
      </c>
      <c r="AE104" s="98">
        <v>138</v>
      </c>
      <c r="AF104" s="98">
        <v>570</v>
      </c>
      <c r="AG104" s="98">
        <v>447</v>
      </c>
      <c r="AH104" s="98">
        <v>438</v>
      </c>
      <c r="AI104" s="98">
        <v>123</v>
      </c>
      <c r="AJ104" s="98">
        <v>21</v>
      </c>
      <c r="AK104" s="98">
        <v>6</v>
      </c>
      <c r="AL104" s="98">
        <v>6</v>
      </c>
      <c r="AM104" s="98">
        <v>12</v>
      </c>
    </row>
    <row r="105" spans="1:39" ht="18" customHeight="1">
      <c r="A105" s="13"/>
      <c r="B105" s="13"/>
      <c r="E105" s="299" t="s">
        <v>269</v>
      </c>
      <c r="F105" s="299"/>
      <c r="H105" s="101">
        <v>317</v>
      </c>
      <c r="I105" s="89">
        <v>238</v>
      </c>
      <c r="J105" s="89">
        <v>225</v>
      </c>
      <c r="K105" s="89">
        <v>60</v>
      </c>
      <c r="L105" s="98">
        <v>290</v>
      </c>
      <c r="M105" s="98">
        <v>233</v>
      </c>
      <c r="N105" s="98">
        <v>220</v>
      </c>
      <c r="O105" s="98">
        <v>57</v>
      </c>
      <c r="P105" s="98">
        <v>269</v>
      </c>
      <c r="Q105" s="98">
        <v>215</v>
      </c>
      <c r="R105" s="98">
        <v>206</v>
      </c>
      <c r="S105" s="98">
        <v>54</v>
      </c>
      <c r="T105" s="98">
        <v>8</v>
      </c>
      <c r="U105" s="116">
        <v>5</v>
      </c>
      <c r="V105" s="116">
        <v>5</v>
      </c>
      <c r="W105" s="116">
        <v>3</v>
      </c>
      <c r="X105" s="101">
        <v>951</v>
      </c>
      <c r="Y105" s="89">
        <v>714</v>
      </c>
      <c r="Z105" s="89">
        <v>675</v>
      </c>
      <c r="AA105" s="89">
        <v>180</v>
      </c>
      <c r="AB105" s="98">
        <v>870</v>
      </c>
      <c r="AC105" s="98">
        <v>699</v>
      </c>
      <c r="AD105" s="98">
        <v>660</v>
      </c>
      <c r="AE105" s="98">
        <v>171</v>
      </c>
      <c r="AF105" s="98">
        <v>807</v>
      </c>
      <c r="AG105" s="98">
        <v>645</v>
      </c>
      <c r="AH105" s="98">
        <v>618</v>
      </c>
      <c r="AI105" s="98">
        <v>162</v>
      </c>
      <c r="AJ105" s="98">
        <v>24</v>
      </c>
      <c r="AK105" s="98">
        <v>15</v>
      </c>
      <c r="AL105" s="98">
        <v>15</v>
      </c>
      <c r="AM105" s="98">
        <v>9</v>
      </c>
    </row>
    <row r="106" spans="1:39" ht="18" customHeight="1">
      <c r="A106" s="13"/>
      <c r="B106" s="13"/>
      <c r="E106" s="299" t="s">
        <v>277</v>
      </c>
      <c r="F106" s="299"/>
      <c r="H106" s="101">
        <v>236</v>
      </c>
      <c r="I106" s="89">
        <v>168</v>
      </c>
      <c r="J106" s="89">
        <v>159</v>
      </c>
      <c r="K106" s="89">
        <v>41</v>
      </c>
      <c r="L106" s="98">
        <v>203</v>
      </c>
      <c r="M106" s="98">
        <v>165</v>
      </c>
      <c r="N106" s="98">
        <v>156</v>
      </c>
      <c r="O106" s="98">
        <v>38</v>
      </c>
      <c r="P106" s="98">
        <v>183</v>
      </c>
      <c r="Q106" s="98">
        <v>149</v>
      </c>
      <c r="R106" s="98">
        <v>146</v>
      </c>
      <c r="S106" s="98">
        <v>34</v>
      </c>
      <c r="T106" s="98">
        <v>6</v>
      </c>
      <c r="U106" s="116">
        <v>3</v>
      </c>
      <c r="V106" s="116">
        <v>3</v>
      </c>
      <c r="W106" s="116">
        <v>3</v>
      </c>
      <c r="X106" s="101">
        <v>708</v>
      </c>
      <c r="Y106" s="89">
        <v>504</v>
      </c>
      <c r="Z106" s="89">
        <v>477</v>
      </c>
      <c r="AA106" s="89">
        <v>123</v>
      </c>
      <c r="AB106" s="98">
        <v>609</v>
      </c>
      <c r="AC106" s="98">
        <v>495</v>
      </c>
      <c r="AD106" s="98">
        <v>468</v>
      </c>
      <c r="AE106" s="98">
        <v>114</v>
      </c>
      <c r="AF106" s="98">
        <v>549</v>
      </c>
      <c r="AG106" s="98">
        <v>447</v>
      </c>
      <c r="AH106" s="98">
        <v>438</v>
      </c>
      <c r="AI106" s="98">
        <v>102</v>
      </c>
      <c r="AJ106" s="98">
        <v>18</v>
      </c>
      <c r="AK106" s="98">
        <v>9</v>
      </c>
      <c r="AL106" s="98">
        <v>9</v>
      </c>
      <c r="AM106" s="98">
        <v>9</v>
      </c>
    </row>
    <row r="107" spans="1:39" ht="18" customHeight="1">
      <c r="A107" s="13"/>
      <c r="B107" s="13"/>
      <c r="F107" s="137">
        <v>20</v>
      </c>
      <c r="G107" s="2" t="s">
        <v>64</v>
      </c>
      <c r="H107" s="101">
        <v>3748</v>
      </c>
      <c r="I107" s="89">
        <v>1464</v>
      </c>
      <c r="J107" s="89">
        <v>1293</v>
      </c>
      <c r="K107" s="89">
        <v>2148</v>
      </c>
      <c r="L107" s="98">
        <v>1957</v>
      </c>
      <c r="M107" s="98">
        <v>1237</v>
      </c>
      <c r="N107" s="98">
        <v>1083</v>
      </c>
      <c r="O107" s="98">
        <v>719</v>
      </c>
      <c r="P107" s="98">
        <v>1675</v>
      </c>
      <c r="Q107" s="98">
        <v>1048</v>
      </c>
      <c r="R107" s="98">
        <v>1010</v>
      </c>
      <c r="S107" s="98">
        <v>627</v>
      </c>
      <c r="T107" s="98">
        <v>1655</v>
      </c>
      <c r="U107" s="116">
        <v>226</v>
      </c>
      <c r="V107" s="116">
        <v>209</v>
      </c>
      <c r="W107" s="116">
        <v>1427</v>
      </c>
      <c r="X107" s="101">
        <v>11244</v>
      </c>
      <c r="Y107" s="89">
        <v>4392</v>
      </c>
      <c r="Z107" s="89">
        <v>3879</v>
      </c>
      <c r="AA107" s="89">
        <v>6444</v>
      </c>
      <c r="AB107" s="98">
        <v>5871</v>
      </c>
      <c r="AC107" s="98">
        <v>3711</v>
      </c>
      <c r="AD107" s="98">
        <v>3249</v>
      </c>
      <c r="AE107" s="98">
        <v>2157</v>
      </c>
      <c r="AF107" s="98">
        <v>5025</v>
      </c>
      <c r="AG107" s="98">
        <v>3144</v>
      </c>
      <c r="AH107" s="98">
        <v>3030</v>
      </c>
      <c r="AI107" s="98">
        <v>1881</v>
      </c>
      <c r="AJ107" s="98">
        <v>4965</v>
      </c>
      <c r="AK107" s="98">
        <v>678</v>
      </c>
      <c r="AL107" s="98">
        <v>627</v>
      </c>
      <c r="AM107" s="98">
        <v>4281</v>
      </c>
    </row>
    <row r="108" spans="1:39" ht="18" customHeight="1">
      <c r="A108" s="13"/>
      <c r="B108" s="13"/>
      <c r="C108" s="303" t="s">
        <v>271</v>
      </c>
      <c r="D108" s="303"/>
      <c r="E108" s="303"/>
      <c r="F108" s="303"/>
      <c r="G108" s="303"/>
      <c r="H108" s="101">
        <v>3298</v>
      </c>
      <c r="I108" s="89">
        <v>2056</v>
      </c>
      <c r="J108" s="89">
        <v>1909</v>
      </c>
      <c r="K108" s="89">
        <v>916</v>
      </c>
      <c r="L108" s="98">
        <v>2672</v>
      </c>
      <c r="M108" s="98">
        <v>1991</v>
      </c>
      <c r="N108" s="98">
        <v>1853</v>
      </c>
      <c r="O108" s="98">
        <v>679</v>
      </c>
      <c r="P108" s="98">
        <v>2436</v>
      </c>
      <c r="Q108" s="98">
        <v>1811</v>
      </c>
      <c r="R108" s="98">
        <v>1753</v>
      </c>
      <c r="S108" s="98">
        <v>624</v>
      </c>
      <c r="T108" s="98">
        <v>308</v>
      </c>
      <c r="U108" s="98">
        <v>65</v>
      </c>
      <c r="V108" s="98">
        <v>56</v>
      </c>
      <c r="W108" s="98">
        <v>237</v>
      </c>
      <c r="X108" s="101">
        <v>13192</v>
      </c>
      <c r="Y108" s="89">
        <v>8224</v>
      </c>
      <c r="Z108" s="89">
        <v>7636</v>
      </c>
      <c r="AA108" s="89">
        <v>3664</v>
      </c>
      <c r="AB108" s="98">
        <v>10688</v>
      </c>
      <c r="AC108" s="98">
        <v>7964</v>
      </c>
      <c r="AD108" s="98">
        <v>7412</v>
      </c>
      <c r="AE108" s="98">
        <v>2716</v>
      </c>
      <c r="AF108" s="98">
        <v>9744</v>
      </c>
      <c r="AG108" s="98">
        <v>7244</v>
      </c>
      <c r="AH108" s="98">
        <v>7012</v>
      </c>
      <c r="AI108" s="98">
        <v>2496</v>
      </c>
      <c r="AJ108" s="98">
        <v>1232</v>
      </c>
      <c r="AK108" s="98">
        <v>260</v>
      </c>
      <c r="AL108" s="98">
        <v>224</v>
      </c>
      <c r="AM108" s="98">
        <v>948</v>
      </c>
    </row>
    <row r="109" spans="1:39" ht="18" customHeight="1">
      <c r="A109" s="13"/>
      <c r="B109" s="13"/>
      <c r="E109" s="46" t="s">
        <v>62</v>
      </c>
      <c r="F109" s="2">
        <v>0</v>
      </c>
      <c r="G109" s="2" t="s">
        <v>63</v>
      </c>
      <c r="H109" s="101">
        <v>125</v>
      </c>
      <c r="I109" s="89">
        <v>52</v>
      </c>
      <c r="J109" s="89">
        <v>49</v>
      </c>
      <c r="K109" s="89">
        <v>53</v>
      </c>
      <c r="L109" s="98">
        <v>105</v>
      </c>
      <c r="M109" s="98">
        <v>52</v>
      </c>
      <c r="N109" s="98">
        <v>49</v>
      </c>
      <c r="O109" s="98">
        <v>53</v>
      </c>
      <c r="P109" s="98">
        <v>97</v>
      </c>
      <c r="Q109" s="98">
        <v>47</v>
      </c>
      <c r="R109" s="98">
        <v>46</v>
      </c>
      <c r="S109" s="98">
        <v>50</v>
      </c>
      <c r="T109" s="98">
        <v>3</v>
      </c>
      <c r="U109" s="100" t="s">
        <v>163</v>
      </c>
      <c r="V109" s="100" t="s">
        <v>163</v>
      </c>
      <c r="W109" s="100" t="s">
        <v>163</v>
      </c>
      <c r="X109" s="101">
        <v>500</v>
      </c>
      <c r="Y109" s="89">
        <v>208</v>
      </c>
      <c r="Z109" s="89">
        <v>196</v>
      </c>
      <c r="AA109" s="89">
        <v>212</v>
      </c>
      <c r="AB109" s="98">
        <v>420</v>
      </c>
      <c r="AC109" s="98">
        <v>208</v>
      </c>
      <c r="AD109" s="98">
        <v>196</v>
      </c>
      <c r="AE109" s="98">
        <v>212</v>
      </c>
      <c r="AF109" s="98">
        <v>388</v>
      </c>
      <c r="AG109" s="98">
        <v>188</v>
      </c>
      <c r="AH109" s="98">
        <v>184</v>
      </c>
      <c r="AI109" s="98">
        <v>200</v>
      </c>
      <c r="AJ109" s="98">
        <v>12</v>
      </c>
      <c r="AK109" s="100" t="s">
        <v>163</v>
      </c>
      <c r="AL109" s="100" t="s">
        <v>163</v>
      </c>
      <c r="AM109" s="100" t="s">
        <v>163</v>
      </c>
    </row>
    <row r="110" spans="1:39" ht="18" customHeight="1">
      <c r="A110" s="13"/>
      <c r="B110" s="13"/>
      <c r="E110" s="299" t="s">
        <v>280</v>
      </c>
      <c r="F110" s="299"/>
      <c r="H110" s="101">
        <v>268</v>
      </c>
      <c r="I110" s="89">
        <v>134</v>
      </c>
      <c r="J110" s="89">
        <v>126</v>
      </c>
      <c r="K110" s="89">
        <v>99</v>
      </c>
      <c r="L110" s="98">
        <v>230</v>
      </c>
      <c r="M110" s="98">
        <v>134</v>
      </c>
      <c r="N110" s="98">
        <v>126</v>
      </c>
      <c r="O110" s="98">
        <v>96</v>
      </c>
      <c r="P110" s="98">
        <v>224</v>
      </c>
      <c r="Q110" s="98">
        <v>130</v>
      </c>
      <c r="R110" s="98">
        <v>124</v>
      </c>
      <c r="S110" s="98">
        <v>94</v>
      </c>
      <c r="T110" s="98">
        <v>3</v>
      </c>
      <c r="U110" s="100" t="s">
        <v>163</v>
      </c>
      <c r="V110" s="100" t="s">
        <v>163</v>
      </c>
      <c r="W110" s="98">
        <v>3</v>
      </c>
      <c r="X110" s="101">
        <v>1072</v>
      </c>
      <c r="Y110" s="89">
        <v>536</v>
      </c>
      <c r="Z110" s="89">
        <v>504</v>
      </c>
      <c r="AA110" s="89">
        <v>396</v>
      </c>
      <c r="AB110" s="98">
        <v>920</v>
      </c>
      <c r="AC110" s="98">
        <v>536</v>
      </c>
      <c r="AD110" s="98">
        <v>504</v>
      </c>
      <c r="AE110" s="98">
        <v>384</v>
      </c>
      <c r="AF110" s="98">
        <v>896</v>
      </c>
      <c r="AG110" s="98">
        <v>520</v>
      </c>
      <c r="AH110" s="98">
        <v>496</v>
      </c>
      <c r="AI110" s="98">
        <v>376</v>
      </c>
      <c r="AJ110" s="98">
        <v>12</v>
      </c>
      <c r="AK110" s="100" t="s">
        <v>163</v>
      </c>
      <c r="AL110" s="100" t="s">
        <v>163</v>
      </c>
      <c r="AM110" s="98">
        <v>12</v>
      </c>
    </row>
    <row r="111" spans="1:39" ht="18" customHeight="1">
      <c r="A111" s="13"/>
      <c r="B111" s="13"/>
      <c r="E111" s="299" t="s">
        <v>279</v>
      </c>
      <c r="F111" s="299"/>
      <c r="H111" s="101">
        <v>365</v>
      </c>
      <c r="I111" s="89">
        <v>242</v>
      </c>
      <c r="J111" s="89">
        <v>226</v>
      </c>
      <c r="K111" s="89">
        <v>81</v>
      </c>
      <c r="L111" s="98">
        <v>322</v>
      </c>
      <c r="M111" s="98">
        <v>242</v>
      </c>
      <c r="N111" s="98">
        <v>226</v>
      </c>
      <c r="O111" s="98">
        <v>80</v>
      </c>
      <c r="P111" s="98">
        <v>300</v>
      </c>
      <c r="Q111" s="98">
        <v>222</v>
      </c>
      <c r="R111" s="98">
        <v>214</v>
      </c>
      <c r="S111" s="98">
        <v>78</v>
      </c>
      <c r="T111" s="98">
        <v>1</v>
      </c>
      <c r="U111" s="100" t="s">
        <v>163</v>
      </c>
      <c r="V111" s="100" t="s">
        <v>163</v>
      </c>
      <c r="W111" s="98">
        <v>1</v>
      </c>
      <c r="X111" s="101">
        <v>1460</v>
      </c>
      <c r="Y111" s="89">
        <v>968</v>
      </c>
      <c r="Z111" s="89">
        <v>904</v>
      </c>
      <c r="AA111" s="89">
        <v>324</v>
      </c>
      <c r="AB111" s="98">
        <v>1288</v>
      </c>
      <c r="AC111" s="98">
        <v>968</v>
      </c>
      <c r="AD111" s="98">
        <v>904</v>
      </c>
      <c r="AE111" s="98">
        <v>320</v>
      </c>
      <c r="AF111" s="98">
        <v>1200</v>
      </c>
      <c r="AG111" s="98">
        <v>888</v>
      </c>
      <c r="AH111" s="98">
        <v>856</v>
      </c>
      <c r="AI111" s="98">
        <v>312</v>
      </c>
      <c r="AJ111" s="98">
        <v>4</v>
      </c>
      <c r="AK111" s="100" t="s">
        <v>163</v>
      </c>
      <c r="AL111" s="100" t="s">
        <v>163</v>
      </c>
      <c r="AM111" s="98">
        <v>4</v>
      </c>
    </row>
    <row r="112" spans="1:39" ht="18" customHeight="1">
      <c r="A112" s="13"/>
      <c r="B112" s="13"/>
      <c r="E112" s="299" t="s">
        <v>278</v>
      </c>
      <c r="F112" s="299"/>
      <c r="H112" s="101">
        <v>389</v>
      </c>
      <c r="I112" s="89">
        <v>263</v>
      </c>
      <c r="J112" s="89">
        <v>251</v>
      </c>
      <c r="K112" s="89">
        <v>88</v>
      </c>
      <c r="L112" s="98">
        <v>345</v>
      </c>
      <c r="M112" s="98">
        <v>261</v>
      </c>
      <c r="N112" s="98">
        <v>250</v>
      </c>
      <c r="O112" s="98">
        <v>84</v>
      </c>
      <c r="P112" s="98">
        <v>316</v>
      </c>
      <c r="Q112" s="98">
        <v>241</v>
      </c>
      <c r="R112" s="98">
        <v>237</v>
      </c>
      <c r="S112" s="98">
        <v>75</v>
      </c>
      <c r="T112" s="98">
        <v>7</v>
      </c>
      <c r="U112" s="98">
        <v>2</v>
      </c>
      <c r="V112" s="98">
        <v>1</v>
      </c>
      <c r="W112" s="98">
        <v>4</v>
      </c>
      <c r="X112" s="101">
        <v>1556</v>
      </c>
      <c r="Y112" s="89">
        <v>1052</v>
      </c>
      <c r="Z112" s="89">
        <v>1004</v>
      </c>
      <c r="AA112" s="89">
        <v>352</v>
      </c>
      <c r="AB112" s="98">
        <v>1380</v>
      </c>
      <c r="AC112" s="98">
        <v>1044</v>
      </c>
      <c r="AD112" s="98">
        <v>1000</v>
      </c>
      <c r="AE112" s="98">
        <v>336</v>
      </c>
      <c r="AF112" s="98">
        <v>1264</v>
      </c>
      <c r="AG112" s="98">
        <v>964</v>
      </c>
      <c r="AH112" s="98">
        <v>948</v>
      </c>
      <c r="AI112" s="98">
        <v>300</v>
      </c>
      <c r="AJ112" s="98">
        <v>28</v>
      </c>
      <c r="AK112" s="98">
        <v>8</v>
      </c>
      <c r="AL112" s="98">
        <v>4</v>
      </c>
      <c r="AM112" s="98">
        <v>16</v>
      </c>
    </row>
    <row r="113" spans="1:39" ht="18" customHeight="1">
      <c r="A113" s="13"/>
      <c r="B113" s="13"/>
      <c r="E113" s="299" t="s">
        <v>267</v>
      </c>
      <c r="F113" s="299"/>
      <c r="H113" s="101">
        <v>362</v>
      </c>
      <c r="I113" s="89">
        <v>260</v>
      </c>
      <c r="J113" s="89">
        <v>245</v>
      </c>
      <c r="K113" s="89">
        <v>65</v>
      </c>
      <c r="L113" s="98">
        <v>318</v>
      </c>
      <c r="M113" s="98">
        <v>258</v>
      </c>
      <c r="N113" s="98">
        <v>243</v>
      </c>
      <c r="O113" s="98">
        <v>60</v>
      </c>
      <c r="P113" s="98">
        <v>295</v>
      </c>
      <c r="Q113" s="98">
        <v>239</v>
      </c>
      <c r="R113" s="98">
        <v>232</v>
      </c>
      <c r="S113" s="98">
        <v>56</v>
      </c>
      <c r="T113" s="98">
        <v>8</v>
      </c>
      <c r="U113" s="98">
        <v>2</v>
      </c>
      <c r="V113" s="98">
        <v>2</v>
      </c>
      <c r="W113" s="98">
        <v>5</v>
      </c>
      <c r="X113" s="101">
        <v>1448</v>
      </c>
      <c r="Y113" s="89">
        <v>1040</v>
      </c>
      <c r="Z113" s="89">
        <v>980</v>
      </c>
      <c r="AA113" s="89">
        <v>260</v>
      </c>
      <c r="AB113" s="98">
        <v>1272</v>
      </c>
      <c r="AC113" s="98">
        <v>1032</v>
      </c>
      <c r="AD113" s="98">
        <v>972</v>
      </c>
      <c r="AE113" s="98">
        <v>240</v>
      </c>
      <c r="AF113" s="98">
        <v>1180</v>
      </c>
      <c r="AG113" s="98">
        <v>956</v>
      </c>
      <c r="AH113" s="98">
        <v>928</v>
      </c>
      <c r="AI113" s="98">
        <v>224</v>
      </c>
      <c r="AJ113" s="98">
        <v>32</v>
      </c>
      <c r="AK113" s="98">
        <v>8</v>
      </c>
      <c r="AL113" s="98">
        <v>8</v>
      </c>
      <c r="AM113" s="98">
        <v>20</v>
      </c>
    </row>
    <row r="114" spans="1:39" ht="18" customHeight="1">
      <c r="A114" s="13"/>
      <c r="B114" s="13"/>
      <c r="E114" s="299" t="s">
        <v>268</v>
      </c>
      <c r="F114" s="299"/>
      <c r="H114" s="101">
        <v>399</v>
      </c>
      <c r="I114" s="89">
        <v>293</v>
      </c>
      <c r="J114" s="89">
        <v>276</v>
      </c>
      <c r="K114" s="89">
        <v>61</v>
      </c>
      <c r="L114" s="98">
        <v>348</v>
      </c>
      <c r="M114" s="98">
        <v>290</v>
      </c>
      <c r="N114" s="98">
        <v>273</v>
      </c>
      <c r="O114" s="98">
        <v>57</v>
      </c>
      <c r="P114" s="98">
        <v>314</v>
      </c>
      <c r="Q114" s="98">
        <v>261</v>
      </c>
      <c r="R114" s="98">
        <v>256</v>
      </c>
      <c r="S114" s="98">
        <v>53</v>
      </c>
      <c r="T114" s="98">
        <v>8</v>
      </c>
      <c r="U114" s="98">
        <v>3</v>
      </c>
      <c r="V114" s="98">
        <v>3</v>
      </c>
      <c r="W114" s="98">
        <v>4</v>
      </c>
      <c r="X114" s="101">
        <v>1596</v>
      </c>
      <c r="Y114" s="89">
        <v>1172</v>
      </c>
      <c r="Z114" s="89">
        <v>1104</v>
      </c>
      <c r="AA114" s="89">
        <v>244</v>
      </c>
      <c r="AB114" s="98">
        <v>1392</v>
      </c>
      <c r="AC114" s="98">
        <v>1160</v>
      </c>
      <c r="AD114" s="98">
        <v>1092</v>
      </c>
      <c r="AE114" s="98">
        <v>228</v>
      </c>
      <c r="AF114" s="98">
        <v>1256</v>
      </c>
      <c r="AG114" s="98">
        <v>1044</v>
      </c>
      <c r="AH114" s="98">
        <v>1024</v>
      </c>
      <c r="AI114" s="98">
        <v>212</v>
      </c>
      <c r="AJ114" s="98">
        <v>32</v>
      </c>
      <c r="AK114" s="98">
        <v>12</v>
      </c>
      <c r="AL114" s="98">
        <v>12</v>
      </c>
      <c r="AM114" s="98">
        <v>16</v>
      </c>
    </row>
    <row r="115" spans="1:39" ht="18" customHeight="1">
      <c r="A115" s="13"/>
      <c r="B115" s="13"/>
      <c r="E115" s="299" t="s">
        <v>269</v>
      </c>
      <c r="F115" s="299"/>
      <c r="H115" s="101">
        <v>391</v>
      </c>
      <c r="I115" s="89">
        <v>298</v>
      </c>
      <c r="J115" s="89">
        <v>279</v>
      </c>
      <c r="K115" s="89">
        <v>54</v>
      </c>
      <c r="L115" s="98">
        <v>345</v>
      </c>
      <c r="M115" s="98">
        <v>295</v>
      </c>
      <c r="N115" s="98">
        <v>277</v>
      </c>
      <c r="O115" s="98">
        <v>50</v>
      </c>
      <c r="P115" s="98">
        <v>324</v>
      </c>
      <c r="Q115" s="98">
        <v>278</v>
      </c>
      <c r="R115" s="98">
        <v>266</v>
      </c>
      <c r="S115" s="98">
        <v>46</v>
      </c>
      <c r="T115" s="98">
        <v>7</v>
      </c>
      <c r="U115" s="98">
        <v>3</v>
      </c>
      <c r="V115" s="98">
        <v>2</v>
      </c>
      <c r="W115" s="100">
        <v>4</v>
      </c>
      <c r="X115" s="101">
        <v>1564</v>
      </c>
      <c r="Y115" s="89">
        <v>1192</v>
      </c>
      <c r="Z115" s="89">
        <v>1116</v>
      </c>
      <c r="AA115" s="89">
        <v>216</v>
      </c>
      <c r="AB115" s="98">
        <v>1380</v>
      </c>
      <c r="AC115" s="98">
        <v>1180</v>
      </c>
      <c r="AD115" s="98">
        <v>1108</v>
      </c>
      <c r="AE115" s="98">
        <v>200</v>
      </c>
      <c r="AF115" s="98">
        <v>1296</v>
      </c>
      <c r="AG115" s="98">
        <v>1112</v>
      </c>
      <c r="AH115" s="98">
        <v>1064</v>
      </c>
      <c r="AI115" s="98">
        <v>184</v>
      </c>
      <c r="AJ115" s="98">
        <v>28</v>
      </c>
      <c r="AK115" s="98">
        <v>12</v>
      </c>
      <c r="AL115" s="98">
        <v>8</v>
      </c>
      <c r="AM115" s="100">
        <v>16</v>
      </c>
    </row>
    <row r="116" spans="1:39" ht="18" customHeight="1">
      <c r="A116" s="13"/>
      <c r="B116" s="13"/>
      <c r="E116" s="299" t="s">
        <v>277</v>
      </c>
      <c r="F116" s="299"/>
      <c r="H116" s="101">
        <v>193</v>
      </c>
      <c r="I116" s="89">
        <v>144</v>
      </c>
      <c r="J116" s="89">
        <v>139</v>
      </c>
      <c r="K116" s="89">
        <v>29</v>
      </c>
      <c r="L116" s="98">
        <v>169</v>
      </c>
      <c r="M116" s="98">
        <v>141</v>
      </c>
      <c r="N116" s="98">
        <v>136</v>
      </c>
      <c r="O116" s="98">
        <v>28</v>
      </c>
      <c r="P116" s="98">
        <v>154</v>
      </c>
      <c r="Q116" s="98">
        <v>129</v>
      </c>
      <c r="R116" s="98">
        <v>127</v>
      </c>
      <c r="S116" s="98">
        <v>25</v>
      </c>
      <c r="T116" s="98">
        <v>4</v>
      </c>
      <c r="U116" s="98">
        <v>3</v>
      </c>
      <c r="V116" s="98">
        <v>3</v>
      </c>
      <c r="W116" s="98">
        <v>1</v>
      </c>
      <c r="X116" s="101">
        <v>772</v>
      </c>
      <c r="Y116" s="89">
        <v>576</v>
      </c>
      <c r="Z116" s="89">
        <v>556</v>
      </c>
      <c r="AA116" s="89">
        <v>116</v>
      </c>
      <c r="AB116" s="98">
        <v>676</v>
      </c>
      <c r="AC116" s="98">
        <v>564</v>
      </c>
      <c r="AD116" s="98">
        <v>544</v>
      </c>
      <c r="AE116" s="98">
        <v>112</v>
      </c>
      <c r="AF116" s="98">
        <v>616</v>
      </c>
      <c r="AG116" s="98">
        <v>516</v>
      </c>
      <c r="AH116" s="98">
        <v>508</v>
      </c>
      <c r="AI116" s="98">
        <v>100</v>
      </c>
      <c r="AJ116" s="98">
        <v>16</v>
      </c>
      <c r="AK116" s="98">
        <v>12</v>
      </c>
      <c r="AL116" s="98">
        <v>12</v>
      </c>
      <c r="AM116" s="98">
        <v>4</v>
      </c>
    </row>
    <row r="117" spans="1:39" ht="18" customHeight="1">
      <c r="A117" s="13"/>
      <c r="B117" s="13"/>
      <c r="F117" s="137">
        <v>20</v>
      </c>
      <c r="G117" s="2" t="s">
        <v>64</v>
      </c>
      <c r="H117" s="101">
        <v>806</v>
      </c>
      <c r="I117" s="89">
        <v>370</v>
      </c>
      <c r="J117" s="89">
        <v>318</v>
      </c>
      <c r="K117" s="89">
        <v>386</v>
      </c>
      <c r="L117" s="98">
        <v>490</v>
      </c>
      <c r="M117" s="98">
        <v>318</v>
      </c>
      <c r="N117" s="98">
        <v>273</v>
      </c>
      <c r="O117" s="98">
        <v>171</v>
      </c>
      <c r="P117" s="98">
        <v>412</v>
      </c>
      <c r="Q117" s="98">
        <v>264</v>
      </c>
      <c r="R117" s="98">
        <v>251</v>
      </c>
      <c r="S117" s="98">
        <v>147</v>
      </c>
      <c r="T117" s="98">
        <v>267</v>
      </c>
      <c r="U117" s="98">
        <v>52</v>
      </c>
      <c r="V117" s="98">
        <v>45</v>
      </c>
      <c r="W117" s="98">
        <v>215</v>
      </c>
      <c r="X117" s="101">
        <v>3224</v>
      </c>
      <c r="Y117" s="89">
        <v>1480</v>
      </c>
      <c r="Z117" s="89">
        <v>1272</v>
      </c>
      <c r="AA117" s="89">
        <v>1544</v>
      </c>
      <c r="AB117" s="98">
        <v>1960</v>
      </c>
      <c r="AC117" s="98">
        <v>1272</v>
      </c>
      <c r="AD117" s="98">
        <v>1092</v>
      </c>
      <c r="AE117" s="98">
        <v>684</v>
      </c>
      <c r="AF117" s="98">
        <v>1648</v>
      </c>
      <c r="AG117" s="98">
        <v>1056</v>
      </c>
      <c r="AH117" s="98">
        <v>1004</v>
      </c>
      <c r="AI117" s="98">
        <v>588</v>
      </c>
      <c r="AJ117" s="98">
        <v>1068</v>
      </c>
      <c r="AK117" s="98">
        <v>208</v>
      </c>
      <c r="AL117" s="98">
        <v>180</v>
      </c>
      <c r="AM117" s="98">
        <v>860</v>
      </c>
    </row>
    <row r="118" spans="1:39" ht="18" customHeight="1">
      <c r="A118" s="13"/>
      <c r="B118" s="13"/>
      <c r="C118" s="303" t="s">
        <v>281</v>
      </c>
      <c r="D118" s="303"/>
      <c r="E118" s="303"/>
      <c r="F118" s="303"/>
      <c r="G118" s="303"/>
      <c r="H118" s="101">
        <v>1047</v>
      </c>
      <c r="I118" s="89">
        <v>620</v>
      </c>
      <c r="J118" s="89">
        <v>574</v>
      </c>
      <c r="K118" s="89">
        <v>234</v>
      </c>
      <c r="L118" s="98">
        <v>812</v>
      </c>
      <c r="M118" s="98">
        <v>604</v>
      </c>
      <c r="N118" s="98">
        <v>559</v>
      </c>
      <c r="O118" s="98">
        <v>208</v>
      </c>
      <c r="P118" s="98">
        <v>737</v>
      </c>
      <c r="Q118" s="98">
        <v>546</v>
      </c>
      <c r="R118" s="98">
        <v>527</v>
      </c>
      <c r="S118" s="98">
        <v>191</v>
      </c>
      <c r="T118" s="98">
        <v>44</v>
      </c>
      <c r="U118" s="98">
        <v>16</v>
      </c>
      <c r="V118" s="98">
        <v>15</v>
      </c>
      <c r="W118" s="98">
        <v>26</v>
      </c>
      <c r="X118" s="101">
        <v>5475</v>
      </c>
      <c r="Y118" s="89">
        <v>3222</v>
      </c>
      <c r="Z118" s="89">
        <v>2976</v>
      </c>
      <c r="AA118" s="89">
        <v>1238</v>
      </c>
      <c r="AB118" s="98">
        <v>4239</v>
      </c>
      <c r="AC118" s="98">
        <v>3139</v>
      </c>
      <c r="AD118" s="98">
        <v>2898</v>
      </c>
      <c r="AE118" s="98">
        <v>1100</v>
      </c>
      <c r="AF118" s="98">
        <v>3845</v>
      </c>
      <c r="AG118" s="98">
        <v>2837</v>
      </c>
      <c r="AH118" s="98">
        <v>2733</v>
      </c>
      <c r="AI118" s="98">
        <v>1008</v>
      </c>
      <c r="AJ118" s="98">
        <v>232</v>
      </c>
      <c r="AK118" s="98">
        <v>83</v>
      </c>
      <c r="AL118" s="98">
        <v>78</v>
      </c>
      <c r="AM118" s="98">
        <v>138</v>
      </c>
    </row>
    <row r="119" spans="1:39" ht="18" customHeight="1">
      <c r="A119" s="13"/>
      <c r="B119" s="13"/>
      <c r="E119" s="46" t="s">
        <v>62</v>
      </c>
      <c r="F119" s="2">
        <v>0</v>
      </c>
      <c r="G119" s="2" t="s">
        <v>63</v>
      </c>
      <c r="H119" s="101">
        <v>75</v>
      </c>
      <c r="I119" s="89">
        <v>24</v>
      </c>
      <c r="J119" s="89">
        <v>21</v>
      </c>
      <c r="K119" s="89">
        <v>36</v>
      </c>
      <c r="L119" s="98">
        <v>58</v>
      </c>
      <c r="M119" s="98">
        <v>24</v>
      </c>
      <c r="N119" s="98">
        <v>21</v>
      </c>
      <c r="O119" s="98">
        <v>34</v>
      </c>
      <c r="P119" s="98">
        <v>50</v>
      </c>
      <c r="Q119" s="98">
        <v>20</v>
      </c>
      <c r="R119" s="98">
        <v>18</v>
      </c>
      <c r="S119" s="98">
        <v>30</v>
      </c>
      <c r="T119" s="98">
        <v>2</v>
      </c>
      <c r="U119" s="100" t="s">
        <v>163</v>
      </c>
      <c r="V119" s="100" t="s">
        <v>163</v>
      </c>
      <c r="W119" s="98">
        <v>2</v>
      </c>
      <c r="X119" s="101">
        <v>418</v>
      </c>
      <c r="Y119" s="89">
        <v>129</v>
      </c>
      <c r="Z119" s="89">
        <v>114</v>
      </c>
      <c r="AA119" s="89">
        <v>201</v>
      </c>
      <c r="AB119" s="98">
        <v>318</v>
      </c>
      <c r="AC119" s="98">
        <v>129</v>
      </c>
      <c r="AD119" s="98">
        <v>114</v>
      </c>
      <c r="AE119" s="98">
        <v>189</v>
      </c>
      <c r="AF119" s="98">
        <v>276</v>
      </c>
      <c r="AG119" s="98">
        <v>109</v>
      </c>
      <c r="AH119" s="98">
        <v>99</v>
      </c>
      <c r="AI119" s="98">
        <v>167</v>
      </c>
      <c r="AJ119" s="98">
        <v>12</v>
      </c>
      <c r="AK119" s="100" t="s">
        <v>163</v>
      </c>
      <c r="AL119" s="100" t="s">
        <v>163</v>
      </c>
      <c r="AM119" s="98">
        <v>12</v>
      </c>
    </row>
    <row r="120" spans="1:39" ht="18" customHeight="1">
      <c r="A120" s="13"/>
      <c r="B120" s="13"/>
      <c r="E120" s="299" t="s">
        <v>280</v>
      </c>
      <c r="F120" s="299"/>
      <c r="H120" s="101">
        <v>158</v>
      </c>
      <c r="I120" s="89">
        <v>77</v>
      </c>
      <c r="J120" s="89">
        <v>68</v>
      </c>
      <c r="K120" s="89">
        <v>52</v>
      </c>
      <c r="L120" s="98">
        <v>123</v>
      </c>
      <c r="M120" s="98">
        <v>74</v>
      </c>
      <c r="N120" s="98">
        <v>65</v>
      </c>
      <c r="O120" s="98">
        <v>49</v>
      </c>
      <c r="P120" s="98">
        <v>111</v>
      </c>
      <c r="Q120" s="98">
        <v>66</v>
      </c>
      <c r="R120" s="98">
        <v>61</v>
      </c>
      <c r="S120" s="98">
        <v>45</v>
      </c>
      <c r="T120" s="98">
        <v>6</v>
      </c>
      <c r="U120" s="98">
        <v>3</v>
      </c>
      <c r="V120" s="98">
        <v>3</v>
      </c>
      <c r="W120" s="98">
        <v>3</v>
      </c>
      <c r="X120" s="101">
        <v>844</v>
      </c>
      <c r="Y120" s="89">
        <v>412</v>
      </c>
      <c r="Z120" s="89">
        <v>365</v>
      </c>
      <c r="AA120" s="89">
        <v>279</v>
      </c>
      <c r="AB120" s="98">
        <v>657</v>
      </c>
      <c r="AC120" s="98">
        <v>397</v>
      </c>
      <c r="AD120" s="98">
        <v>350</v>
      </c>
      <c r="AE120" s="98">
        <v>260</v>
      </c>
      <c r="AF120" s="98">
        <v>592</v>
      </c>
      <c r="AG120" s="98">
        <v>354</v>
      </c>
      <c r="AH120" s="98">
        <v>328</v>
      </c>
      <c r="AI120" s="98">
        <v>238</v>
      </c>
      <c r="AJ120" s="98">
        <v>34</v>
      </c>
      <c r="AK120" s="98">
        <v>15</v>
      </c>
      <c r="AL120" s="98">
        <v>15</v>
      </c>
      <c r="AM120" s="98">
        <v>19</v>
      </c>
    </row>
    <row r="121" spans="1:39" ht="18" customHeight="1">
      <c r="A121" s="13"/>
      <c r="B121" s="13"/>
      <c r="E121" s="299" t="s">
        <v>279</v>
      </c>
      <c r="F121" s="299"/>
      <c r="H121" s="101">
        <v>164</v>
      </c>
      <c r="I121" s="89">
        <v>88</v>
      </c>
      <c r="J121" s="89">
        <v>83</v>
      </c>
      <c r="K121" s="89">
        <v>36</v>
      </c>
      <c r="L121" s="98">
        <v>117</v>
      </c>
      <c r="M121" s="98">
        <v>86</v>
      </c>
      <c r="N121" s="98">
        <v>81</v>
      </c>
      <c r="O121" s="98">
        <v>31</v>
      </c>
      <c r="P121" s="98">
        <v>108</v>
      </c>
      <c r="Q121" s="98">
        <v>80</v>
      </c>
      <c r="R121" s="98">
        <v>78</v>
      </c>
      <c r="S121" s="98">
        <v>28</v>
      </c>
      <c r="T121" s="98">
        <v>8</v>
      </c>
      <c r="U121" s="98">
        <v>2</v>
      </c>
      <c r="V121" s="98">
        <v>2</v>
      </c>
      <c r="W121" s="98">
        <v>5</v>
      </c>
      <c r="X121" s="101">
        <v>865</v>
      </c>
      <c r="Y121" s="89">
        <v>463</v>
      </c>
      <c r="Z121" s="89">
        <v>433</v>
      </c>
      <c r="AA121" s="89">
        <v>189</v>
      </c>
      <c r="AB121" s="98">
        <v>614</v>
      </c>
      <c r="AC121" s="98">
        <v>451</v>
      </c>
      <c r="AD121" s="98">
        <v>421</v>
      </c>
      <c r="AE121" s="98">
        <v>163</v>
      </c>
      <c r="AF121" s="98">
        <v>562</v>
      </c>
      <c r="AG121" s="98">
        <v>415</v>
      </c>
      <c r="AH121" s="98">
        <v>403</v>
      </c>
      <c r="AI121" s="98">
        <v>147</v>
      </c>
      <c r="AJ121" s="98">
        <v>44</v>
      </c>
      <c r="AK121" s="98">
        <v>12</v>
      </c>
      <c r="AL121" s="98">
        <v>12</v>
      </c>
      <c r="AM121" s="98">
        <v>26</v>
      </c>
    </row>
    <row r="122" spans="1:39" ht="18" customHeight="1">
      <c r="A122" s="13"/>
      <c r="B122" s="13"/>
      <c r="E122" s="299" t="s">
        <v>278</v>
      </c>
      <c r="F122" s="299"/>
      <c r="H122" s="101">
        <v>218</v>
      </c>
      <c r="I122" s="89">
        <v>146</v>
      </c>
      <c r="J122" s="89">
        <v>132</v>
      </c>
      <c r="K122" s="89">
        <v>34</v>
      </c>
      <c r="L122" s="98">
        <v>176</v>
      </c>
      <c r="M122" s="98">
        <v>142</v>
      </c>
      <c r="N122" s="98">
        <v>128</v>
      </c>
      <c r="O122" s="98">
        <v>34</v>
      </c>
      <c r="P122" s="98">
        <v>163</v>
      </c>
      <c r="Q122" s="98">
        <v>130</v>
      </c>
      <c r="R122" s="98">
        <v>124</v>
      </c>
      <c r="S122" s="98">
        <v>33</v>
      </c>
      <c r="T122" s="98">
        <v>4</v>
      </c>
      <c r="U122" s="98">
        <v>4</v>
      </c>
      <c r="V122" s="98">
        <v>4</v>
      </c>
      <c r="W122" s="100" t="s">
        <v>163</v>
      </c>
      <c r="X122" s="101">
        <v>1141</v>
      </c>
      <c r="Y122" s="89">
        <v>765</v>
      </c>
      <c r="Z122" s="89">
        <v>691</v>
      </c>
      <c r="AA122" s="89">
        <v>178</v>
      </c>
      <c r="AB122" s="98">
        <v>923</v>
      </c>
      <c r="AC122" s="98">
        <v>745</v>
      </c>
      <c r="AD122" s="98">
        <v>671</v>
      </c>
      <c r="AE122" s="98">
        <v>178</v>
      </c>
      <c r="AF122" s="98">
        <v>857</v>
      </c>
      <c r="AG122" s="98">
        <v>684</v>
      </c>
      <c r="AH122" s="98">
        <v>651</v>
      </c>
      <c r="AI122" s="98">
        <v>173</v>
      </c>
      <c r="AJ122" s="98">
        <v>20</v>
      </c>
      <c r="AK122" s="98">
        <v>20</v>
      </c>
      <c r="AL122" s="98">
        <v>20</v>
      </c>
      <c r="AM122" s="100" t="s">
        <v>163</v>
      </c>
    </row>
    <row r="123" spans="1:39" ht="18" customHeight="1">
      <c r="A123" s="13"/>
      <c r="B123" s="13"/>
      <c r="E123" s="299" t="s">
        <v>267</v>
      </c>
      <c r="F123" s="299"/>
      <c r="H123" s="101">
        <v>170</v>
      </c>
      <c r="I123" s="89">
        <v>114</v>
      </c>
      <c r="J123" s="89">
        <v>109</v>
      </c>
      <c r="K123" s="89">
        <v>28</v>
      </c>
      <c r="L123" s="98">
        <v>138</v>
      </c>
      <c r="M123" s="98">
        <v>112</v>
      </c>
      <c r="N123" s="98">
        <v>107</v>
      </c>
      <c r="O123" s="98">
        <v>26</v>
      </c>
      <c r="P123" s="98">
        <v>121</v>
      </c>
      <c r="Q123" s="98">
        <v>99</v>
      </c>
      <c r="R123" s="98">
        <v>97</v>
      </c>
      <c r="S123" s="98">
        <v>22</v>
      </c>
      <c r="T123" s="98">
        <v>5</v>
      </c>
      <c r="U123" s="98">
        <v>2</v>
      </c>
      <c r="V123" s="98">
        <v>2</v>
      </c>
      <c r="W123" s="100">
        <v>2</v>
      </c>
      <c r="X123" s="101">
        <v>880</v>
      </c>
      <c r="Y123" s="89">
        <v>588</v>
      </c>
      <c r="Z123" s="89">
        <v>560</v>
      </c>
      <c r="AA123" s="89">
        <v>145</v>
      </c>
      <c r="AB123" s="98">
        <v>712</v>
      </c>
      <c r="AC123" s="98">
        <v>577</v>
      </c>
      <c r="AD123" s="98">
        <v>549</v>
      </c>
      <c r="AE123" s="98">
        <v>135</v>
      </c>
      <c r="AF123" s="98">
        <v>624</v>
      </c>
      <c r="AG123" s="98">
        <v>510</v>
      </c>
      <c r="AH123" s="98">
        <v>499</v>
      </c>
      <c r="AI123" s="98">
        <v>114</v>
      </c>
      <c r="AJ123" s="98">
        <v>26</v>
      </c>
      <c r="AK123" s="98">
        <v>11</v>
      </c>
      <c r="AL123" s="98">
        <v>11</v>
      </c>
      <c r="AM123" s="100">
        <v>10</v>
      </c>
    </row>
    <row r="124" spans="1:39" ht="18" customHeight="1">
      <c r="A124" s="13"/>
      <c r="B124" s="13"/>
      <c r="E124" s="299" t="s">
        <v>268</v>
      </c>
      <c r="F124" s="299"/>
      <c r="H124" s="101">
        <v>125</v>
      </c>
      <c r="I124" s="89">
        <v>95</v>
      </c>
      <c r="J124" s="89">
        <v>91</v>
      </c>
      <c r="K124" s="89">
        <v>12</v>
      </c>
      <c r="L124" s="98">
        <v>106</v>
      </c>
      <c r="M124" s="98">
        <v>95</v>
      </c>
      <c r="N124" s="98">
        <v>91</v>
      </c>
      <c r="O124" s="98">
        <v>11</v>
      </c>
      <c r="P124" s="98">
        <v>98</v>
      </c>
      <c r="Q124" s="98">
        <v>87</v>
      </c>
      <c r="R124" s="98">
        <v>86</v>
      </c>
      <c r="S124" s="98">
        <v>11</v>
      </c>
      <c r="T124" s="98">
        <v>1</v>
      </c>
      <c r="U124" s="100" t="s">
        <v>163</v>
      </c>
      <c r="V124" s="100" t="s">
        <v>163</v>
      </c>
      <c r="W124" s="100">
        <v>1</v>
      </c>
      <c r="X124" s="101">
        <v>632</v>
      </c>
      <c r="Y124" s="89">
        <v>481</v>
      </c>
      <c r="Z124" s="89">
        <v>461</v>
      </c>
      <c r="AA124" s="89">
        <v>61</v>
      </c>
      <c r="AB124" s="98">
        <v>537</v>
      </c>
      <c r="AC124" s="98">
        <v>481</v>
      </c>
      <c r="AD124" s="98">
        <v>461</v>
      </c>
      <c r="AE124" s="98">
        <v>56</v>
      </c>
      <c r="AF124" s="98">
        <v>497</v>
      </c>
      <c r="AG124" s="98">
        <v>441</v>
      </c>
      <c r="AH124" s="98">
        <v>436</v>
      </c>
      <c r="AI124" s="98">
        <v>56</v>
      </c>
      <c r="AJ124" s="98">
        <v>5</v>
      </c>
      <c r="AK124" s="100" t="s">
        <v>163</v>
      </c>
      <c r="AL124" s="100" t="s">
        <v>163</v>
      </c>
      <c r="AM124" s="100">
        <v>5</v>
      </c>
    </row>
    <row r="125" spans="1:39" ht="18" customHeight="1">
      <c r="A125" s="13"/>
      <c r="B125" s="13"/>
      <c r="E125" s="299" t="s">
        <v>269</v>
      </c>
      <c r="F125" s="299"/>
      <c r="H125" s="101">
        <v>57</v>
      </c>
      <c r="I125" s="89">
        <v>36</v>
      </c>
      <c r="J125" s="89">
        <v>36</v>
      </c>
      <c r="K125" s="89">
        <v>7</v>
      </c>
      <c r="L125" s="98">
        <v>42</v>
      </c>
      <c r="M125" s="98">
        <v>35</v>
      </c>
      <c r="N125" s="98">
        <v>35</v>
      </c>
      <c r="O125" s="98">
        <v>7</v>
      </c>
      <c r="P125" s="98">
        <v>39</v>
      </c>
      <c r="Q125" s="98">
        <v>32</v>
      </c>
      <c r="R125" s="98">
        <v>32</v>
      </c>
      <c r="S125" s="98">
        <v>7</v>
      </c>
      <c r="T125" s="98">
        <v>1</v>
      </c>
      <c r="U125" s="98">
        <v>1</v>
      </c>
      <c r="V125" s="98">
        <v>1</v>
      </c>
      <c r="W125" s="100" t="s">
        <v>163</v>
      </c>
      <c r="X125" s="101">
        <v>287</v>
      </c>
      <c r="Y125" s="89">
        <v>180</v>
      </c>
      <c r="Z125" s="89">
        <v>180</v>
      </c>
      <c r="AA125" s="89">
        <v>36</v>
      </c>
      <c r="AB125" s="98">
        <v>211</v>
      </c>
      <c r="AC125" s="98">
        <v>175</v>
      </c>
      <c r="AD125" s="98">
        <v>175</v>
      </c>
      <c r="AE125" s="98">
        <v>36</v>
      </c>
      <c r="AF125" s="98">
        <v>196</v>
      </c>
      <c r="AG125" s="98">
        <v>160</v>
      </c>
      <c r="AH125" s="98">
        <v>160</v>
      </c>
      <c r="AI125" s="98">
        <v>36</v>
      </c>
      <c r="AJ125" s="98">
        <v>5</v>
      </c>
      <c r="AK125" s="98">
        <v>5</v>
      </c>
      <c r="AL125" s="98">
        <v>5</v>
      </c>
      <c r="AM125" s="100" t="s">
        <v>163</v>
      </c>
    </row>
    <row r="126" spans="1:39" ht="18" customHeight="1">
      <c r="A126" s="13"/>
      <c r="B126" s="13"/>
      <c r="E126" s="299" t="s">
        <v>277</v>
      </c>
      <c r="F126" s="299"/>
      <c r="H126" s="101">
        <v>24</v>
      </c>
      <c r="I126" s="89">
        <v>15</v>
      </c>
      <c r="J126" s="89">
        <v>14</v>
      </c>
      <c r="K126" s="89">
        <v>4</v>
      </c>
      <c r="L126" s="98">
        <v>18</v>
      </c>
      <c r="M126" s="98">
        <v>14</v>
      </c>
      <c r="N126" s="98">
        <v>13</v>
      </c>
      <c r="O126" s="98">
        <v>4</v>
      </c>
      <c r="P126" s="98">
        <v>17</v>
      </c>
      <c r="Q126" s="98">
        <v>13</v>
      </c>
      <c r="R126" s="98">
        <v>13</v>
      </c>
      <c r="S126" s="98">
        <v>4</v>
      </c>
      <c r="T126" s="98">
        <v>1</v>
      </c>
      <c r="U126" s="98">
        <v>1</v>
      </c>
      <c r="V126" s="98">
        <v>1</v>
      </c>
      <c r="W126" s="100" t="s">
        <v>163</v>
      </c>
      <c r="X126" s="101">
        <v>121</v>
      </c>
      <c r="Y126" s="89">
        <v>76</v>
      </c>
      <c r="Z126" s="89">
        <v>71</v>
      </c>
      <c r="AA126" s="89">
        <v>20</v>
      </c>
      <c r="AB126" s="98">
        <v>91</v>
      </c>
      <c r="AC126" s="98">
        <v>71</v>
      </c>
      <c r="AD126" s="98">
        <v>66</v>
      </c>
      <c r="AE126" s="98">
        <v>20</v>
      </c>
      <c r="AF126" s="98">
        <v>86</v>
      </c>
      <c r="AG126" s="98">
        <v>66</v>
      </c>
      <c r="AH126" s="98">
        <v>66</v>
      </c>
      <c r="AI126" s="98">
        <v>20</v>
      </c>
      <c r="AJ126" s="98">
        <v>5</v>
      </c>
      <c r="AK126" s="98">
        <v>5</v>
      </c>
      <c r="AL126" s="98">
        <v>5</v>
      </c>
      <c r="AM126" s="100" t="s">
        <v>163</v>
      </c>
    </row>
    <row r="127" spans="1:39" ht="18" customHeight="1">
      <c r="A127" s="13"/>
      <c r="B127" s="13"/>
      <c r="F127" s="137">
        <v>20</v>
      </c>
      <c r="G127" s="2" t="s">
        <v>64</v>
      </c>
      <c r="H127" s="101">
        <v>56</v>
      </c>
      <c r="I127" s="89">
        <v>25</v>
      </c>
      <c r="J127" s="89">
        <v>20</v>
      </c>
      <c r="K127" s="89">
        <v>25</v>
      </c>
      <c r="L127" s="98">
        <v>34</v>
      </c>
      <c r="M127" s="98">
        <v>22</v>
      </c>
      <c r="N127" s="98">
        <v>18</v>
      </c>
      <c r="O127" s="98">
        <v>12</v>
      </c>
      <c r="P127" s="98">
        <v>30</v>
      </c>
      <c r="Q127" s="98">
        <v>19</v>
      </c>
      <c r="R127" s="98">
        <v>18</v>
      </c>
      <c r="S127" s="98">
        <v>11</v>
      </c>
      <c r="T127" s="98">
        <v>16</v>
      </c>
      <c r="U127" s="98">
        <v>3</v>
      </c>
      <c r="V127" s="98">
        <v>2</v>
      </c>
      <c r="W127" s="98">
        <v>13</v>
      </c>
      <c r="X127" s="101">
        <v>287</v>
      </c>
      <c r="Y127" s="89">
        <v>128</v>
      </c>
      <c r="Z127" s="89">
        <v>101</v>
      </c>
      <c r="AA127" s="89">
        <v>129</v>
      </c>
      <c r="AB127" s="98">
        <v>176</v>
      </c>
      <c r="AC127" s="98">
        <v>113</v>
      </c>
      <c r="AD127" s="98">
        <v>91</v>
      </c>
      <c r="AE127" s="98">
        <v>63</v>
      </c>
      <c r="AF127" s="98">
        <v>155</v>
      </c>
      <c r="AG127" s="98">
        <v>98</v>
      </c>
      <c r="AH127" s="98">
        <v>91</v>
      </c>
      <c r="AI127" s="98">
        <v>57</v>
      </c>
      <c r="AJ127" s="98">
        <v>81</v>
      </c>
      <c r="AK127" s="98">
        <v>15</v>
      </c>
      <c r="AL127" s="98">
        <v>10</v>
      </c>
      <c r="AM127" s="98">
        <v>66</v>
      </c>
    </row>
    <row r="128" spans="1:39" ht="18" customHeight="1">
      <c r="A128" s="13"/>
      <c r="B128" s="13"/>
      <c r="F128" s="137"/>
      <c r="H128" s="89"/>
      <c r="I128" s="89"/>
      <c r="J128" s="89"/>
      <c r="K128" s="89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89"/>
      <c r="Y128" s="89"/>
      <c r="Z128" s="89"/>
      <c r="AA128" s="89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</row>
    <row r="129" spans="1:39" ht="15.95" customHeight="1" thickBot="1">
      <c r="A129" s="306" t="s">
        <v>462</v>
      </c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</row>
    <row r="130" spans="1:39" ht="15.95" customHeight="1" thickTop="1">
      <c r="A130" s="307" t="s">
        <v>276</v>
      </c>
      <c r="B130" s="308"/>
      <c r="C130" s="308"/>
      <c r="D130" s="308"/>
      <c r="E130" s="308"/>
      <c r="F130" s="308"/>
      <c r="G130" s="309"/>
      <c r="H130" s="316" t="s">
        <v>417</v>
      </c>
      <c r="I130" s="317"/>
      <c r="J130" s="317"/>
      <c r="K130" s="317"/>
      <c r="L130" s="317"/>
      <c r="M130" s="317"/>
      <c r="N130" s="317"/>
      <c r="O130" s="317"/>
      <c r="P130" s="317"/>
      <c r="Q130" s="317"/>
      <c r="R130" s="317"/>
      <c r="S130" s="317"/>
      <c r="T130" s="317"/>
      <c r="U130" s="317"/>
      <c r="V130" s="317"/>
      <c r="W130" s="318"/>
      <c r="X130" s="316" t="s">
        <v>418</v>
      </c>
      <c r="Y130" s="317"/>
      <c r="Z130" s="317"/>
      <c r="AA130" s="317"/>
      <c r="AB130" s="317"/>
      <c r="AC130" s="317"/>
      <c r="AD130" s="317"/>
      <c r="AE130" s="317"/>
      <c r="AF130" s="317"/>
      <c r="AG130" s="317"/>
      <c r="AH130" s="317"/>
      <c r="AI130" s="317"/>
      <c r="AJ130" s="317"/>
      <c r="AK130" s="317"/>
      <c r="AL130" s="317"/>
      <c r="AM130" s="318"/>
    </row>
    <row r="131" spans="1:39" ht="15" customHeight="1">
      <c r="A131" s="310"/>
      <c r="B131" s="311"/>
      <c r="C131" s="311"/>
      <c r="D131" s="311"/>
      <c r="E131" s="311"/>
      <c r="F131" s="311"/>
      <c r="G131" s="312"/>
      <c r="H131" s="251" t="s">
        <v>187</v>
      </c>
      <c r="I131" s="292"/>
      <c r="J131" s="292"/>
      <c r="K131" s="262"/>
      <c r="L131" s="251" t="s">
        <v>285</v>
      </c>
      <c r="M131" s="292"/>
      <c r="N131" s="292"/>
      <c r="O131" s="292"/>
      <c r="P131" s="292"/>
      <c r="Q131" s="292"/>
      <c r="R131" s="292"/>
      <c r="S131" s="262"/>
      <c r="T131" s="251" t="s">
        <v>287</v>
      </c>
      <c r="U131" s="292"/>
      <c r="V131" s="292"/>
      <c r="W131" s="262"/>
      <c r="X131" s="251" t="s">
        <v>187</v>
      </c>
      <c r="Y131" s="292"/>
      <c r="Z131" s="292"/>
      <c r="AA131" s="262"/>
      <c r="AB131" s="251" t="s">
        <v>285</v>
      </c>
      <c r="AC131" s="292"/>
      <c r="AD131" s="292"/>
      <c r="AE131" s="292"/>
      <c r="AF131" s="292"/>
      <c r="AG131" s="292"/>
      <c r="AH131" s="292"/>
      <c r="AI131" s="262"/>
      <c r="AJ131" s="251" t="s">
        <v>287</v>
      </c>
      <c r="AK131" s="292"/>
      <c r="AL131" s="292"/>
      <c r="AM131" s="292"/>
    </row>
    <row r="132" spans="1:39" ht="15" customHeight="1">
      <c r="A132" s="310"/>
      <c r="B132" s="311"/>
      <c r="C132" s="311"/>
      <c r="D132" s="311"/>
      <c r="E132" s="311"/>
      <c r="F132" s="311"/>
      <c r="G132" s="312"/>
      <c r="H132" s="252"/>
      <c r="I132" s="273"/>
      <c r="J132" s="273"/>
      <c r="K132" s="263"/>
      <c r="L132" s="87"/>
      <c r="M132" s="42"/>
      <c r="N132" s="42"/>
      <c r="O132" s="43"/>
      <c r="P132" s="264" t="s">
        <v>396</v>
      </c>
      <c r="Q132" s="265"/>
      <c r="R132" s="265"/>
      <c r="S132" s="266"/>
      <c r="T132" s="252"/>
      <c r="U132" s="273"/>
      <c r="V132" s="273"/>
      <c r="W132" s="263"/>
      <c r="X132" s="252"/>
      <c r="Y132" s="273"/>
      <c r="Z132" s="273"/>
      <c r="AA132" s="263"/>
      <c r="AB132" s="87"/>
      <c r="AC132" s="42"/>
      <c r="AD132" s="42"/>
      <c r="AE132" s="43"/>
      <c r="AF132" s="264" t="s">
        <v>396</v>
      </c>
      <c r="AG132" s="265"/>
      <c r="AH132" s="265"/>
      <c r="AI132" s="266"/>
      <c r="AJ132" s="252"/>
      <c r="AK132" s="273"/>
      <c r="AL132" s="273"/>
      <c r="AM132" s="273"/>
    </row>
    <row r="133" spans="1:39" ht="15" customHeight="1">
      <c r="A133" s="310"/>
      <c r="B133" s="311"/>
      <c r="C133" s="311"/>
      <c r="D133" s="311"/>
      <c r="E133" s="311"/>
      <c r="F133" s="311"/>
      <c r="G133" s="312"/>
      <c r="H133" s="267" t="s">
        <v>283</v>
      </c>
      <c r="I133" s="255" t="s">
        <v>70</v>
      </c>
      <c r="J133" s="319"/>
      <c r="K133" s="320" t="s">
        <v>395</v>
      </c>
      <c r="L133" s="322" t="s">
        <v>283</v>
      </c>
      <c r="M133" s="255" t="s">
        <v>70</v>
      </c>
      <c r="N133" s="319"/>
      <c r="O133" s="320" t="s">
        <v>395</v>
      </c>
      <c r="P133" s="322" t="s">
        <v>283</v>
      </c>
      <c r="Q133" s="255" t="s">
        <v>70</v>
      </c>
      <c r="R133" s="319"/>
      <c r="S133" s="320" t="s">
        <v>395</v>
      </c>
      <c r="T133" s="322" t="s">
        <v>283</v>
      </c>
      <c r="U133" s="255" t="s">
        <v>70</v>
      </c>
      <c r="V133" s="319"/>
      <c r="W133" s="320" t="s">
        <v>395</v>
      </c>
      <c r="X133" s="267" t="s">
        <v>283</v>
      </c>
      <c r="Y133" s="255" t="s">
        <v>70</v>
      </c>
      <c r="Z133" s="319"/>
      <c r="AA133" s="320" t="s">
        <v>395</v>
      </c>
      <c r="AB133" s="322" t="s">
        <v>283</v>
      </c>
      <c r="AC133" s="255" t="s">
        <v>70</v>
      </c>
      <c r="AD133" s="319"/>
      <c r="AE133" s="320" t="s">
        <v>395</v>
      </c>
      <c r="AF133" s="322" t="s">
        <v>283</v>
      </c>
      <c r="AG133" s="255" t="s">
        <v>70</v>
      </c>
      <c r="AH133" s="319"/>
      <c r="AI133" s="320" t="s">
        <v>395</v>
      </c>
      <c r="AJ133" s="322" t="s">
        <v>283</v>
      </c>
      <c r="AK133" s="255" t="s">
        <v>70</v>
      </c>
      <c r="AL133" s="319"/>
      <c r="AM133" s="320" t="s">
        <v>395</v>
      </c>
    </row>
    <row r="134" spans="1:39" ht="35.1" customHeight="1">
      <c r="A134" s="313"/>
      <c r="B134" s="314"/>
      <c r="C134" s="314"/>
      <c r="D134" s="314"/>
      <c r="E134" s="314"/>
      <c r="F134" s="314"/>
      <c r="G134" s="315"/>
      <c r="H134" s="254"/>
      <c r="I134" s="45"/>
      <c r="J134" s="67" t="s">
        <v>394</v>
      </c>
      <c r="K134" s="321"/>
      <c r="L134" s="323"/>
      <c r="M134" s="45"/>
      <c r="N134" s="67" t="s">
        <v>394</v>
      </c>
      <c r="O134" s="321"/>
      <c r="P134" s="323"/>
      <c r="Q134" s="45"/>
      <c r="R134" s="67" t="s">
        <v>394</v>
      </c>
      <c r="S134" s="321"/>
      <c r="T134" s="323"/>
      <c r="U134" s="45"/>
      <c r="V134" s="67" t="s">
        <v>394</v>
      </c>
      <c r="W134" s="321"/>
      <c r="X134" s="254"/>
      <c r="Y134" s="45"/>
      <c r="Z134" s="67" t="s">
        <v>394</v>
      </c>
      <c r="AA134" s="321"/>
      <c r="AB134" s="323"/>
      <c r="AC134" s="45"/>
      <c r="AD134" s="67" t="s">
        <v>394</v>
      </c>
      <c r="AE134" s="321"/>
      <c r="AF134" s="323"/>
      <c r="AG134" s="45"/>
      <c r="AH134" s="67" t="s">
        <v>394</v>
      </c>
      <c r="AI134" s="321"/>
      <c r="AJ134" s="323"/>
      <c r="AK134" s="45"/>
      <c r="AL134" s="67" t="s">
        <v>394</v>
      </c>
      <c r="AM134" s="321"/>
    </row>
    <row r="135" spans="1:39" ht="18" customHeight="1">
      <c r="A135" s="325" t="s">
        <v>274</v>
      </c>
      <c r="B135" s="325"/>
      <c r="C135" s="325"/>
      <c r="D135" s="325"/>
      <c r="E135" s="325"/>
      <c r="F135" s="325"/>
      <c r="G135" s="325"/>
      <c r="H135" s="95"/>
      <c r="I135" s="96"/>
      <c r="J135" s="96"/>
      <c r="K135" s="96"/>
      <c r="L135" s="97"/>
      <c r="M135" s="96"/>
      <c r="N135" s="96"/>
      <c r="O135" s="96"/>
      <c r="P135" s="97"/>
      <c r="Q135" s="96"/>
      <c r="R135" s="96"/>
      <c r="S135" s="96"/>
      <c r="T135" s="97"/>
      <c r="U135" s="96"/>
      <c r="V135" s="96"/>
      <c r="W135" s="96"/>
      <c r="X135" s="101"/>
      <c r="Y135" s="89"/>
      <c r="Z135" s="89"/>
      <c r="AA135" s="89"/>
      <c r="AB135" s="98"/>
      <c r="AC135" s="89"/>
      <c r="AD135" s="89"/>
      <c r="AE135" s="89"/>
      <c r="AF135" s="98"/>
      <c r="AG135" s="89"/>
      <c r="AH135" s="89"/>
      <c r="AI135" s="89"/>
      <c r="AJ135" s="98"/>
      <c r="AK135" s="92"/>
      <c r="AL135" s="92"/>
      <c r="AM135" s="89"/>
    </row>
    <row r="136" spans="1:39" ht="18" customHeight="1">
      <c r="A136" s="49"/>
      <c r="B136" s="324"/>
      <c r="C136" s="324"/>
      <c r="D136" s="324"/>
      <c r="E136" s="324"/>
      <c r="F136" s="324"/>
      <c r="G136" s="324"/>
      <c r="H136" s="95">
        <f>SUM(H137:H138)</f>
        <v>1213</v>
      </c>
      <c r="I136" s="96">
        <f>SUM(I137:I138)</f>
        <v>763</v>
      </c>
      <c r="J136" s="96">
        <f>SUM(J137:J138)</f>
        <v>669</v>
      </c>
      <c r="K136" s="96">
        <f>SUM(K137:K138)</f>
        <v>394</v>
      </c>
      <c r="L136" s="97">
        <f>SUM(L137:L138)</f>
        <v>984</v>
      </c>
      <c r="M136" s="96">
        <f t="shared" ref="M136:W136" si="20">SUM(M137:M138)</f>
        <v>711</v>
      </c>
      <c r="N136" s="96">
        <f t="shared" si="20"/>
        <v>624</v>
      </c>
      <c r="O136" s="96">
        <f t="shared" si="20"/>
        <v>273</v>
      </c>
      <c r="P136" s="97">
        <f t="shared" si="20"/>
        <v>849</v>
      </c>
      <c r="Q136" s="96">
        <f t="shared" si="20"/>
        <v>606</v>
      </c>
      <c r="R136" s="96">
        <f t="shared" si="20"/>
        <v>587</v>
      </c>
      <c r="S136" s="96">
        <f t="shared" si="20"/>
        <v>243</v>
      </c>
      <c r="T136" s="97">
        <f t="shared" si="20"/>
        <v>172</v>
      </c>
      <c r="U136" s="96">
        <f t="shared" si="20"/>
        <v>52</v>
      </c>
      <c r="V136" s="96">
        <f t="shared" si="20"/>
        <v>45</v>
      </c>
      <c r="W136" s="96">
        <f t="shared" si="20"/>
        <v>120</v>
      </c>
      <c r="X136" s="95">
        <f>SUM(X137:X138)</f>
        <v>4936</v>
      </c>
      <c r="Y136" s="96">
        <f>SUM(Y137:Y138)</f>
        <v>3167</v>
      </c>
      <c r="Z136" s="96">
        <f>SUM(Z137:Z138)</f>
        <v>2780</v>
      </c>
      <c r="AA136" s="96">
        <f>SUM(AA137:AA138)</f>
        <v>1520</v>
      </c>
      <c r="AB136" s="97">
        <f>SUM(AB137:AB138)</f>
        <v>4069</v>
      </c>
      <c r="AC136" s="96">
        <f t="shared" ref="AC136:AM136" si="21">SUM(AC137:AC138)</f>
        <v>2977</v>
      </c>
      <c r="AD136" s="96">
        <f t="shared" si="21"/>
        <v>2614</v>
      </c>
      <c r="AE136" s="96">
        <f t="shared" si="21"/>
        <v>1092</v>
      </c>
      <c r="AF136" s="97">
        <f t="shared" si="21"/>
        <v>3522</v>
      </c>
      <c r="AG136" s="96">
        <f t="shared" si="21"/>
        <v>2541</v>
      </c>
      <c r="AH136" s="96">
        <f t="shared" si="21"/>
        <v>2465</v>
      </c>
      <c r="AI136" s="96">
        <f t="shared" si="21"/>
        <v>981</v>
      </c>
      <c r="AJ136" s="97">
        <f t="shared" si="21"/>
        <v>613</v>
      </c>
      <c r="AK136" s="96">
        <f t="shared" si="21"/>
        <v>190</v>
      </c>
      <c r="AL136" s="96">
        <f t="shared" si="21"/>
        <v>166</v>
      </c>
      <c r="AM136" s="96">
        <f t="shared" si="21"/>
        <v>423</v>
      </c>
    </row>
    <row r="137" spans="1:39" ht="18" customHeight="1">
      <c r="A137" s="13"/>
      <c r="B137" s="13"/>
      <c r="C137" s="269" t="s">
        <v>60</v>
      </c>
      <c r="D137" s="269"/>
      <c r="E137" s="269"/>
      <c r="F137" s="269"/>
      <c r="G137" s="269"/>
      <c r="H137" s="91">
        <v>585</v>
      </c>
      <c r="I137" s="92">
        <v>337</v>
      </c>
      <c r="J137" s="92">
        <v>293</v>
      </c>
      <c r="K137" s="92">
        <v>228</v>
      </c>
      <c r="L137" s="100">
        <v>452</v>
      </c>
      <c r="M137" s="100">
        <v>305</v>
      </c>
      <c r="N137" s="100">
        <v>266</v>
      </c>
      <c r="O137" s="100">
        <v>147</v>
      </c>
      <c r="P137" s="100">
        <v>383</v>
      </c>
      <c r="Q137" s="100">
        <v>255</v>
      </c>
      <c r="R137" s="100">
        <v>249</v>
      </c>
      <c r="S137" s="100">
        <v>128</v>
      </c>
      <c r="T137" s="100">
        <v>113</v>
      </c>
      <c r="U137" s="100">
        <v>32</v>
      </c>
      <c r="V137" s="100">
        <v>27</v>
      </c>
      <c r="W137" s="100">
        <v>81</v>
      </c>
      <c r="X137" s="91">
        <v>1861</v>
      </c>
      <c r="Y137" s="92">
        <v>1084</v>
      </c>
      <c r="Z137" s="92">
        <v>947</v>
      </c>
      <c r="AA137" s="92">
        <v>714</v>
      </c>
      <c r="AB137" s="100">
        <v>1446</v>
      </c>
      <c r="AC137" s="100">
        <v>983</v>
      </c>
      <c r="AD137" s="100">
        <v>862</v>
      </c>
      <c r="AE137" s="100">
        <v>463</v>
      </c>
      <c r="AF137" s="100">
        <v>1229</v>
      </c>
      <c r="AG137" s="100">
        <v>825</v>
      </c>
      <c r="AH137" s="100">
        <v>806</v>
      </c>
      <c r="AI137" s="100">
        <v>404</v>
      </c>
      <c r="AJ137" s="100">
        <v>352</v>
      </c>
      <c r="AK137" s="100">
        <v>101</v>
      </c>
      <c r="AL137" s="100">
        <v>85</v>
      </c>
      <c r="AM137" s="100">
        <v>251</v>
      </c>
    </row>
    <row r="138" spans="1:39" ht="18" customHeight="1">
      <c r="A138" s="13"/>
      <c r="B138" s="13"/>
      <c r="C138" s="269" t="s">
        <v>61</v>
      </c>
      <c r="D138" s="269"/>
      <c r="E138" s="269"/>
      <c r="F138" s="269"/>
      <c r="G138" s="269"/>
      <c r="H138" s="91">
        <v>628</v>
      </c>
      <c r="I138" s="92">
        <v>426</v>
      </c>
      <c r="J138" s="92">
        <v>376</v>
      </c>
      <c r="K138" s="92">
        <v>166</v>
      </c>
      <c r="L138" s="100">
        <v>532</v>
      </c>
      <c r="M138" s="100">
        <v>406</v>
      </c>
      <c r="N138" s="100">
        <v>358</v>
      </c>
      <c r="O138" s="100">
        <v>126</v>
      </c>
      <c r="P138" s="100">
        <v>466</v>
      </c>
      <c r="Q138" s="100">
        <v>351</v>
      </c>
      <c r="R138" s="100">
        <v>338</v>
      </c>
      <c r="S138" s="100">
        <v>115</v>
      </c>
      <c r="T138" s="100">
        <v>59</v>
      </c>
      <c r="U138" s="100">
        <v>20</v>
      </c>
      <c r="V138" s="100">
        <v>18</v>
      </c>
      <c r="W138" s="100">
        <v>39</v>
      </c>
      <c r="X138" s="91">
        <v>3075</v>
      </c>
      <c r="Y138" s="92">
        <v>2083</v>
      </c>
      <c r="Z138" s="92">
        <v>1833</v>
      </c>
      <c r="AA138" s="92">
        <v>806</v>
      </c>
      <c r="AB138" s="100">
        <v>2623</v>
      </c>
      <c r="AC138" s="100">
        <v>1994</v>
      </c>
      <c r="AD138" s="100">
        <v>1752</v>
      </c>
      <c r="AE138" s="100">
        <v>629</v>
      </c>
      <c r="AF138" s="100">
        <v>2293</v>
      </c>
      <c r="AG138" s="100">
        <v>1716</v>
      </c>
      <c r="AH138" s="100">
        <v>1659</v>
      </c>
      <c r="AI138" s="100">
        <v>577</v>
      </c>
      <c r="AJ138" s="100">
        <v>261</v>
      </c>
      <c r="AK138" s="100">
        <v>89</v>
      </c>
      <c r="AL138" s="100">
        <v>81</v>
      </c>
      <c r="AM138" s="100">
        <v>172</v>
      </c>
    </row>
    <row r="139" spans="1:39" ht="18" customHeight="1">
      <c r="A139" s="13"/>
      <c r="B139" s="13"/>
      <c r="C139" s="13"/>
      <c r="D139" s="13"/>
      <c r="E139" s="46" t="s">
        <v>62</v>
      </c>
      <c r="F139" s="68">
        <v>0</v>
      </c>
      <c r="G139" s="13" t="s">
        <v>63</v>
      </c>
      <c r="H139" s="91">
        <v>17</v>
      </c>
      <c r="I139" s="92">
        <v>7</v>
      </c>
      <c r="J139" s="92">
        <v>6</v>
      </c>
      <c r="K139" s="92">
        <v>9</v>
      </c>
      <c r="L139" s="100">
        <v>15</v>
      </c>
      <c r="M139" s="100">
        <v>7</v>
      </c>
      <c r="N139" s="100">
        <v>6</v>
      </c>
      <c r="O139" s="100">
        <v>8</v>
      </c>
      <c r="P139" s="100">
        <v>14</v>
      </c>
      <c r="Q139" s="100">
        <v>6</v>
      </c>
      <c r="R139" s="100">
        <v>6</v>
      </c>
      <c r="S139" s="100">
        <v>8</v>
      </c>
      <c r="T139" s="100">
        <v>1</v>
      </c>
      <c r="U139" s="100" t="s">
        <v>163</v>
      </c>
      <c r="V139" s="100" t="s">
        <v>163</v>
      </c>
      <c r="W139" s="100">
        <v>1</v>
      </c>
      <c r="X139" s="91">
        <v>109</v>
      </c>
      <c r="Y139" s="92">
        <v>50</v>
      </c>
      <c r="Z139" s="92">
        <v>42</v>
      </c>
      <c r="AA139" s="92">
        <v>54</v>
      </c>
      <c r="AB139" s="100">
        <v>97</v>
      </c>
      <c r="AC139" s="100">
        <v>50</v>
      </c>
      <c r="AD139" s="100">
        <v>42</v>
      </c>
      <c r="AE139" s="100">
        <v>47</v>
      </c>
      <c r="AF139" s="100">
        <v>89</v>
      </c>
      <c r="AG139" s="100">
        <v>42</v>
      </c>
      <c r="AH139" s="100">
        <v>42</v>
      </c>
      <c r="AI139" s="100">
        <v>47</v>
      </c>
      <c r="AJ139" s="100">
        <v>7</v>
      </c>
      <c r="AK139" s="100" t="s">
        <v>163</v>
      </c>
      <c r="AL139" s="100" t="s">
        <v>163</v>
      </c>
      <c r="AM139" s="100">
        <v>7</v>
      </c>
    </row>
    <row r="140" spans="1:39" ht="18" customHeight="1">
      <c r="A140" s="13"/>
      <c r="B140" s="13"/>
      <c r="C140" s="13"/>
      <c r="D140" s="13"/>
      <c r="E140" s="13"/>
      <c r="F140" s="68">
        <v>1</v>
      </c>
      <c r="G140" s="13"/>
      <c r="H140" s="91">
        <v>16</v>
      </c>
      <c r="I140" s="92">
        <v>5</v>
      </c>
      <c r="J140" s="92">
        <v>4</v>
      </c>
      <c r="K140" s="92">
        <v>7</v>
      </c>
      <c r="L140" s="100">
        <v>11</v>
      </c>
      <c r="M140" s="100">
        <v>5</v>
      </c>
      <c r="N140" s="100">
        <v>4</v>
      </c>
      <c r="O140" s="100">
        <v>6</v>
      </c>
      <c r="P140" s="100">
        <v>9</v>
      </c>
      <c r="Q140" s="100">
        <v>3</v>
      </c>
      <c r="R140" s="100">
        <v>3</v>
      </c>
      <c r="S140" s="100">
        <v>6</v>
      </c>
      <c r="T140" s="100">
        <v>1</v>
      </c>
      <c r="U140" s="100" t="s">
        <v>163</v>
      </c>
      <c r="V140" s="100" t="s">
        <v>163</v>
      </c>
      <c r="W140" s="100">
        <v>1</v>
      </c>
      <c r="X140" s="91">
        <v>84</v>
      </c>
      <c r="Y140" s="92">
        <v>24</v>
      </c>
      <c r="Z140" s="92">
        <v>18</v>
      </c>
      <c r="AA140" s="92">
        <v>39</v>
      </c>
      <c r="AB140" s="100">
        <v>58</v>
      </c>
      <c r="AC140" s="100">
        <v>24</v>
      </c>
      <c r="AD140" s="100">
        <v>18</v>
      </c>
      <c r="AE140" s="100">
        <v>34</v>
      </c>
      <c r="AF140" s="100">
        <v>48</v>
      </c>
      <c r="AG140" s="100">
        <v>14</v>
      </c>
      <c r="AH140" s="100">
        <v>14</v>
      </c>
      <c r="AI140" s="100">
        <v>34</v>
      </c>
      <c r="AJ140" s="100">
        <v>5</v>
      </c>
      <c r="AK140" s="100" t="s">
        <v>163</v>
      </c>
      <c r="AL140" s="100" t="s">
        <v>163</v>
      </c>
      <c r="AM140" s="100">
        <v>5</v>
      </c>
    </row>
    <row r="141" spans="1:39" ht="18" customHeight="1">
      <c r="A141" s="13"/>
      <c r="B141" s="13"/>
      <c r="C141" s="13"/>
      <c r="D141" s="13"/>
      <c r="E141" s="13"/>
      <c r="F141" s="68">
        <v>2</v>
      </c>
      <c r="G141" s="13"/>
      <c r="H141" s="91">
        <v>18</v>
      </c>
      <c r="I141" s="92">
        <v>11</v>
      </c>
      <c r="J141" s="92">
        <v>11</v>
      </c>
      <c r="K141" s="92">
        <v>3</v>
      </c>
      <c r="L141" s="100">
        <v>14</v>
      </c>
      <c r="M141" s="100">
        <v>11</v>
      </c>
      <c r="N141" s="100">
        <v>11</v>
      </c>
      <c r="O141" s="100">
        <v>3</v>
      </c>
      <c r="P141" s="100">
        <v>13</v>
      </c>
      <c r="Q141" s="100">
        <v>10</v>
      </c>
      <c r="R141" s="100">
        <v>10</v>
      </c>
      <c r="S141" s="100">
        <v>3</v>
      </c>
      <c r="T141" s="100" t="s">
        <v>163</v>
      </c>
      <c r="U141" s="100" t="s">
        <v>163</v>
      </c>
      <c r="V141" s="100" t="s">
        <v>163</v>
      </c>
      <c r="W141" s="100" t="s">
        <v>163</v>
      </c>
      <c r="X141" s="91">
        <v>99</v>
      </c>
      <c r="Y141" s="92">
        <v>57</v>
      </c>
      <c r="Z141" s="92">
        <v>57</v>
      </c>
      <c r="AA141" s="92">
        <v>19</v>
      </c>
      <c r="AB141" s="100">
        <v>76</v>
      </c>
      <c r="AC141" s="100">
        <v>57</v>
      </c>
      <c r="AD141" s="100">
        <v>57</v>
      </c>
      <c r="AE141" s="100">
        <v>19</v>
      </c>
      <c r="AF141" s="100">
        <v>71</v>
      </c>
      <c r="AG141" s="100">
        <v>52</v>
      </c>
      <c r="AH141" s="100">
        <v>52</v>
      </c>
      <c r="AI141" s="100">
        <v>19</v>
      </c>
      <c r="AJ141" s="100" t="s">
        <v>163</v>
      </c>
      <c r="AK141" s="100" t="s">
        <v>163</v>
      </c>
      <c r="AL141" s="100" t="s">
        <v>163</v>
      </c>
      <c r="AM141" s="100" t="s">
        <v>163</v>
      </c>
    </row>
    <row r="142" spans="1:39" ht="18" customHeight="1">
      <c r="A142" s="13"/>
      <c r="B142" s="13"/>
      <c r="C142" s="13"/>
      <c r="D142" s="13"/>
      <c r="E142" s="13"/>
      <c r="F142" s="68">
        <v>3</v>
      </c>
      <c r="G142" s="13"/>
      <c r="H142" s="91">
        <v>15</v>
      </c>
      <c r="I142" s="92">
        <v>9</v>
      </c>
      <c r="J142" s="92">
        <v>7</v>
      </c>
      <c r="K142" s="92">
        <v>5</v>
      </c>
      <c r="L142" s="100">
        <v>14</v>
      </c>
      <c r="M142" s="100">
        <v>9</v>
      </c>
      <c r="N142" s="100">
        <v>7</v>
      </c>
      <c r="O142" s="100">
        <v>5</v>
      </c>
      <c r="P142" s="100">
        <v>12</v>
      </c>
      <c r="Q142" s="100">
        <v>8</v>
      </c>
      <c r="R142" s="100">
        <v>7</v>
      </c>
      <c r="S142" s="100">
        <v>4</v>
      </c>
      <c r="T142" s="100" t="s">
        <v>163</v>
      </c>
      <c r="U142" s="100" t="s">
        <v>163</v>
      </c>
      <c r="V142" s="100" t="s">
        <v>163</v>
      </c>
      <c r="W142" s="100" t="s">
        <v>163</v>
      </c>
      <c r="X142" s="91">
        <v>88</v>
      </c>
      <c r="Y142" s="92">
        <v>53</v>
      </c>
      <c r="Z142" s="92">
        <v>38</v>
      </c>
      <c r="AA142" s="92">
        <v>31</v>
      </c>
      <c r="AB142" s="100">
        <v>84</v>
      </c>
      <c r="AC142" s="100">
        <v>53</v>
      </c>
      <c r="AD142" s="100">
        <v>38</v>
      </c>
      <c r="AE142" s="100">
        <v>31</v>
      </c>
      <c r="AF142" s="100">
        <v>69</v>
      </c>
      <c r="AG142" s="100">
        <v>43</v>
      </c>
      <c r="AH142" s="100">
        <v>38</v>
      </c>
      <c r="AI142" s="100">
        <v>26</v>
      </c>
      <c r="AJ142" s="100" t="s">
        <v>163</v>
      </c>
      <c r="AK142" s="100" t="s">
        <v>163</v>
      </c>
      <c r="AL142" s="100" t="s">
        <v>163</v>
      </c>
      <c r="AM142" s="100" t="s">
        <v>163</v>
      </c>
    </row>
    <row r="143" spans="1:39" ht="18" customHeight="1">
      <c r="A143" s="13"/>
      <c r="B143" s="13"/>
      <c r="C143" s="13"/>
      <c r="D143" s="13"/>
      <c r="E143" s="13"/>
      <c r="F143" s="68">
        <v>4</v>
      </c>
      <c r="G143" s="13"/>
      <c r="H143" s="91">
        <v>13</v>
      </c>
      <c r="I143" s="92">
        <v>9</v>
      </c>
      <c r="J143" s="92">
        <v>8</v>
      </c>
      <c r="K143" s="92">
        <v>4</v>
      </c>
      <c r="L143" s="100">
        <v>13</v>
      </c>
      <c r="M143" s="100">
        <v>9</v>
      </c>
      <c r="N143" s="100">
        <v>8</v>
      </c>
      <c r="O143" s="100">
        <v>4</v>
      </c>
      <c r="P143" s="100">
        <v>12</v>
      </c>
      <c r="Q143" s="100">
        <v>8</v>
      </c>
      <c r="R143" s="100">
        <v>7</v>
      </c>
      <c r="S143" s="100">
        <v>4</v>
      </c>
      <c r="T143" s="100" t="s">
        <v>163</v>
      </c>
      <c r="U143" s="100" t="s">
        <v>163</v>
      </c>
      <c r="V143" s="100" t="s">
        <v>163</v>
      </c>
      <c r="W143" s="100" t="s">
        <v>163</v>
      </c>
      <c r="X143" s="91">
        <v>74</v>
      </c>
      <c r="Y143" s="92">
        <v>49</v>
      </c>
      <c r="Z143" s="92">
        <v>45</v>
      </c>
      <c r="AA143" s="92">
        <v>25</v>
      </c>
      <c r="AB143" s="100">
        <v>74</v>
      </c>
      <c r="AC143" s="100">
        <v>49</v>
      </c>
      <c r="AD143" s="100">
        <v>45</v>
      </c>
      <c r="AE143" s="100">
        <v>25</v>
      </c>
      <c r="AF143" s="100">
        <v>68</v>
      </c>
      <c r="AG143" s="100">
        <v>43</v>
      </c>
      <c r="AH143" s="100">
        <v>39</v>
      </c>
      <c r="AI143" s="100">
        <v>25</v>
      </c>
      <c r="AJ143" s="100" t="s">
        <v>163</v>
      </c>
      <c r="AK143" s="100" t="s">
        <v>163</v>
      </c>
      <c r="AL143" s="100" t="s">
        <v>163</v>
      </c>
      <c r="AM143" s="100" t="s">
        <v>163</v>
      </c>
    </row>
    <row r="144" spans="1:39" ht="18" customHeight="1">
      <c r="A144" s="13"/>
      <c r="B144" s="13"/>
      <c r="C144" s="13"/>
      <c r="D144" s="13"/>
      <c r="E144" s="13"/>
      <c r="F144" s="68">
        <v>5</v>
      </c>
      <c r="G144" s="13"/>
      <c r="H144" s="91">
        <v>17</v>
      </c>
      <c r="I144" s="92">
        <v>12</v>
      </c>
      <c r="J144" s="92">
        <v>10</v>
      </c>
      <c r="K144" s="92">
        <v>3</v>
      </c>
      <c r="L144" s="100">
        <v>15</v>
      </c>
      <c r="M144" s="100">
        <v>12</v>
      </c>
      <c r="N144" s="100">
        <v>10</v>
      </c>
      <c r="O144" s="100">
        <v>3</v>
      </c>
      <c r="P144" s="100">
        <v>13</v>
      </c>
      <c r="Q144" s="100">
        <v>10</v>
      </c>
      <c r="R144" s="100">
        <v>9</v>
      </c>
      <c r="S144" s="100">
        <v>3</v>
      </c>
      <c r="T144" s="100" t="s">
        <v>163</v>
      </c>
      <c r="U144" s="100" t="s">
        <v>163</v>
      </c>
      <c r="V144" s="100" t="s">
        <v>163</v>
      </c>
      <c r="W144" s="100" t="s">
        <v>163</v>
      </c>
      <c r="X144" s="91">
        <v>98</v>
      </c>
      <c r="Y144" s="92">
        <v>68</v>
      </c>
      <c r="Z144" s="92">
        <v>57</v>
      </c>
      <c r="AA144" s="92">
        <v>17</v>
      </c>
      <c r="AB144" s="100">
        <v>85</v>
      </c>
      <c r="AC144" s="100">
        <v>68</v>
      </c>
      <c r="AD144" s="100">
        <v>57</v>
      </c>
      <c r="AE144" s="100">
        <v>17</v>
      </c>
      <c r="AF144" s="100">
        <v>74</v>
      </c>
      <c r="AG144" s="100">
        <v>57</v>
      </c>
      <c r="AH144" s="100">
        <v>51</v>
      </c>
      <c r="AI144" s="100">
        <v>17</v>
      </c>
      <c r="AJ144" s="100" t="s">
        <v>163</v>
      </c>
      <c r="AK144" s="100" t="s">
        <v>163</v>
      </c>
      <c r="AL144" s="100" t="s">
        <v>163</v>
      </c>
      <c r="AM144" s="100" t="s">
        <v>163</v>
      </c>
    </row>
    <row r="145" spans="1:39" ht="18" customHeight="1">
      <c r="A145" s="13"/>
      <c r="B145" s="13"/>
      <c r="C145" s="13"/>
      <c r="D145" s="13"/>
      <c r="E145" s="13"/>
      <c r="F145" s="68">
        <v>6</v>
      </c>
      <c r="G145" s="13"/>
      <c r="H145" s="91">
        <v>15</v>
      </c>
      <c r="I145" s="92">
        <v>12</v>
      </c>
      <c r="J145" s="92">
        <v>10</v>
      </c>
      <c r="K145" s="92">
        <v>1</v>
      </c>
      <c r="L145" s="100">
        <v>13</v>
      </c>
      <c r="M145" s="100">
        <v>12</v>
      </c>
      <c r="N145" s="100">
        <v>10</v>
      </c>
      <c r="O145" s="100">
        <v>1</v>
      </c>
      <c r="P145" s="100">
        <v>12</v>
      </c>
      <c r="Q145" s="100">
        <v>11</v>
      </c>
      <c r="R145" s="100">
        <v>10</v>
      </c>
      <c r="S145" s="100">
        <v>1</v>
      </c>
      <c r="T145" s="100" t="s">
        <v>163</v>
      </c>
      <c r="U145" s="100" t="s">
        <v>163</v>
      </c>
      <c r="V145" s="100" t="s">
        <v>163</v>
      </c>
      <c r="W145" s="100" t="s">
        <v>163</v>
      </c>
      <c r="X145" s="91">
        <v>71</v>
      </c>
      <c r="Y145" s="92">
        <v>56</v>
      </c>
      <c r="Z145" s="92">
        <v>45</v>
      </c>
      <c r="AA145" s="92">
        <v>6</v>
      </c>
      <c r="AB145" s="100">
        <v>62</v>
      </c>
      <c r="AC145" s="100">
        <v>56</v>
      </c>
      <c r="AD145" s="100">
        <v>45</v>
      </c>
      <c r="AE145" s="100">
        <v>6</v>
      </c>
      <c r="AF145" s="100">
        <v>55</v>
      </c>
      <c r="AG145" s="100">
        <v>49</v>
      </c>
      <c r="AH145" s="100">
        <v>45</v>
      </c>
      <c r="AI145" s="100">
        <v>6</v>
      </c>
      <c r="AJ145" s="100" t="s">
        <v>163</v>
      </c>
      <c r="AK145" s="100" t="s">
        <v>163</v>
      </c>
      <c r="AL145" s="100" t="s">
        <v>163</v>
      </c>
      <c r="AM145" s="100" t="s">
        <v>163</v>
      </c>
    </row>
    <row r="146" spans="1:39" ht="18" customHeight="1">
      <c r="A146" s="13"/>
      <c r="B146" s="13"/>
      <c r="C146" s="13"/>
      <c r="D146" s="13"/>
      <c r="E146" s="13"/>
      <c r="F146" s="68">
        <v>7</v>
      </c>
      <c r="G146" s="13"/>
      <c r="H146" s="91">
        <v>19</v>
      </c>
      <c r="I146" s="92">
        <v>12</v>
      </c>
      <c r="J146" s="92">
        <v>10</v>
      </c>
      <c r="K146" s="92">
        <v>5</v>
      </c>
      <c r="L146" s="100">
        <v>16</v>
      </c>
      <c r="M146" s="100">
        <v>12</v>
      </c>
      <c r="N146" s="100">
        <v>10</v>
      </c>
      <c r="O146" s="100">
        <v>4</v>
      </c>
      <c r="P146" s="100">
        <v>14</v>
      </c>
      <c r="Q146" s="100">
        <v>11</v>
      </c>
      <c r="R146" s="100">
        <v>10</v>
      </c>
      <c r="S146" s="100">
        <v>3</v>
      </c>
      <c r="T146" s="100" t="s">
        <v>163</v>
      </c>
      <c r="U146" s="100" t="s">
        <v>163</v>
      </c>
      <c r="V146" s="100" t="s">
        <v>163</v>
      </c>
      <c r="W146" s="100" t="s">
        <v>163</v>
      </c>
      <c r="X146" s="91">
        <v>100</v>
      </c>
      <c r="Y146" s="92">
        <v>60</v>
      </c>
      <c r="Z146" s="92">
        <v>50</v>
      </c>
      <c r="AA146" s="92">
        <v>30</v>
      </c>
      <c r="AB146" s="100">
        <v>85</v>
      </c>
      <c r="AC146" s="100">
        <v>60</v>
      </c>
      <c r="AD146" s="100">
        <v>50</v>
      </c>
      <c r="AE146" s="100">
        <v>25</v>
      </c>
      <c r="AF146" s="100">
        <v>75</v>
      </c>
      <c r="AG146" s="100">
        <v>55</v>
      </c>
      <c r="AH146" s="100">
        <v>50</v>
      </c>
      <c r="AI146" s="100">
        <v>20</v>
      </c>
      <c r="AJ146" s="100" t="s">
        <v>163</v>
      </c>
      <c r="AK146" s="100" t="s">
        <v>163</v>
      </c>
      <c r="AL146" s="100" t="s">
        <v>163</v>
      </c>
      <c r="AM146" s="100" t="s">
        <v>163</v>
      </c>
    </row>
    <row r="147" spans="1:39" ht="18" customHeight="1">
      <c r="A147" s="13"/>
      <c r="B147" s="13"/>
      <c r="C147" s="13"/>
      <c r="D147" s="13"/>
      <c r="E147" s="13"/>
      <c r="F147" s="68">
        <v>8</v>
      </c>
      <c r="G147" s="13"/>
      <c r="H147" s="91">
        <v>11</v>
      </c>
      <c r="I147" s="92">
        <v>9</v>
      </c>
      <c r="J147" s="92">
        <v>8</v>
      </c>
      <c r="K147" s="92">
        <v>1</v>
      </c>
      <c r="L147" s="100">
        <v>10</v>
      </c>
      <c r="M147" s="100">
        <v>9</v>
      </c>
      <c r="N147" s="100">
        <v>8</v>
      </c>
      <c r="O147" s="100">
        <v>1</v>
      </c>
      <c r="P147" s="100">
        <v>7</v>
      </c>
      <c r="Q147" s="100">
        <v>7</v>
      </c>
      <c r="R147" s="100">
        <v>7</v>
      </c>
      <c r="S147" s="100" t="s">
        <v>163</v>
      </c>
      <c r="T147" s="100" t="s">
        <v>163</v>
      </c>
      <c r="U147" s="100" t="s">
        <v>163</v>
      </c>
      <c r="V147" s="100" t="s">
        <v>163</v>
      </c>
      <c r="W147" s="100" t="s">
        <v>163</v>
      </c>
      <c r="X147" s="91">
        <v>57</v>
      </c>
      <c r="Y147" s="92">
        <v>47</v>
      </c>
      <c r="Z147" s="92">
        <v>41</v>
      </c>
      <c r="AA147" s="92">
        <v>5</v>
      </c>
      <c r="AB147" s="100">
        <v>52</v>
      </c>
      <c r="AC147" s="100">
        <v>47</v>
      </c>
      <c r="AD147" s="100">
        <v>41</v>
      </c>
      <c r="AE147" s="100">
        <v>5</v>
      </c>
      <c r="AF147" s="100">
        <v>37</v>
      </c>
      <c r="AG147" s="100">
        <v>37</v>
      </c>
      <c r="AH147" s="100">
        <v>37</v>
      </c>
      <c r="AI147" s="100" t="s">
        <v>163</v>
      </c>
      <c r="AJ147" s="100" t="s">
        <v>163</v>
      </c>
      <c r="AK147" s="100" t="s">
        <v>163</v>
      </c>
      <c r="AL147" s="100" t="s">
        <v>163</v>
      </c>
      <c r="AM147" s="100" t="s">
        <v>163</v>
      </c>
    </row>
    <row r="148" spans="1:39" ht="18" customHeight="1">
      <c r="A148" s="13"/>
      <c r="B148" s="13"/>
      <c r="C148" s="13"/>
      <c r="D148" s="13"/>
      <c r="E148" s="13"/>
      <c r="F148" s="68">
        <v>9</v>
      </c>
      <c r="G148" s="13"/>
      <c r="H148" s="91">
        <v>16</v>
      </c>
      <c r="I148" s="92">
        <v>12</v>
      </c>
      <c r="J148" s="92">
        <v>12</v>
      </c>
      <c r="K148" s="92">
        <v>4</v>
      </c>
      <c r="L148" s="100">
        <v>15</v>
      </c>
      <c r="M148" s="100">
        <v>12</v>
      </c>
      <c r="N148" s="100">
        <v>12</v>
      </c>
      <c r="O148" s="100">
        <v>3</v>
      </c>
      <c r="P148" s="100">
        <v>13</v>
      </c>
      <c r="Q148" s="100">
        <v>11</v>
      </c>
      <c r="R148" s="100">
        <v>11</v>
      </c>
      <c r="S148" s="100">
        <v>2</v>
      </c>
      <c r="T148" s="100">
        <v>1</v>
      </c>
      <c r="U148" s="100" t="s">
        <v>163</v>
      </c>
      <c r="V148" s="100" t="s">
        <v>163</v>
      </c>
      <c r="W148" s="100">
        <v>1</v>
      </c>
      <c r="X148" s="91">
        <v>89</v>
      </c>
      <c r="Y148" s="92">
        <v>65</v>
      </c>
      <c r="Z148" s="92">
        <v>65</v>
      </c>
      <c r="AA148" s="92">
        <v>24</v>
      </c>
      <c r="AB148" s="100">
        <v>83</v>
      </c>
      <c r="AC148" s="100">
        <v>65</v>
      </c>
      <c r="AD148" s="100">
        <v>65</v>
      </c>
      <c r="AE148" s="100">
        <v>18</v>
      </c>
      <c r="AF148" s="100">
        <v>72</v>
      </c>
      <c r="AG148" s="100">
        <v>60</v>
      </c>
      <c r="AH148" s="100">
        <v>60</v>
      </c>
      <c r="AI148" s="100">
        <v>12</v>
      </c>
      <c r="AJ148" s="100">
        <v>6</v>
      </c>
      <c r="AK148" s="100" t="s">
        <v>163</v>
      </c>
      <c r="AL148" s="100" t="s">
        <v>163</v>
      </c>
      <c r="AM148" s="100">
        <v>6</v>
      </c>
    </row>
    <row r="149" spans="1:39" ht="18" customHeight="1">
      <c r="A149" s="13"/>
      <c r="B149" s="13"/>
      <c r="C149" s="13"/>
      <c r="D149" s="13"/>
      <c r="E149" s="13"/>
      <c r="F149" s="68">
        <v>10</v>
      </c>
      <c r="G149" s="13"/>
      <c r="H149" s="91">
        <v>16</v>
      </c>
      <c r="I149" s="92">
        <v>13</v>
      </c>
      <c r="J149" s="92">
        <v>12</v>
      </c>
      <c r="K149" s="92">
        <v>3</v>
      </c>
      <c r="L149" s="100">
        <v>15</v>
      </c>
      <c r="M149" s="100">
        <v>13</v>
      </c>
      <c r="N149" s="100">
        <v>12</v>
      </c>
      <c r="O149" s="100">
        <v>2</v>
      </c>
      <c r="P149" s="100">
        <v>12</v>
      </c>
      <c r="Q149" s="100">
        <v>10</v>
      </c>
      <c r="R149" s="100">
        <v>10</v>
      </c>
      <c r="S149" s="100">
        <v>2</v>
      </c>
      <c r="T149" s="100">
        <v>1</v>
      </c>
      <c r="U149" s="100" t="s">
        <v>163</v>
      </c>
      <c r="V149" s="100" t="s">
        <v>163</v>
      </c>
      <c r="W149" s="100">
        <v>1</v>
      </c>
      <c r="X149" s="91">
        <v>86</v>
      </c>
      <c r="Y149" s="92">
        <v>71</v>
      </c>
      <c r="Z149" s="92">
        <v>65</v>
      </c>
      <c r="AA149" s="92">
        <v>15</v>
      </c>
      <c r="AB149" s="100">
        <v>82</v>
      </c>
      <c r="AC149" s="100">
        <v>71</v>
      </c>
      <c r="AD149" s="100">
        <v>65</v>
      </c>
      <c r="AE149" s="100">
        <v>11</v>
      </c>
      <c r="AF149" s="100">
        <v>65</v>
      </c>
      <c r="AG149" s="100">
        <v>54</v>
      </c>
      <c r="AH149" s="100">
        <v>54</v>
      </c>
      <c r="AI149" s="100">
        <v>11</v>
      </c>
      <c r="AJ149" s="100">
        <v>4</v>
      </c>
      <c r="AK149" s="100" t="s">
        <v>163</v>
      </c>
      <c r="AL149" s="100" t="s">
        <v>163</v>
      </c>
      <c r="AM149" s="100">
        <v>4</v>
      </c>
    </row>
    <row r="150" spans="1:39" ht="18" customHeight="1">
      <c r="A150" s="13"/>
      <c r="B150" s="13"/>
      <c r="C150" s="13"/>
      <c r="D150" s="13"/>
      <c r="E150" s="13"/>
      <c r="F150" s="68">
        <v>11</v>
      </c>
      <c r="G150" s="13"/>
      <c r="H150" s="91">
        <v>20</v>
      </c>
      <c r="I150" s="92">
        <v>15</v>
      </c>
      <c r="J150" s="92">
        <v>13</v>
      </c>
      <c r="K150" s="92">
        <v>3</v>
      </c>
      <c r="L150" s="100">
        <v>18</v>
      </c>
      <c r="M150" s="100">
        <v>15</v>
      </c>
      <c r="N150" s="100">
        <v>13</v>
      </c>
      <c r="O150" s="100">
        <v>3</v>
      </c>
      <c r="P150" s="100">
        <v>16</v>
      </c>
      <c r="Q150" s="100">
        <v>13</v>
      </c>
      <c r="R150" s="100">
        <v>13</v>
      </c>
      <c r="S150" s="100">
        <v>3</v>
      </c>
      <c r="T150" s="100" t="s">
        <v>163</v>
      </c>
      <c r="U150" s="100" t="s">
        <v>163</v>
      </c>
      <c r="V150" s="100" t="s">
        <v>163</v>
      </c>
      <c r="W150" s="100" t="s">
        <v>163</v>
      </c>
      <c r="X150" s="91">
        <v>105</v>
      </c>
      <c r="Y150" s="92">
        <v>81</v>
      </c>
      <c r="Z150" s="92">
        <v>70</v>
      </c>
      <c r="AA150" s="92">
        <v>14</v>
      </c>
      <c r="AB150" s="100">
        <v>95</v>
      </c>
      <c r="AC150" s="100">
        <v>81</v>
      </c>
      <c r="AD150" s="100">
        <v>70</v>
      </c>
      <c r="AE150" s="100">
        <v>14</v>
      </c>
      <c r="AF150" s="100">
        <v>84</v>
      </c>
      <c r="AG150" s="100">
        <v>70</v>
      </c>
      <c r="AH150" s="100">
        <v>70</v>
      </c>
      <c r="AI150" s="100">
        <v>14</v>
      </c>
      <c r="AJ150" s="100" t="s">
        <v>163</v>
      </c>
      <c r="AK150" s="100" t="s">
        <v>163</v>
      </c>
      <c r="AL150" s="100" t="s">
        <v>163</v>
      </c>
      <c r="AM150" s="100" t="s">
        <v>163</v>
      </c>
    </row>
    <row r="151" spans="1:39" ht="18" customHeight="1">
      <c r="A151" s="13"/>
      <c r="B151" s="13"/>
      <c r="C151" s="13"/>
      <c r="D151" s="13"/>
      <c r="E151" s="13"/>
      <c r="F151" s="68">
        <v>12</v>
      </c>
      <c r="G151" s="13"/>
      <c r="H151" s="91">
        <v>28</v>
      </c>
      <c r="I151" s="92">
        <v>19</v>
      </c>
      <c r="J151" s="92">
        <v>17</v>
      </c>
      <c r="K151" s="92">
        <v>7</v>
      </c>
      <c r="L151" s="100">
        <v>24</v>
      </c>
      <c r="M151" s="100">
        <v>19</v>
      </c>
      <c r="N151" s="100">
        <v>17</v>
      </c>
      <c r="O151" s="100">
        <v>5</v>
      </c>
      <c r="P151" s="100">
        <v>21</v>
      </c>
      <c r="Q151" s="100">
        <v>17</v>
      </c>
      <c r="R151" s="100">
        <v>17</v>
      </c>
      <c r="S151" s="100">
        <v>4</v>
      </c>
      <c r="T151" s="100">
        <v>2</v>
      </c>
      <c r="U151" s="100" t="s">
        <v>163</v>
      </c>
      <c r="V151" s="100" t="s">
        <v>163</v>
      </c>
      <c r="W151" s="100">
        <v>2</v>
      </c>
      <c r="X151" s="91">
        <v>141</v>
      </c>
      <c r="Y151" s="92">
        <v>94</v>
      </c>
      <c r="Z151" s="92">
        <v>85</v>
      </c>
      <c r="AA151" s="92">
        <v>37</v>
      </c>
      <c r="AB151" s="100">
        <v>122</v>
      </c>
      <c r="AC151" s="100">
        <v>94</v>
      </c>
      <c r="AD151" s="100">
        <v>85</v>
      </c>
      <c r="AE151" s="100">
        <v>28</v>
      </c>
      <c r="AF151" s="100">
        <v>108</v>
      </c>
      <c r="AG151" s="100">
        <v>85</v>
      </c>
      <c r="AH151" s="100">
        <v>85</v>
      </c>
      <c r="AI151" s="100">
        <v>23</v>
      </c>
      <c r="AJ151" s="100">
        <v>9</v>
      </c>
      <c r="AK151" s="100" t="s">
        <v>163</v>
      </c>
      <c r="AL151" s="100" t="s">
        <v>163</v>
      </c>
      <c r="AM151" s="100">
        <v>9</v>
      </c>
    </row>
    <row r="152" spans="1:39" ht="18" customHeight="1">
      <c r="A152" s="13"/>
      <c r="B152" s="13"/>
      <c r="C152" s="13"/>
      <c r="D152" s="13"/>
      <c r="E152" s="13"/>
      <c r="F152" s="68">
        <v>13</v>
      </c>
      <c r="G152" s="13"/>
      <c r="H152" s="91">
        <v>22</v>
      </c>
      <c r="I152" s="92">
        <v>19</v>
      </c>
      <c r="J152" s="92">
        <v>17</v>
      </c>
      <c r="K152" s="92">
        <v>2</v>
      </c>
      <c r="L152" s="100">
        <v>21</v>
      </c>
      <c r="M152" s="100">
        <v>19</v>
      </c>
      <c r="N152" s="100">
        <v>17</v>
      </c>
      <c r="O152" s="100">
        <v>2</v>
      </c>
      <c r="P152" s="100">
        <v>18</v>
      </c>
      <c r="Q152" s="100">
        <v>16</v>
      </c>
      <c r="R152" s="100">
        <v>16</v>
      </c>
      <c r="S152" s="100">
        <v>2</v>
      </c>
      <c r="T152" s="100" t="s">
        <v>163</v>
      </c>
      <c r="U152" s="100" t="s">
        <v>163</v>
      </c>
      <c r="V152" s="100" t="s">
        <v>163</v>
      </c>
      <c r="W152" s="100" t="s">
        <v>163</v>
      </c>
      <c r="X152" s="91">
        <v>119</v>
      </c>
      <c r="Y152" s="92">
        <v>105</v>
      </c>
      <c r="Z152" s="92">
        <v>94</v>
      </c>
      <c r="AA152" s="92">
        <v>9</v>
      </c>
      <c r="AB152" s="100">
        <v>114</v>
      </c>
      <c r="AC152" s="100">
        <v>105</v>
      </c>
      <c r="AD152" s="100">
        <v>94</v>
      </c>
      <c r="AE152" s="100">
        <v>9</v>
      </c>
      <c r="AF152" s="100">
        <v>98</v>
      </c>
      <c r="AG152" s="100">
        <v>89</v>
      </c>
      <c r="AH152" s="100">
        <v>89</v>
      </c>
      <c r="AI152" s="100">
        <v>9</v>
      </c>
      <c r="AJ152" s="100" t="s">
        <v>163</v>
      </c>
      <c r="AK152" s="100" t="s">
        <v>163</v>
      </c>
      <c r="AL152" s="100" t="s">
        <v>163</v>
      </c>
      <c r="AM152" s="100" t="s">
        <v>163</v>
      </c>
    </row>
    <row r="153" spans="1:39" ht="18" customHeight="1">
      <c r="A153" s="13"/>
      <c r="B153" s="13"/>
      <c r="C153" s="13"/>
      <c r="D153" s="13"/>
      <c r="E153" s="13"/>
      <c r="F153" s="68">
        <v>14</v>
      </c>
      <c r="G153" s="13"/>
      <c r="H153" s="91">
        <v>17</v>
      </c>
      <c r="I153" s="92">
        <v>14</v>
      </c>
      <c r="J153" s="92">
        <v>14</v>
      </c>
      <c r="K153" s="92">
        <v>3</v>
      </c>
      <c r="L153" s="100">
        <v>17</v>
      </c>
      <c r="M153" s="100">
        <v>14</v>
      </c>
      <c r="N153" s="100">
        <v>14</v>
      </c>
      <c r="O153" s="100">
        <v>3</v>
      </c>
      <c r="P153" s="100">
        <v>16</v>
      </c>
      <c r="Q153" s="100">
        <v>14</v>
      </c>
      <c r="R153" s="100">
        <v>14</v>
      </c>
      <c r="S153" s="100">
        <v>2</v>
      </c>
      <c r="T153" s="100" t="s">
        <v>163</v>
      </c>
      <c r="U153" s="100" t="s">
        <v>163</v>
      </c>
      <c r="V153" s="100" t="s">
        <v>163</v>
      </c>
      <c r="W153" s="100" t="s">
        <v>163</v>
      </c>
      <c r="X153" s="91">
        <v>89</v>
      </c>
      <c r="Y153" s="92">
        <v>74</v>
      </c>
      <c r="Z153" s="92">
        <v>74</v>
      </c>
      <c r="AA153" s="92">
        <v>15</v>
      </c>
      <c r="AB153" s="100">
        <v>89</v>
      </c>
      <c r="AC153" s="100">
        <v>74</v>
      </c>
      <c r="AD153" s="100">
        <v>74</v>
      </c>
      <c r="AE153" s="100">
        <v>15</v>
      </c>
      <c r="AF153" s="100">
        <v>85</v>
      </c>
      <c r="AG153" s="100">
        <v>74</v>
      </c>
      <c r="AH153" s="100">
        <v>74</v>
      </c>
      <c r="AI153" s="100">
        <v>11</v>
      </c>
      <c r="AJ153" s="100" t="s">
        <v>163</v>
      </c>
      <c r="AK153" s="100" t="s">
        <v>163</v>
      </c>
      <c r="AL153" s="100" t="s">
        <v>163</v>
      </c>
      <c r="AM153" s="100" t="s">
        <v>163</v>
      </c>
    </row>
    <row r="154" spans="1:39" ht="18" customHeight="1">
      <c r="A154" s="13"/>
      <c r="B154" s="13"/>
      <c r="C154" s="13"/>
      <c r="D154" s="13"/>
      <c r="E154" s="13"/>
      <c r="F154" s="68">
        <v>15</v>
      </c>
      <c r="G154" s="13"/>
      <c r="H154" s="91">
        <v>21</v>
      </c>
      <c r="I154" s="92">
        <v>15</v>
      </c>
      <c r="J154" s="92">
        <v>13</v>
      </c>
      <c r="K154" s="92">
        <v>3</v>
      </c>
      <c r="L154" s="100">
        <v>16</v>
      </c>
      <c r="M154" s="100">
        <v>13</v>
      </c>
      <c r="N154" s="100">
        <v>11</v>
      </c>
      <c r="O154" s="100">
        <v>3</v>
      </c>
      <c r="P154" s="100">
        <v>14</v>
      </c>
      <c r="Q154" s="100">
        <v>11</v>
      </c>
      <c r="R154" s="100">
        <v>11</v>
      </c>
      <c r="S154" s="100">
        <v>3</v>
      </c>
      <c r="T154" s="100">
        <v>2</v>
      </c>
      <c r="U154" s="100">
        <v>2</v>
      </c>
      <c r="V154" s="100">
        <v>2</v>
      </c>
      <c r="W154" s="100" t="s">
        <v>163</v>
      </c>
      <c r="X154" s="91">
        <v>102</v>
      </c>
      <c r="Y154" s="92">
        <v>71</v>
      </c>
      <c r="Z154" s="92">
        <v>61</v>
      </c>
      <c r="AA154" s="92">
        <v>16</v>
      </c>
      <c r="AB154" s="100">
        <v>78</v>
      </c>
      <c r="AC154" s="100">
        <v>62</v>
      </c>
      <c r="AD154" s="100">
        <v>52</v>
      </c>
      <c r="AE154" s="100">
        <v>16</v>
      </c>
      <c r="AF154" s="100">
        <v>68</v>
      </c>
      <c r="AG154" s="100">
        <v>52</v>
      </c>
      <c r="AH154" s="100">
        <v>52</v>
      </c>
      <c r="AI154" s="100">
        <v>16</v>
      </c>
      <c r="AJ154" s="100">
        <v>9</v>
      </c>
      <c r="AK154" s="100">
        <v>9</v>
      </c>
      <c r="AL154" s="100">
        <v>9</v>
      </c>
      <c r="AM154" s="100" t="s">
        <v>163</v>
      </c>
    </row>
    <row r="155" spans="1:39" ht="18" customHeight="1">
      <c r="A155" s="13"/>
      <c r="B155" s="13"/>
      <c r="C155" s="13"/>
      <c r="D155" s="13"/>
      <c r="E155" s="13"/>
      <c r="F155" s="68">
        <v>16</v>
      </c>
      <c r="G155" s="13"/>
      <c r="H155" s="91">
        <v>16</v>
      </c>
      <c r="I155" s="92">
        <v>14</v>
      </c>
      <c r="J155" s="92">
        <v>12</v>
      </c>
      <c r="K155" s="92">
        <v>2</v>
      </c>
      <c r="L155" s="100">
        <v>16</v>
      </c>
      <c r="M155" s="100">
        <v>14</v>
      </c>
      <c r="N155" s="100">
        <v>12</v>
      </c>
      <c r="O155" s="100">
        <v>2</v>
      </c>
      <c r="P155" s="100">
        <v>13</v>
      </c>
      <c r="Q155" s="100">
        <v>11</v>
      </c>
      <c r="R155" s="100">
        <v>11</v>
      </c>
      <c r="S155" s="100">
        <v>2</v>
      </c>
      <c r="T155" s="100" t="s">
        <v>163</v>
      </c>
      <c r="U155" s="100" t="s">
        <v>163</v>
      </c>
      <c r="V155" s="100" t="s">
        <v>163</v>
      </c>
      <c r="W155" s="100" t="s">
        <v>163</v>
      </c>
      <c r="X155" s="91">
        <v>81</v>
      </c>
      <c r="Y155" s="92">
        <v>71</v>
      </c>
      <c r="Z155" s="92">
        <v>60</v>
      </c>
      <c r="AA155" s="92">
        <v>10</v>
      </c>
      <c r="AB155" s="100">
        <v>81</v>
      </c>
      <c r="AC155" s="100">
        <v>71</v>
      </c>
      <c r="AD155" s="100">
        <v>60</v>
      </c>
      <c r="AE155" s="100">
        <v>10</v>
      </c>
      <c r="AF155" s="100">
        <v>66</v>
      </c>
      <c r="AG155" s="100">
        <v>56</v>
      </c>
      <c r="AH155" s="100">
        <v>56</v>
      </c>
      <c r="AI155" s="100">
        <v>10</v>
      </c>
      <c r="AJ155" s="100" t="s">
        <v>163</v>
      </c>
      <c r="AK155" s="100" t="s">
        <v>163</v>
      </c>
      <c r="AL155" s="100" t="s">
        <v>163</v>
      </c>
      <c r="AM155" s="100" t="s">
        <v>163</v>
      </c>
    </row>
    <row r="156" spans="1:39" ht="18" customHeight="1">
      <c r="A156" s="13"/>
      <c r="B156" s="13"/>
      <c r="C156" s="13"/>
      <c r="D156" s="13"/>
      <c r="E156" s="13"/>
      <c r="F156" s="68">
        <v>17</v>
      </c>
      <c r="G156" s="13"/>
      <c r="H156" s="91">
        <v>25</v>
      </c>
      <c r="I156" s="92">
        <v>18</v>
      </c>
      <c r="J156" s="92">
        <v>17</v>
      </c>
      <c r="K156" s="92">
        <v>5</v>
      </c>
      <c r="L156" s="100">
        <v>23</v>
      </c>
      <c r="M156" s="100">
        <v>18</v>
      </c>
      <c r="N156" s="100">
        <v>17</v>
      </c>
      <c r="O156" s="100">
        <v>5</v>
      </c>
      <c r="P156" s="100">
        <v>20</v>
      </c>
      <c r="Q156" s="100">
        <v>16</v>
      </c>
      <c r="R156" s="100">
        <v>16</v>
      </c>
      <c r="S156" s="100">
        <v>4</v>
      </c>
      <c r="T156" s="100" t="s">
        <v>163</v>
      </c>
      <c r="U156" s="100" t="s">
        <v>163</v>
      </c>
      <c r="V156" s="100" t="s">
        <v>163</v>
      </c>
      <c r="W156" s="100" t="s">
        <v>163</v>
      </c>
      <c r="X156" s="91">
        <v>123</v>
      </c>
      <c r="Y156" s="92">
        <v>87</v>
      </c>
      <c r="Z156" s="92">
        <v>82</v>
      </c>
      <c r="AA156" s="92">
        <v>25</v>
      </c>
      <c r="AB156" s="100">
        <v>112</v>
      </c>
      <c r="AC156" s="100">
        <v>87</v>
      </c>
      <c r="AD156" s="100">
        <v>82</v>
      </c>
      <c r="AE156" s="100">
        <v>25</v>
      </c>
      <c r="AF156" s="100">
        <v>96</v>
      </c>
      <c r="AG156" s="100">
        <v>77</v>
      </c>
      <c r="AH156" s="100">
        <v>77</v>
      </c>
      <c r="AI156" s="100">
        <v>19</v>
      </c>
      <c r="AJ156" s="100" t="s">
        <v>163</v>
      </c>
      <c r="AK156" s="100" t="s">
        <v>163</v>
      </c>
      <c r="AL156" s="100" t="s">
        <v>163</v>
      </c>
      <c r="AM156" s="100" t="s">
        <v>163</v>
      </c>
    </row>
    <row r="157" spans="1:39" ht="18" customHeight="1">
      <c r="A157" s="13"/>
      <c r="B157" s="13"/>
      <c r="C157" s="13"/>
      <c r="D157" s="13"/>
      <c r="E157" s="13"/>
      <c r="F157" s="68">
        <v>18</v>
      </c>
      <c r="G157" s="13"/>
      <c r="H157" s="91">
        <v>26</v>
      </c>
      <c r="I157" s="92">
        <v>17</v>
      </c>
      <c r="J157" s="92">
        <v>13</v>
      </c>
      <c r="K157" s="92">
        <v>6</v>
      </c>
      <c r="L157" s="100">
        <v>21</v>
      </c>
      <c r="M157" s="100">
        <v>15</v>
      </c>
      <c r="N157" s="100">
        <v>11</v>
      </c>
      <c r="O157" s="100">
        <v>6</v>
      </c>
      <c r="P157" s="100">
        <v>18</v>
      </c>
      <c r="Q157" s="100">
        <v>12</v>
      </c>
      <c r="R157" s="100">
        <v>11</v>
      </c>
      <c r="S157" s="100">
        <v>6</v>
      </c>
      <c r="T157" s="100">
        <v>2</v>
      </c>
      <c r="U157" s="100">
        <v>2</v>
      </c>
      <c r="V157" s="100">
        <v>2</v>
      </c>
      <c r="W157" s="100" t="s">
        <v>163</v>
      </c>
      <c r="X157" s="91">
        <v>125</v>
      </c>
      <c r="Y157" s="92">
        <v>83</v>
      </c>
      <c r="Z157" s="92">
        <v>63</v>
      </c>
      <c r="AA157" s="92">
        <v>28</v>
      </c>
      <c r="AB157" s="100">
        <v>101</v>
      </c>
      <c r="AC157" s="100">
        <v>73</v>
      </c>
      <c r="AD157" s="100">
        <v>53</v>
      </c>
      <c r="AE157" s="100">
        <v>28</v>
      </c>
      <c r="AF157" s="100">
        <v>85</v>
      </c>
      <c r="AG157" s="100">
        <v>57</v>
      </c>
      <c r="AH157" s="100">
        <v>53</v>
      </c>
      <c r="AI157" s="100">
        <v>28</v>
      </c>
      <c r="AJ157" s="100">
        <v>10</v>
      </c>
      <c r="AK157" s="100">
        <v>10</v>
      </c>
      <c r="AL157" s="100">
        <v>10</v>
      </c>
      <c r="AM157" s="100" t="s">
        <v>163</v>
      </c>
    </row>
    <row r="158" spans="1:39" ht="18" customHeight="1">
      <c r="A158" s="13"/>
      <c r="B158" s="13"/>
      <c r="C158" s="13"/>
      <c r="D158" s="13"/>
      <c r="E158" s="13"/>
      <c r="F158" s="68">
        <v>19</v>
      </c>
      <c r="G158" s="13"/>
      <c r="H158" s="91">
        <v>21</v>
      </c>
      <c r="I158" s="92">
        <v>21</v>
      </c>
      <c r="J158" s="92">
        <v>15</v>
      </c>
      <c r="K158" s="92" t="s">
        <v>163</v>
      </c>
      <c r="L158" s="100">
        <v>21</v>
      </c>
      <c r="M158" s="100">
        <v>21</v>
      </c>
      <c r="N158" s="100">
        <v>15</v>
      </c>
      <c r="O158" s="100" t="s">
        <v>163</v>
      </c>
      <c r="P158" s="100">
        <v>17</v>
      </c>
      <c r="Q158" s="100">
        <v>17</v>
      </c>
      <c r="R158" s="100">
        <v>14</v>
      </c>
      <c r="S158" s="100" t="s">
        <v>163</v>
      </c>
      <c r="T158" s="100" t="s">
        <v>163</v>
      </c>
      <c r="U158" s="100" t="s">
        <v>163</v>
      </c>
      <c r="V158" s="100" t="s">
        <v>163</v>
      </c>
      <c r="W158" s="100" t="s">
        <v>163</v>
      </c>
      <c r="X158" s="91">
        <v>99</v>
      </c>
      <c r="Y158" s="92">
        <v>99</v>
      </c>
      <c r="Z158" s="92">
        <v>70</v>
      </c>
      <c r="AA158" s="92" t="s">
        <v>163</v>
      </c>
      <c r="AB158" s="100">
        <v>99</v>
      </c>
      <c r="AC158" s="100">
        <v>99</v>
      </c>
      <c r="AD158" s="100">
        <v>70</v>
      </c>
      <c r="AE158" s="100" t="s">
        <v>163</v>
      </c>
      <c r="AF158" s="100">
        <v>78</v>
      </c>
      <c r="AG158" s="100">
        <v>78</v>
      </c>
      <c r="AH158" s="100">
        <v>66</v>
      </c>
      <c r="AI158" s="100" t="s">
        <v>163</v>
      </c>
      <c r="AJ158" s="100" t="s">
        <v>163</v>
      </c>
      <c r="AK158" s="100" t="s">
        <v>163</v>
      </c>
      <c r="AL158" s="100" t="s">
        <v>163</v>
      </c>
      <c r="AM158" s="100" t="s">
        <v>163</v>
      </c>
    </row>
    <row r="159" spans="1:39" ht="18" customHeight="1">
      <c r="A159" s="13"/>
      <c r="B159" s="13"/>
      <c r="C159" s="13"/>
      <c r="D159" s="13"/>
      <c r="E159" s="13"/>
      <c r="F159" s="68">
        <v>20</v>
      </c>
      <c r="G159" s="13" t="s">
        <v>69</v>
      </c>
      <c r="H159" s="91">
        <v>259</v>
      </c>
      <c r="I159" s="92">
        <v>163</v>
      </c>
      <c r="J159" s="92">
        <v>147</v>
      </c>
      <c r="K159" s="92">
        <v>90</v>
      </c>
      <c r="L159" s="100">
        <v>204</v>
      </c>
      <c r="M159" s="100">
        <v>147</v>
      </c>
      <c r="N159" s="100">
        <v>133</v>
      </c>
      <c r="O159" s="100">
        <v>57</v>
      </c>
      <c r="P159" s="100">
        <v>182</v>
      </c>
      <c r="Q159" s="100">
        <v>129</v>
      </c>
      <c r="R159" s="100">
        <v>125</v>
      </c>
      <c r="S159" s="100">
        <v>53</v>
      </c>
      <c r="T159" s="100">
        <v>49</v>
      </c>
      <c r="U159" s="100">
        <v>16</v>
      </c>
      <c r="V159" s="100">
        <v>14</v>
      </c>
      <c r="W159" s="100">
        <v>33</v>
      </c>
      <c r="X159" s="91">
        <v>1136</v>
      </c>
      <c r="Y159" s="92">
        <v>718</v>
      </c>
      <c r="Z159" s="92">
        <v>651</v>
      </c>
      <c r="AA159" s="92">
        <v>387</v>
      </c>
      <c r="AB159" s="100">
        <v>894</v>
      </c>
      <c r="AC159" s="100">
        <v>648</v>
      </c>
      <c r="AD159" s="100">
        <v>589</v>
      </c>
      <c r="AE159" s="100">
        <v>246</v>
      </c>
      <c r="AF159" s="100">
        <v>802</v>
      </c>
      <c r="AG159" s="100">
        <v>572</v>
      </c>
      <c r="AH159" s="100">
        <v>555</v>
      </c>
      <c r="AI159" s="100">
        <v>230</v>
      </c>
      <c r="AJ159" s="100">
        <v>211</v>
      </c>
      <c r="AK159" s="100">
        <v>70</v>
      </c>
      <c r="AL159" s="100">
        <v>62</v>
      </c>
      <c r="AM159" s="100">
        <v>141</v>
      </c>
    </row>
    <row r="160" spans="1:39" ht="18" customHeight="1">
      <c r="A160" s="13"/>
      <c r="B160" s="13"/>
      <c r="C160" s="303" t="s">
        <v>270</v>
      </c>
      <c r="D160" s="303"/>
      <c r="E160" s="303"/>
      <c r="F160" s="303"/>
      <c r="G160" s="303"/>
      <c r="H160" s="91">
        <v>343</v>
      </c>
      <c r="I160" s="92">
        <v>228</v>
      </c>
      <c r="J160" s="92">
        <v>201</v>
      </c>
      <c r="K160" s="92">
        <v>98</v>
      </c>
      <c r="L160" s="100">
        <v>278</v>
      </c>
      <c r="M160" s="100">
        <v>212</v>
      </c>
      <c r="N160" s="100">
        <v>187</v>
      </c>
      <c r="O160" s="100">
        <v>66</v>
      </c>
      <c r="P160" s="100">
        <v>247</v>
      </c>
      <c r="Q160" s="100">
        <v>186</v>
      </c>
      <c r="R160" s="100">
        <v>175</v>
      </c>
      <c r="S160" s="100">
        <v>61</v>
      </c>
      <c r="T160" s="100">
        <v>47</v>
      </c>
      <c r="U160" s="100">
        <v>16</v>
      </c>
      <c r="V160" s="100">
        <v>14</v>
      </c>
      <c r="W160" s="100">
        <v>31</v>
      </c>
      <c r="X160" s="91">
        <v>1466</v>
      </c>
      <c r="Y160" s="92">
        <v>973</v>
      </c>
      <c r="Z160" s="92">
        <v>858</v>
      </c>
      <c r="AA160" s="92">
        <v>415</v>
      </c>
      <c r="AB160" s="100">
        <v>1189</v>
      </c>
      <c r="AC160" s="100">
        <v>907</v>
      </c>
      <c r="AD160" s="100">
        <v>800</v>
      </c>
      <c r="AE160" s="100">
        <v>282</v>
      </c>
      <c r="AF160" s="100">
        <v>1057</v>
      </c>
      <c r="AG160" s="100">
        <v>795</v>
      </c>
      <c r="AH160" s="100">
        <v>749</v>
      </c>
      <c r="AI160" s="100">
        <v>262</v>
      </c>
      <c r="AJ160" s="100">
        <v>194</v>
      </c>
      <c r="AK160" s="100">
        <v>66</v>
      </c>
      <c r="AL160" s="100">
        <v>58</v>
      </c>
      <c r="AM160" s="100">
        <v>128</v>
      </c>
    </row>
    <row r="161" spans="1:39" ht="18" customHeight="1">
      <c r="A161" s="13"/>
      <c r="B161" s="13"/>
      <c r="E161" s="139" t="s">
        <v>65</v>
      </c>
      <c r="F161" s="2">
        <v>0</v>
      </c>
      <c r="G161" s="2" t="s">
        <v>63</v>
      </c>
      <c r="H161" s="91">
        <v>4</v>
      </c>
      <c r="I161" s="92">
        <v>1</v>
      </c>
      <c r="J161" s="92">
        <v>1</v>
      </c>
      <c r="K161" s="92">
        <v>3</v>
      </c>
      <c r="L161" s="100">
        <v>4</v>
      </c>
      <c r="M161" s="100">
        <v>1</v>
      </c>
      <c r="N161" s="100">
        <v>1</v>
      </c>
      <c r="O161" s="100">
        <v>3</v>
      </c>
      <c r="P161" s="100">
        <v>4</v>
      </c>
      <c r="Q161" s="100">
        <v>1</v>
      </c>
      <c r="R161" s="100">
        <v>1</v>
      </c>
      <c r="S161" s="100">
        <v>3</v>
      </c>
      <c r="T161" s="100" t="s">
        <v>163</v>
      </c>
      <c r="U161" s="100" t="s">
        <v>163</v>
      </c>
      <c r="V161" s="100" t="s">
        <v>163</v>
      </c>
      <c r="W161" s="100" t="s">
        <v>163</v>
      </c>
      <c r="X161" s="91">
        <v>23</v>
      </c>
      <c r="Y161" s="92">
        <v>7</v>
      </c>
      <c r="Z161" s="92">
        <v>7</v>
      </c>
      <c r="AA161" s="92">
        <v>16</v>
      </c>
      <c r="AB161" s="100">
        <v>23</v>
      </c>
      <c r="AC161" s="100">
        <v>7</v>
      </c>
      <c r="AD161" s="100">
        <v>7</v>
      </c>
      <c r="AE161" s="100">
        <v>16</v>
      </c>
      <c r="AF161" s="100">
        <v>23</v>
      </c>
      <c r="AG161" s="100">
        <v>7</v>
      </c>
      <c r="AH161" s="100">
        <v>7</v>
      </c>
      <c r="AI161" s="100">
        <v>16</v>
      </c>
      <c r="AJ161" s="100" t="s">
        <v>163</v>
      </c>
      <c r="AK161" s="100" t="s">
        <v>163</v>
      </c>
      <c r="AL161" s="100" t="s">
        <v>163</v>
      </c>
      <c r="AM161" s="100" t="s">
        <v>163</v>
      </c>
    </row>
    <row r="162" spans="1:39" ht="18" customHeight="1">
      <c r="A162" s="13"/>
      <c r="B162" s="13"/>
      <c r="E162" s="299" t="s">
        <v>280</v>
      </c>
      <c r="F162" s="299"/>
      <c r="H162" s="91">
        <v>15</v>
      </c>
      <c r="I162" s="92">
        <v>7</v>
      </c>
      <c r="J162" s="92">
        <v>7</v>
      </c>
      <c r="K162" s="92">
        <v>3</v>
      </c>
      <c r="L162" s="100">
        <v>10</v>
      </c>
      <c r="M162" s="100">
        <v>7</v>
      </c>
      <c r="N162" s="100">
        <v>7</v>
      </c>
      <c r="O162" s="100">
        <v>3</v>
      </c>
      <c r="P162" s="100">
        <v>9</v>
      </c>
      <c r="Q162" s="100">
        <v>6</v>
      </c>
      <c r="R162" s="100">
        <v>6</v>
      </c>
      <c r="S162" s="100">
        <v>3</v>
      </c>
      <c r="T162" s="100" t="s">
        <v>163</v>
      </c>
      <c r="U162" s="100" t="s">
        <v>163</v>
      </c>
      <c r="V162" s="100" t="s">
        <v>163</v>
      </c>
      <c r="W162" s="100" t="s">
        <v>163</v>
      </c>
      <c r="X162" s="91">
        <v>70</v>
      </c>
      <c r="Y162" s="92">
        <v>31</v>
      </c>
      <c r="Z162" s="92">
        <v>31</v>
      </c>
      <c r="AA162" s="92">
        <v>15</v>
      </c>
      <c r="AB162" s="100">
        <v>46</v>
      </c>
      <c r="AC162" s="100">
        <v>31</v>
      </c>
      <c r="AD162" s="100">
        <v>31</v>
      </c>
      <c r="AE162" s="100">
        <v>15</v>
      </c>
      <c r="AF162" s="100">
        <v>42</v>
      </c>
      <c r="AG162" s="100">
        <v>27</v>
      </c>
      <c r="AH162" s="100">
        <v>27</v>
      </c>
      <c r="AI162" s="100">
        <v>15</v>
      </c>
      <c r="AJ162" s="100" t="s">
        <v>163</v>
      </c>
      <c r="AK162" s="100" t="s">
        <v>163</v>
      </c>
      <c r="AL162" s="100" t="s">
        <v>163</v>
      </c>
      <c r="AM162" s="100" t="s">
        <v>163</v>
      </c>
    </row>
    <row r="163" spans="1:39" ht="18" customHeight="1">
      <c r="A163" s="13"/>
      <c r="B163" s="13"/>
      <c r="E163" s="299" t="s">
        <v>279</v>
      </c>
      <c r="F163" s="299"/>
      <c r="H163" s="91">
        <v>13</v>
      </c>
      <c r="I163" s="92">
        <v>9</v>
      </c>
      <c r="J163" s="92">
        <v>8</v>
      </c>
      <c r="K163" s="92">
        <v>3</v>
      </c>
      <c r="L163" s="100">
        <v>12</v>
      </c>
      <c r="M163" s="100">
        <v>9</v>
      </c>
      <c r="N163" s="100">
        <v>8</v>
      </c>
      <c r="O163" s="100">
        <v>3</v>
      </c>
      <c r="P163" s="100">
        <v>11</v>
      </c>
      <c r="Q163" s="100">
        <v>8</v>
      </c>
      <c r="R163" s="100">
        <v>7</v>
      </c>
      <c r="S163" s="100">
        <v>3</v>
      </c>
      <c r="T163" s="100" t="s">
        <v>163</v>
      </c>
      <c r="U163" s="100" t="s">
        <v>163</v>
      </c>
      <c r="V163" s="100" t="s">
        <v>163</v>
      </c>
      <c r="W163" s="100" t="s">
        <v>163</v>
      </c>
      <c r="X163" s="91">
        <v>62</v>
      </c>
      <c r="Y163" s="92">
        <v>43</v>
      </c>
      <c r="Z163" s="92">
        <v>39</v>
      </c>
      <c r="AA163" s="92">
        <v>15</v>
      </c>
      <c r="AB163" s="100">
        <v>58</v>
      </c>
      <c r="AC163" s="100">
        <v>43</v>
      </c>
      <c r="AD163" s="100">
        <v>39</v>
      </c>
      <c r="AE163" s="100">
        <v>15</v>
      </c>
      <c r="AF163" s="100">
        <v>52</v>
      </c>
      <c r="AG163" s="100">
        <v>37</v>
      </c>
      <c r="AH163" s="100">
        <v>33</v>
      </c>
      <c r="AI163" s="100">
        <v>15</v>
      </c>
      <c r="AJ163" s="100" t="s">
        <v>163</v>
      </c>
      <c r="AK163" s="100" t="s">
        <v>163</v>
      </c>
      <c r="AL163" s="100" t="s">
        <v>163</v>
      </c>
      <c r="AM163" s="100" t="s">
        <v>163</v>
      </c>
    </row>
    <row r="164" spans="1:39" ht="18" customHeight="1">
      <c r="A164" s="13"/>
      <c r="B164" s="13"/>
      <c r="E164" s="299" t="s">
        <v>278</v>
      </c>
      <c r="F164" s="299"/>
      <c r="H164" s="91">
        <v>20</v>
      </c>
      <c r="I164" s="92">
        <v>16</v>
      </c>
      <c r="J164" s="92">
        <v>14</v>
      </c>
      <c r="K164" s="92">
        <v>1</v>
      </c>
      <c r="L164" s="100">
        <v>16</v>
      </c>
      <c r="M164" s="100">
        <v>16</v>
      </c>
      <c r="N164" s="100">
        <v>14</v>
      </c>
      <c r="O164" s="100" t="s">
        <v>163</v>
      </c>
      <c r="P164" s="100">
        <v>15</v>
      </c>
      <c r="Q164" s="100">
        <v>15</v>
      </c>
      <c r="R164" s="100">
        <v>13</v>
      </c>
      <c r="S164" s="100" t="s">
        <v>163</v>
      </c>
      <c r="T164" s="100" t="s">
        <v>163</v>
      </c>
      <c r="U164" s="100" t="s">
        <v>163</v>
      </c>
      <c r="V164" s="100" t="s">
        <v>163</v>
      </c>
      <c r="W164" s="100" t="s">
        <v>163</v>
      </c>
      <c r="X164" s="91">
        <v>84</v>
      </c>
      <c r="Y164" s="92">
        <v>66</v>
      </c>
      <c r="Z164" s="92">
        <v>57</v>
      </c>
      <c r="AA164" s="92">
        <v>5</v>
      </c>
      <c r="AB164" s="100">
        <v>66</v>
      </c>
      <c r="AC164" s="100">
        <v>66</v>
      </c>
      <c r="AD164" s="100">
        <v>57</v>
      </c>
      <c r="AE164" s="100" t="s">
        <v>163</v>
      </c>
      <c r="AF164" s="100">
        <v>62</v>
      </c>
      <c r="AG164" s="100">
        <v>62</v>
      </c>
      <c r="AH164" s="100">
        <v>53</v>
      </c>
      <c r="AI164" s="100" t="s">
        <v>163</v>
      </c>
      <c r="AJ164" s="100" t="s">
        <v>163</v>
      </c>
      <c r="AK164" s="100" t="s">
        <v>163</v>
      </c>
      <c r="AL164" s="100" t="s">
        <v>163</v>
      </c>
      <c r="AM164" s="100" t="s">
        <v>163</v>
      </c>
    </row>
    <row r="165" spans="1:39" ht="18" customHeight="1">
      <c r="A165" s="13"/>
      <c r="B165" s="13"/>
      <c r="E165" s="299" t="s">
        <v>267</v>
      </c>
      <c r="F165" s="299"/>
      <c r="H165" s="91">
        <v>11</v>
      </c>
      <c r="I165" s="92">
        <v>8</v>
      </c>
      <c r="J165" s="92">
        <v>8</v>
      </c>
      <c r="K165" s="92">
        <v>3</v>
      </c>
      <c r="L165" s="100">
        <v>10</v>
      </c>
      <c r="M165" s="100">
        <v>8</v>
      </c>
      <c r="N165" s="100">
        <v>8</v>
      </c>
      <c r="O165" s="100">
        <v>2</v>
      </c>
      <c r="P165" s="100">
        <v>10</v>
      </c>
      <c r="Q165" s="100">
        <v>8</v>
      </c>
      <c r="R165" s="100">
        <v>8</v>
      </c>
      <c r="S165" s="100">
        <v>2</v>
      </c>
      <c r="T165" s="100">
        <v>1</v>
      </c>
      <c r="U165" s="100" t="s">
        <v>163</v>
      </c>
      <c r="V165" s="100" t="s">
        <v>163</v>
      </c>
      <c r="W165" s="100">
        <v>1</v>
      </c>
      <c r="X165" s="91">
        <v>46</v>
      </c>
      <c r="Y165" s="92">
        <v>34</v>
      </c>
      <c r="Z165" s="92">
        <v>34</v>
      </c>
      <c r="AA165" s="92">
        <v>12</v>
      </c>
      <c r="AB165" s="100">
        <v>42</v>
      </c>
      <c r="AC165" s="100">
        <v>34</v>
      </c>
      <c r="AD165" s="100">
        <v>34</v>
      </c>
      <c r="AE165" s="100">
        <v>8</v>
      </c>
      <c r="AF165" s="100">
        <v>42</v>
      </c>
      <c r="AG165" s="100">
        <v>34</v>
      </c>
      <c r="AH165" s="100">
        <v>34</v>
      </c>
      <c r="AI165" s="100">
        <v>8</v>
      </c>
      <c r="AJ165" s="100">
        <v>4</v>
      </c>
      <c r="AK165" s="100" t="s">
        <v>163</v>
      </c>
      <c r="AL165" s="100" t="s">
        <v>163</v>
      </c>
      <c r="AM165" s="100">
        <v>4</v>
      </c>
    </row>
    <row r="166" spans="1:39" ht="18" customHeight="1">
      <c r="A166" s="13"/>
      <c r="B166" s="13"/>
      <c r="E166" s="299" t="s">
        <v>268</v>
      </c>
      <c r="F166" s="299"/>
      <c r="H166" s="91">
        <v>18</v>
      </c>
      <c r="I166" s="92">
        <v>13</v>
      </c>
      <c r="J166" s="92">
        <v>12</v>
      </c>
      <c r="K166" s="92">
        <v>4</v>
      </c>
      <c r="L166" s="100">
        <v>15</v>
      </c>
      <c r="M166" s="100">
        <v>13</v>
      </c>
      <c r="N166" s="100">
        <v>12</v>
      </c>
      <c r="O166" s="100">
        <v>2</v>
      </c>
      <c r="P166" s="100">
        <v>13</v>
      </c>
      <c r="Q166" s="100">
        <v>12</v>
      </c>
      <c r="R166" s="100">
        <v>12</v>
      </c>
      <c r="S166" s="100">
        <v>1</v>
      </c>
      <c r="T166" s="100">
        <v>2</v>
      </c>
      <c r="U166" s="100" t="s">
        <v>163</v>
      </c>
      <c r="V166" s="100" t="s">
        <v>163</v>
      </c>
      <c r="W166" s="100">
        <v>2</v>
      </c>
      <c r="X166" s="91">
        <v>77</v>
      </c>
      <c r="Y166" s="92">
        <v>56</v>
      </c>
      <c r="Z166" s="92">
        <v>52</v>
      </c>
      <c r="AA166" s="92">
        <v>17</v>
      </c>
      <c r="AB166" s="100">
        <v>64</v>
      </c>
      <c r="AC166" s="100">
        <v>56</v>
      </c>
      <c r="AD166" s="100">
        <v>52</v>
      </c>
      <c r="AE166" s="100">
        <v>8</v>
      </c>
      <c r="AF166" s="100">
        <v>56</v>
      </c>
      <c r="AG166" s="100">
        <v>52</v>
      </c>
      <c r="AH166" s="100">
        <v>52</v>
      </c>
      <c r="AI166" s="100">
        <v>4</v>
      </c>
      <c r="AJ166" s="100">
        <v>9</v>
      </c>
      <c r="AK166" s="100" t="s">
        <v>163</v>
      </c>
      <c r="AL166" s="100" t="s">
        <v>163</v>
      </c>
      <c r="AM166" s="100">
        <v>9</v>
      </c>
    </row>
    <row r="167" spans="1:39" ht="18" customHeight="1">
      <c r="A167" s="13"/>
      <c r="B167" s="13"/>
      <c r="E167" s="299" t="s">
        <v>269</v>
      </c>
      <c r="F167" s="299"/>
      <c r="H167" s="91">
        <v>28</v>
      </c>
      <c r="I167" s="92">
        <v>24</v>
      </c>
      <c r="J167" s="92">
        <v>21</v>
      </c>
      <c r="K167" s="92">
        <v>3</v>
      </c>
      <c r="L167" s="100">
        <v>25</v>
      </c>
      <c r="M167" s="100">
        <v>22</v>
      </c>
      <c r="N167" s="100">
        <v>19</v>
      </c>
      <c r="O167" s="100">
        <v>3</v>
      </c>
      <c r="P167" s="100">
        <v>21</v>
      </c>
      <c r="Q167" s="100">
        <v>18</v>
      </c>
      <c r="R167" s="100">
        <v>18</v>
      </c>
      <c r="S167" s="100">
        <v>3</v>
      </c>
      <c r="T167" s="100">
        <v>2</v>
      </c>
      <c r="U167" s="100">
        <v>2</v>
      </c>
      <c r="V167" s="100">
        <v>2</v>
      </c>
      <c r="W167" s="100" t="s">
        <v>163</v>
      </c>
      <c r="X167" s="91">
        <v>119</v>
      </c>
      <c r="Y167" s="92">
        <v>102</v>
      </c>
      <c r="Z167" s="92">
        <v>87</v>
      </c>
      <c r="AA167" s="92">
        <v>13</v>
      </c>
      <c r="AB167" s="100">
        <v>106</v>
      </c>
      <c r="AC167" s="100">
        <v>93</v>
      </c>
      <c r="AD167" s="100">
        <v>78</v>
      </c>
      <c r="AE167" s="100">
        <v>13</v>
      </c>
      <c r="AF167" s="100">
        <v>87</v>
      </c>
      <c r="AG167" s="100">
        <v>74</v>
      </c>
      <c r="AH167" s="100">
        <v>74</v>
      </c>
      <c r="AI167" s="100">
        <v>13</v>
      </c>
      <c r="AJ167" s="100">
        <v>9</v>
      </c>
      <c r="AK167" s="100">
        <v>9</v>
      </c>
      <c r="AL167" s="100">
        <v>9</v>
      </c>
      <c r="AM167" s="100" t="s">
        <v>163</v>
      </c>
    </row>
    <row r="168" spans="1:39" ht="18" customHeight="1">
      <c r="A168" s="13"/>
      <c r="B168" s="13"/>
      <c r="E168" s="299" t="s">
        <v>277</v>
      </c>
      <c r="F168" s="299"/>
      <c r="H168" s="91">
        <v>28</v>
      </c>
      <c r="I168" s="92">
        <v>23</v>
      </c>
      <c r="J168" s="92">
        <v>17</v>
      </c>
      <c r="K168" s="92">
        <v>4</v>
      </c>
      <c r="L168" s="100">
        <v>26</v>
      </c>
      <c r="M168" s="100">
        <v>22</v>
      </c>
      <c r="N168" s="100">
        <v>16</v>
      </c>
      <c r="O168" s="100">
        <v>4</v>
      </c>
      <c r="P168" s="100">
        <v>23</v>
      </c>
      <c r="Q168" s="100">
        <v>19</v>
      </c>
      <c r="R168" s="100">
        <v>15</v>
      </c>
      <c r="S168" s="100">
        <v>4</v>
      </c>
      <c r="T168" s="100">
        <v>1</v>
      </c>
      <c r="U168" s="100">
        <v>1</v>
      </c>
      <c r="V168" s="100">
        <v>1</v>
      </c>
      <c r="W168" s="100" t="s">
        <v>163</v>
      </c>
      <c r="X168" s="91">
        <v>121</v>
      </c>
      <c r="Y168" s="92">
        <v>99</v>
      </c>
      <c r="Z168" s="92">
        <v>73</v>
      </c>
      <c r="AA168" s="92">
        <v>18</v>
      </c>
      <c r="AB168" s="100">
        <v>113</v>
      </c>
      <c r="AC168" s="100">
        <v>95</v>
      </c>
      <c r="AD168" s="100">
        <v>69</v>
      </c>
      <c r="AE168" s="100">
        <v>18</v>
      </c>
      <c r="AF168" s="100">
        <v>99</v>
      </c>
      <c r="AG168" s="100">
        <v>81</v>
      </c>
      <c r="AH168" s="100">
        <v>65</v>
      </c>
      <c r="AI168" s="100">
        <v>18</v>
      </c>
      <c r="AJ168" s="100">
        <v>4</v>
      </c>
      <c r="AK168" s="100">
        <v>4</v>
      </c>
      <c r="AL168" s="100">
        <v>4</v>
      </c>
      <c r="AM168" s="100" t="s">
        <v>163</v>
      </c>
    </row>
    <row r="169" spans="1:39" ht="18" customHeight="1">
      <c r="A169" s="13"/>
      <c r="B169" s="13"/>
      <c r="F169" s="137">
        <v>20</v>
      </c>
      <c r="G169" s="2" t="s">
        <v>64</v>
      </c>
      <c r="H169" s="91">
        <v>206</v>
      </c>
      <c r="I169" s="92">
        <v>127</v>
      </c>
      <c r="J169" s="92">
        <v>113</v>
      </c>
      <c r="K169" s="92">
        <v>74</v>
      </c>
      <c r="L169" s="100">
        <v>160</v>
      </c>
      <c r="M169" s="100">
        <v>114</v>
      </c>
      <c r="N169" s="100">
        <v>102</v>
      </c>
      <c r="O169" s="100">
        <v>46</v>
      </c>
      <c r="P169" s="100">
        <v>141</v>
      </c>
      <c r="Q169" s="100">
        <v>99</v>
      </c>
      <c r="R169" s="100">
        <v>95</v>
      </c>
      <c r="S169" s="100">
        <v>42</v>
      </c>
      <c r="T169" s="100">
        <v>41</v>
      </c>
      <c r="U169" s="100">
        <v>13</v>
      </c>
      <c r="V169" s="100">
        <v>11</v>
      </c>
      <c r="W169" s="100">
        <v>28</v>
      </c>
      <c r="X169" s="91">
        <v>864</v>
      </c>
      <c r="Y169" s="92">
        <v>535</v>
      </c>
      <c r="Z169" s="92">
        <v>478</v>
      </c>
      <c r="AA169" s="92">
        <v>304</v>
      </c>
      <c r="AB169" s="100">
        <v>671</v>
      </c>
      <c r="AC169" s="100">
        <v>482</v>
      </c>
      <c r="AD169" s="100">
        <v>433</v>
      </c>
      <c r="AE169" s="100">
        <v>189</v>
      </c>
      <c r="AF169" s="100">
        <v>594</v>
      </c>
      <c r="AG169" s="100">
        <v>421</v>
      </c>
      <c r="AH169" s="100">
        <v>404</v>
      </c>
      <c r="AI169" s="100">
        <v>173</v>
      </c>
      <c r="AJ169" s="100">
        <v>168</v>
      </c>
      <c r="AK169" s="100">
        <v>53</v>
      </c>
      <c r="AL169" s="100">
        <v>45</v>
      </c>
      <c r="AM169" s="100">
        <v>115</v>
      </c>
    </row>
    <row r="170" spans="1:39" ht="18" customHeight="1">
      <c r="A170" s="13"/>
      <c r="B170" s="13"/>
      <c r="C170" s="303" t="s">
        <v>271</v>
      </c>
      <c r="D170" s="303"/>
      <c r="E170" s="303"/>
      <c r="F170" s="303"/>
      <c r="G170" s="303"/>
      <c r="H170" s="91">
        <v>211</v>
      </c>
      <c r="I170" s="92">
        <v>149</v>
      </c>
      <c r="J170" s="92">
        <v>132</v>
      </c>
      <c r="K170" s="92">
        <v>50</v>
      </c>
      <c r="L170" s="100">
        <v>188</v>
      </c>
      <c r="M170" s="100">
        <v>146</v>
      </c>
      <c r="N170" s="100">
        <v>129</v>
      </c>
      <c r="O170" s="100">
        <v>42</v>
      </c>
      <c r="P170" s="100">
        <v>161</v>
      </c>
      <c r="Q170" s="100">
        <v>123</v>
      </c>
      <c r="R170" s="100">
        <v>122</v>
      </c>
      <c r="S170" s="100">
        <v>38</v>
      </c>
      <c r="T170" s="100">
        <v>11</v>
      </c>
      <c r="U170" s="100">
        <v>3</v>
      </c>
      <c r="V170" s="100">
        <v>3</v>
      </c>
      <c r="W170" s="100">
        <v>8</v>
      </c>
      <c r="X170" s="91">
        <v>1124</v>
      </c>
      <c r="Y170" s="92">
        <v>788</v>
      </c>
      <c r="Z170" s="92">
        <v>696</v>
      </c>
      <c r="AA170" s="92">
        <v>273</v>
      </c>
      <c r="AB170" s="100">
        <v>1001</v>
      </c>
      <c r="AC170" s="100">
        <v>772</v>
      </c>
      <c r="AD170" s="100">
        <v>680</v>
      </c>
      <c r="AE170" s="100">
        <v>229</v>
      </c>
      <c r="AF170" s="100">
        <v>858</v>
      </c>
      <c r="AG170" s="100">
        <v>649</v>
      </c>
      <c r="AH170" s="100">
        <v>644</v>
      </c>
      <c r="AI170" s="100">
        <v>209</v>
      </c>
      <c r="AJ170" s="100">
        <v>60</v>
      </c>
      <c r="AK170" s="100">
        <v>16</v>
      </c>
      <c r="AL170" s="100">
        <v>16</v>
      </c>
      <c r="AM170" s="100">
        <v>44</v>
      </c>
    </row>
    <row r="171" spans="1:39" ht="18" customHeight="1">
      <c r="A171" s="13"/>
      <c r="B171" s="13"/>
      <c r="E171" s="46" t="s">
        <v>62</v>
      </c>
      <c r="F171" s="2">
        <v>0</v>
      </c>
      <c r="G171" s="2" t="s">
        <v>63</v>
      </c>
      <c r="H171" s="91">
        <v>7</v>
      </c>
      <c r="I171" s="92">
        <v>3</v>
      </c>
      <c r="J171" s="92">
        <v>3</v>
      </c>
      <c r="K171" s="92">
        <v>3</v>
      </c>
      <c r="L171" s="100">
        <v>5</v>
      </c>
      <c r="M171" s="100">
        <v>3</v>
      </c>
      <c r="N171" s="100">
        <v>3</v>
      </c>
      <c r="O171" s="100">
        <v>2</v>
      </c>
      <c r="P171" s="100">
        <v>5</v>
      </c>
      <c r="Q171" s="100">
        <v>3</v>
      </c>
      <c r="R171" s="100">
        <v>3</v>
      </c>
      <c r="S171" s="100">
        <v>2</v>
      </c>
      <c r="T171" s="100">
        <v>1</v>
      </c>
      <c r="U171" s="100" t="s">
        <v>163</v>
      </c>
      <c r="V171" s="100" t="s">
        <v>163</v>
      </c>
      <c r="W171" s="100">
        <v>1</v>
      </c>
      <c r="X171" s="91">
        <v>41</v>
      </c>
      <c r="Y171" s="92">
        <v>19</v>
      </c>
      <c r="Z171" s="92">
        <v>19</v>
      </c>
      <c r="AA171" s="92">
        <v>17</v>
      </c>
      <c r="AB171" s="100">
        <v>29</v>
      </c>
      <c r="AC171" s="100">
        <v>19</v>
      </c>
      <c r="AD171" s="100">
        <v>19</v>
      </c>
      <c r="AE171" s="100">
        <v>10</v>
      </c>
      <c r="AF171" s="100">
        <v>29</v>
      </c>
      <c r="AG171" s="100">
        <v>19</v>
      </c>
      <c r="AH171" s="100">
        <v>19</v>
      </c>
      <c r="AI171" s="100">
        <v>10</v>
      </c>
      <c r="AJ171" s="100">
        <v>7</v>
      </c>
      <c r="AK171" s="100" t="s">
        <v>163</v>
      </c>
      <c r="AL171" s="100" t="s">
        <v>163</v>
      </c>
      <c r="AM171" s="100">
        <v>7</v>
      </c>
    </row>
    <row r="172" spans="1:39" ht="18" customHeight="1">
      <c r="A172" s="13"/>
      <c r="B172" s="13"/>
      <c r="E172" s="299" t="s">
        <v>280</v>
      </c>
      <c r="F172" s="299"/>
      <c r="H172" s="91">
        <v>14</v>
      </c>
      <c r="I172" s="92">
        <v>9</v>
      </c>
      <c r="J172" s="92">
        <v>8</v>
      </c>
      <c r="K172" s="92">
        <v>4</v>
      </c>
      <c r="L172" s="100">
        <v>12</v>
      </c>
      <c r="M172" s="100">
        <v>9</v>
      </c>
      <c r="N172" s="100">
        <v>8</v>
      </c>
      <c r="O172" s="100">
        <v>3</v>
      </c>
      <c r="P172" s="100">
        <v>10</v>
      </c>
      <c r="Q172" s="100">
        <v>7</v>
      </c>
      <c r="R172" s="100">
        <v>7</v>
      </c>
      <c r="S172" s="100">
        <v>3</v>
      </c>
      <c r="T172" s="100">
        <v>1</v>
      </c>
      <c r="U172" s="100" t="s">
        <v>163</v>
      </c>
      <c r="V172" s="100" t="s">
        <v>163</v>
      </c>
      <c r="W172" s="100">
        <v>1</v>
      </c>
      <c r="X172" s="91">
        <v>79</v>
      </c>
      <c r="Y172" s="92">
        <v>50</v>
      </c>
      <c r="Z172" s="92">
        <v>44</v>
      </c>
      <c r="AA172" s="92">
        <v>23</v>
      </c>
      <c r="AB172" s="100">
        <v>68</v>
      </c>
      <c r="AC172" s="100">
        <v>50</v>
      </c>
      <c r="AD172" s="100">
        <v>44</v>
      </c>
      <c r="AE172" s="100">
        <v>18</v>
      </c>
      <c r="AF172" s="100">
        <v>57</v>
      </c>
      <c r="AG172" s="100">
        <v>39</v>
      </c>
      <c r="AH172" s="100">
        <v>39</v>
      </c>
      <c r="AI172" s="100">
        <v>18</v>
      </c>
      <c r="AJ172" s="100">
        <v>5</v>
      </c>
      <c r="AK172" s="100" t="s">
        <v>163</v>
      </c>
      <c r="AL172" s="100" t="s">
        <v>163</v>
      </c>
      <c r="AM172" s="100">
        <v>5</v>
      </c>
    </row>
    <row r="173" spans="1:39" ht="18" customHeight="1">
      <c r="A173" s="13"/>
      <c r="B173" s="13"/>
      <c r="E173" s="299" t="s">
        <v>279</v>
      </c>
      <c r="F173" s="299"/>
      <c r="H173" s="91">
        <v>18</v>
      </c>
      <c r="I173" s="92">
        <v>11</v>
      </c>
      <c r="J173" s="92">
        <v>9</v>
      </c>
      <c r="K173" s="92">
        <v>7</v>
      </c>
      <c r="L173" s="100">
        <v>18</v>
      </c>
      <c r="M173" s="100">
        <v>11</v>
      </c>
      <c r="N173" s="100">
        <v>9</v>
      </c>
      <c r="O173" s="100">
        <v>7</v>
      </c>
      <c r="P173" s="100">
        <v>15</v>
      </c>
      <c r="Q173" s="100">
        <v>9</v>
      </c>
      <c r="R173" s="100">
        <v>8</v>
      </c>
      <c r="S173" s="100">
        <v>6</v>
      </c>
      <c r="T173" s="100" t="s">
        <v>163</v>
      </c>
      <c r="U173" s="100" t="s">
        <v>163</v>
      </c>
      <c r="V173" s="100" t="s">
        <v>163</v>
      </c>
      <c r="W173" s="100" t="s">
        <v>163</v>
      </c>
      <c r="X173" s="91">
        <v>104</v>
      </c>
      <c r="Y173" s="92">
        <v>60</v>
      </c>
      <c r="Z173" s="92">
        <v>50</v>
      </c>
      <c r="AA173" s="92">
        <v>44</v>
      </c>
      <c r="AB173" s="100">
        <v>104</v>
      </c>
      <c r="AC173" s="100">
        <v>60</v>
      </c>
      <c r="AD173" s="100">
        <v>50</v>
      </c>
      <c r="AE173" s="100">
        <v>44</v>
      </c>
      <c r="AF173" s="100">
        <v>88</v>
      </c>
      <c r="AG173" s="100">
        <v>49</v>
      </c>
      <c r="AH173" s="100">
        <v>44</v>
      </c>
      <c r="AI173" s="100">
        <v>39</v>
      </c>
      <c r="AJ173" s="100" t="s">
        <v>163</v>
      </c>
      <c r="AK173" s="100" t="s">
        <v>163</v>
      </c>
      <c r="AL173" s="100" t="s">
        <v>163</v>
      </c>
      <c r="AM173" s="100" t="s">
        <v>163</v>
      </c>
    </row>
    <row r="174" spans="1:39" ht="18" customHeight="1">
      <c r="A174" s="13"/>
      <c r="B174" s="13"/>
      <c r="E174" s="299" t="s">
        <v>278</v>
      </c>
      <c r="F174" s="299"/>
      <c r="H174" s="91">
        <v>14</v>
      </c>
      <c r="I174" s="92">
        <v>10</v>
      </c>
      <c r="J174" s="92">
        <v>8</v>
      </c>
      <c r="K174" s="92">
        <v>3</v>
      </c>
      <c r="L174" s="100">
        <v>13</v>
      </c>
      <c r="M174" s="100">
        <v>10</v>
      </c>
      <c r="N174" s="100">
        <v>8</v>
      </c>
      <c r="O174" s="100">
        <v>3</v>
      </c>
      <c r="P174" s="100">
        <v>9</v>
      </c>
      <c r="Q174" s="100">
        <v>8</v>
      </c>
      <c r="R174" s="100">
        <v>8</v>
      </c>
      <c r="S174" s="100">
        <v>1</v>
      </c>
      <c r="T174" s="100" t="s">
        <v>163</v>
      </c>
      <c r="U174" s="100" t="s">
        <v>163</v>
      </c>
      <c r="V174" s="100" t="s">
        <v>163</v>
      </c>
      <c r="W174" s="100" t="s">
        <v>163</v>
      </c>
      <c r="X174" s="91">
        <v>73</v>
      </c>
      <c r="Y174" s="92">
        <v>52</v>
      </c>
      <c r="Z174" s="92">
        <v>41</v>
      </c>
      <c r="AA174" s="92">
        <v>16</v>
      </c>
      <c r="AB174" s="100">
        <v>68</v>
      </c>
      <c r="AC174" s="100">
        <v>52</v>
      </c>
      <c r="AD174" s="100">
        <v>41</v>
      </c>
      <c r="AE174" s="100">
        <v>16</v>
      </c>
      <c r="AF174" s="100">
        <v>47</v>
      </c>
      <c r="AG174" s="100">
        <v>41</v>
      </c>
      <c r="AH174" s="100">
        <v>41</v>
      </c>
      <c r="AI174" s="100">
        <v>6</v>
      </c>
      <c r="AJ174" s="100" t="s">
        <v>163</v>
      </c>
      <c r="AK174" s="100" t="s">
        <v>163</v>
      </c>
      <c r="AL174" s="100" t="s">
        <v>163</v>
      </c>
      <c r="AM174" s="100" t="s">
        <v>163</v>
      </c>
    </row>
    <row r="175" spans="1:39" ht="18" customHeight="1">
      <c r="A175" s="13"/>
      <c r="B175" s="13"/>
      <c r="E175" s="299" t="s">
        <v>267</v>
      </c>
      <c r="F175" s="299"/>
      <c r="H175" s="91">
        <v>30</v>
      </c>
      <c r="I175" s="92">
        <v>23</v>
      </c>
      <c r="J175" s="92">
        <v>21</v>
      </c>
      <c r="K175" s="92">
        <v>5</v>
      </c>
      <c r="L175" s="100">
        <v>27</v>
      </c>
      <c r="M175" s="100">
        <v>23</v>
      </c>
      <c r="N175" s="100">
        <v>21</v>
      </c>
      <c r="O175" s="100">
        <v>4</v>
      </c>
      <c r="P175" s="100">
        <v>23</v>
      </c>
      <c r="Q175" s="100">
        <v>19</v>
      </c>
      <c r="R175" s="100">
        <v>19</v>
      </c>
      <c r="S175" s="100">
        <v>4</v>
      </c>
      <c r="T175" s="100">
        <v>1</v>
      </c>
      <c r="U175" s="100" t="s">
        <v>163</v>
      </c>
      <c r="V175" s="100" t="s">
        <v>163</v>
      </c>
      <c r="W175" s="100">
        <v>1</v>
      </c>
      <c r="X175" s="91">
        <v>162</v>
      </c>
      <c r="Y175" s="92">
        <v>123</v>
      </c>
      <c r="Z175" s="92">
        <v>112</v>
      </c>
      <c r="AA175" s="92">
        <v>29</v>
      </c>
      <c r="AB175" s="100">
        <v>146</v>
      </c>
      <c r="AC175" s="100">
        <v>123</v>
      </c>
      <c r="AD175" s="100">
        <v>112</v>
      </c>
      <c r="AE175" s="100">
        <v>23</v>
      </c>
      <c r="AF175" s="100">
        <v>125</v>
      </c>
      <c r="AG175" s="100">
        <v>102</v>
      </c>
      <c r="AH175" s="100">
        <v>102</v>
      </c>
      <c r="AI175" s="100">
        <v>23</v>
      </c>
      <c r="AJ175" s="100">
        <v>6</v>
      </c>
      <c r="AK175" s="100" t="s">
        <v>163</v>
      </c>
      <c r="AL175" s="100" t="s">
        <v>163</v>
      </c>
      <c r="AM175" s="100">
        <v>6</v>
      </c>
    </row>
    <row r="176" spans="1:39" ht="18" customHeight="1">
      <c r="A176" s="13"/>
      <c r="B176" s="13"/>
      <c r="E176" s="299" t="s">
        <v>268</v>
      </c>
      <c r="F176" s="299"/>
      <c r="H176" s="91">
        <v>38</v>
      </c>
      <c r="I176" s="92">
        <v>30</v>
      </c>
      <c r="J176" s="92">
        <v>27</v>
      </c>
      <c r="K176" s="92">
        <v>6</v>
      </c>
      <c r="L176" s="100">
        <v>36</v>
      </c>
      <c r="M176" s="100">
        <v>30</v>
      </c>
      <c r="N176" s="100">
        <v>27</v>
      </c>
      <c r="O176" s="100">
        <v>6</v>
      </c>
      <c r="P176" s="100">
        <v>31</v>
      </c>
      <c r="Q176" s="100">
        <v>26</v>
      </c>
      <c r="R176" s="100">
        <v>26</v>
      </c>
      <c r="S176" s="100">
        <v>5</v>
      </c>
      <c r="T176" s="100" t="s">
        <v>163</v>
      </c>
      <c r="U176" s="100" t="s">
        <v>163</v>
      </c>
      <c r="V176" s="100" t="s">
        <v>163</v>
      </c>
      <c r="W176" s="100" t="s">
        <v>163</v>
      </c>
      <c r="X176" s="91">
        <v>201</v>
      </c>
      <c r="Y176" s="92">
        <v>158</v>
      </c>
      <c r="Z176" s="92">
        <v>142</v>
      </c>
      <c r="AA176" s="92">
        <v>32</v>
      </c>
      <c r="AB176" s="100">
        <v>190</v>
      </c>
      <c r="AC176" s="100">
        <v>158</v>
      </c>
      <c r="AD176" s="100">
        <v>142</v>
      </c>
      <c r="AE176" s="100">
        <v>32</v>
      </c>
      <c r="AF176" s="100">
        <v>164</v>
      </c>
      <c r="AG176" s="100">
        <v>137</v>
      </c>
      <c r="AH176" s="100">
        <v>137</v>
      </c>
      <c r="AI176" s="100">
        <v>27</v>
      </c>
      <c r="AJ176" s="100" t="s">
        <v>163</v>
      </c>
      <c r="AK176" s="100" t="s">
        <v>163</v>
      </c>
      <c r="AL176" s="100" t="s">
        <v>163</v>
      </c>
      <c r="AM176" s="100" t="s">
        <v>163</v>
      </c>
    </row>
    <row r="177" spans="1:39" ht="18" customHeight="1">
      <c r="A177" s="13"/>
      <c r="B177" s="13"/>
      <c r="E177" s="299" t="s">
        <v>269</v>
      </c>
      <c r="F177" s="299"/>
      <c r="H177" s="91">
        <v>23</v>
      </c>
      <c r="I177" s="92">
        <v>15</v>
      </c>
      <c r="J177" s="92">
        <v>14</v>
      </c>
      <c r="K177" s="92">
        <v>5</v>
      </c>
      <c r="L177" s="100">
        <v>20</v>
      </c>
      <c r="M177" s="100">
        <v>15</v>
      </c>
      <c r="N177" s="100">
        <v>14</v>
      </c>
      <c r="O177" s="100">
        <v>5</v>
      </c>
      <c r="P177" s="100">
        <v>18</v>
      </c>
      <c r="Q177" s="100">
        <v>13</v>
      </c>
      <c r="R177" s="100">
        <v>13</v>
      </c>
      <c r="S177" s="100">
        <v>5</v>
      </c>
      <c r="T177" s="100" t="s">
        <v>163</v>
      </c>
      <c r="U177" s="100" t="s">
        <v>163</v>
      </c>
      <c r="V177" s="100" t="s">
        <v>163</v>
      </c>
      <c r="W177" s="100" t="s">
        <v>163</v>
      </c>
      <c r="X177" s="91">
        <v>120</v>
      </c>
      <c r="Y177" s="92">
        <v>79</v>
      </c>
      <c r="Z177" s="92">
        <v>74</v>
      </c>
      <c r="AA177" s="92">
        <v>25</v>
      </c>
      <c r="AB177" s="100">
        <v>104</v>
      </c>
      <c r="AC177" s="100">
        <v>79</v>
      </c>
      <c r="AD177" s="100">
        <v>74</v>
      </c>
      <c r="AE177" s="100">
        <v>25</v>
      </c>
      <c r="AF177" s="100">
        <v>94</v>
      </c>
      <c r="AG177" s="100">
        <v>69</v>
      </c>
      <c r="AH177" s="100">
        <v>69</v>
      </c>
      <c r="AI177" s="100">
        <v>25</v>
      </c>
      <c r="AJ177" s="100" t="s">
        <v>163</v>
      </c>
      <c r="AK177" s="100" t="s">
        <v>163</v>
      </c>
      <c r="AL177" s="100" t="s">
        <v>163</v>
      </c>
      <c r="AM177" s="100" t="s">
        <v>163</v>
      </c>
    </row>
    <row r="178" spans="1:39" ht="18" customHeight="1">
      <c r="A178" s="13"/>
      <c r="B178" s="13"/>
      <c r="E178" s="299" t="s">
        <v>277</v>
      </c>
      <c r="F178" s="299"/>
      <c r="H178" s="91">
        <v>17</v>
      </c>
      <c r="I178" s="92">
        <v>13</v>
      </c>
      <c r="J178" s="92">
        <v>9</v>
      </c>
      <c r="K178" s="92">
        <v>2</v>
      </c>
      <c r="L178" s="100">
        <v>14</v>
      </c>
      <c r="M178" s="100">
        <v>12</v>
      </c>
      <c r="N178" s="100">
        <v>8</v>
      </c>
      <c r="O178" s="100">
        <v>2</v>
      </c>
      <c r="P178" s="100">
        <v>10</v>
      </c>
      <c r="Q178" s="100">
        <v>8</v>
      </c>
      <c r="R178" s="100">
        <v>8</v>
      </c>
      <c r="S178" s="100">
        <v>2</v>
      </c>
      <c r="T178" s="100">
        <v>1</v>
      </c>
      <c r="U178" s="100">
        <v>1</v>
      </c>
      <c r="V178" s="100">
        <v>1</v>
      </c>
      <c r="W178" s="100" t="s">
        <v>163</v>
      </c>
      <c r="X178" s="91">
        <v>91</v>
      </c>
      <c r="Y178" s="92">
        <v>71</v>
      </c>
      <c r="Z178" s="92">
        <v>48</v>
      </c>
      <c r="AA178" s="92">
        <v>10</v>
      </c>
      <c r="AB178" s="100">
        <v>75</v>
      </c>
      <c r="AC178" s="100">
        <v>65</v>
      </c>
      <c r="AD178" s="100">
        <v>42</v>
      </c>
      <c r="AE178" s="100">
        <v>10</v>
      </c>
      <c r="AF178" s="100">
        <v>52</v>
      </c>
      <c r="AG178" s="100">
        <v>42</v>
      </c>
      <c r="AH178" s="100">
        <v>42</v>
      </c>
      <c r="AI178" s="100">
        <v>10</v>
      </c>
      <c r="AJ178" s="100">
        <v>6</v>
      </c>
      <c r="AK178" s="100">
        <v>6</v>
      </c>
      <c r="AL178" s="100">
        <v>6</v>
      </c>
      <c r="AM178" s="100" t="s">
        <v>163</v>
      </c>
    </row>
    <row r="179" spans="1:39" ht="18" customHeight="1">
      <c r="A179" s="13"/>
      <c r="B179" s="13"/>
      <c r="F179" s="137">
        <v>20</v>
      </c>
      <c r="G179" s="2" t="s">
        <v>64</v>
      </c>
      <c r="H179" s="91">
        <v>50</v>
      </c>
      <c r="I179" s="92">
        <v>35</v>
      </c>
      <c r="J179" s="92">
        <v>33</v>
      </c>
      <c r="K179" s="92">
        <v>15</v>
      </c>
      <c r="L179" s="100">
        <v>43</v>
      </c>
      <c r="M179" s="100">
        <v>33</v>
      </c>
      <c r="N179" s="100">
        <v>31</v>
      </c>
      <c r="O179" s="100">
        <v>10</v>
      </c>
      <c r="P179" s="100">
        <v>40</v>
      </c>
      <c r="Q179" s="100">
        <v>30</v>
      </c>
      <c r="R179" s="100">
        <v>30</v>
      </c>
      <c r="S179" s="100">
        <v>10</v>
      </c>
      <c r="T179" s="100">
        <v>7</v>
      </c>
      <c r="U179" s="100">
        <v>2</v>
      </c>
      <c r="V179" s="100">
        <v>2</v>
      </c>
      <c r="W179" s="100">
        <v>5</v>
      </c>
      <c r="X179" s="91">
        <v>253</v>
      </c>
      <c r="Y179" s="92">
        <v>176</v>
      </c>
      <c r="Z179" s="92">
        <v>166</v>
      </c>
      <c r="AA179" s="92">
        <v>77</v>
      </c>
      <c r="AB179" s="100">
        <v>217</v>
      </c>
      <c r="AC179" s="100">
        <v>166</v>
      </c>
      <c r="AD179" s="100">
        <v>156</v>
      </c>
      <c r="AE179" s="100">
        <v>51</v>
      </c>
      <c r="AF179" s="100">
        <v>202</v>
      </c>
      <c r="AG179" s="100">
        <v>151</v>
      </c>
      <c r="AH179" s="100">
        <v>151</v>
      </c>
      <c r="AI179" s="100">
        <v>51</v>
      </c>
      <c r="AJ179" s="100">
        <v>36</v>
      </c>
      <c r="AK179" s="100">
        <v>10</v>
      </c>
      <c r="AL179" s="100">
        <v>10</v>
      </c>
      <c r="AM179" s="100">
        <v>26</v>
      </c>
    </row>
    <row r="180" spans="1:39" ht="18" customHeight="1">
      <c r="A180" s="13"/>
      <c r="B180" s="13"/>
      <c r="C180" s="303" t="s">
        <v>281</v>
      </c>
      <c r="D180" s="303"/>
      <c r="E180" s="303"/>
      <c r="F180" s="303"/>
      <c r="G180" s="303"/>
      <c r="H180" s="91">
        <v>74</v>
      </c>
      <c r="I180" s="92">
        <v>49</v>
      </c>
      <c r="J180" s="92">
        <v>43</v>
      </c>
      <c r="K180" s="92">
        <v>18</v>
      </c>
      <c r="L180" s="100">
        <v>66</v>
      </c>
      <c r="M180" s="100">
        <v>48</v>
      </c>
      <c r="N180" s="100">
        <v>42</v>
      </c>
      <c r="O180" s="100">
        <v>18</v>
      </c>
      <c r="P180" s="100">
        <v>58</v>
      </c>
      <c r="Q180" s="100">
        <v>42</v>
      </c>
      <c r="R180" s="100">
        <v>41</v>
      </c>
      <c r="S180" s="100">
        <v>16</v>
      </c>
      <c r="T180" s="100">
        <v>1</v>
      </c>
      <c r="U180" s="100">
        <v>1</v>
      </c>
      <c r="V180" s="100">
        <v>1</v>
      </c>
      <c r="W180" s="100" t="s">
        <v>163</v>
      </c>
      <c r="X180" s="91">
        <v>485</v>
      </c>
      <c r="Y180" s="92">
        <v>322</v>
      </c>
      <c r="Z180" s="92">
        <v>279</v>
      </c>
      <c r="AA180" s="92">
        <v>118</v>
      </c>
      <c r="AB180" s="100">
        <v>433</v>
      </c>
      <c r="AC180" s="100">
        <v>315</v>
      </c>
      <c r="AD180" s="100">
        <v>272</v>
      </c>
      <c r="AE180" s="100">
        <v>118</v>
      </c>
      <c r="AF180" s="100">
        <v>378</v>
      </c>
      <c r="AG180" s="100">
        <v>272</v>
      </c>
      <c r="AH180" s="100">
        <v>266</v>
      </c>
      <c r="AI180" s="100">
        <v>106</v>
      </c>
      <c r="AJ180" s="100">
        <v>7</v>
      </c>
      <c r="AK180" s="100">
        <v>7</v>
      </c>
      <c r="AL180" s="100">
        <v>7</v>
      </c>
      <c r="AM180" s="100" t="s">
        <v>163</v>
      </c>
    </row>
    <row r="181" spans="1:39" ht="18" customHeight="1">
      <c r="A181" s="13"/>
      <c r="B181" s="13"/>
      <c r="E181" s="46" t="s">
        <v>62</v>
      </c>
      <c r="F181" s="2">
        <v>0</v>
      </c>
      <c r="G181" s="2" t="s">
        <v>63</v>
      </c>
      <c r="H181" s="91">
        <v>6</v>
      </c>
      <c r="I181" s="92">
        <v>3</v>
      </c>
      <c r="J181" s="92">
        <v>2</v>
      </c>
      <c r="K181" s="92">
        <v>3</v>
      </c>
      <c r="L181" s="100">
        <v>6</v>
      </c>
      <c r="M181" s="100">
        <v>3</v>
      </c>
      <c r="N181" s="100">
        <v>2</v>
      </c>
      <c r="O181" s="100">
        <v>3</v>
      </c>
      <c r="P181" s="100">
        <v>5</v>
      </c>
      <c r="Q181" s="100">
        <v>2</v>
      </c>
      <c r="R181" s="100">
        <v>2</v>
      </c>
      <c r="S181" s="100">
        <v>3</v>
      </c>
      <c r="T181" s="100" t="s">
        <v>163</v>
      </c>
      <c r="U181" s="100" t="s">
        <v>163</v>
      </c>
      <c r="V181" s="100" t="s">
        <v>163</v>
      </c>
      <c r="W181" s="100" t="s">
        <v>163</v>
      </c>
      <c r="X181" s="91">
        <v>45</v>
      </c>
      <c r="Y181" s="92">
        <v>24</v>
      </c>
      <c r="Z181" s="92">
        <v>16</v>
      </c>
      <c r="AA181" s="92">
        <v>21</v>
      </c>
      <c r="AB181" s="100">
        <v>45</v>
      </c>
      <c r="AC181" s="100">
        <v>24</v>
      </c>
      <c r="AD181" s="100">
        <v>16</v>
      </c>
      <c r="AE181" s="100">
        <v>21</v>
      </c>
      <c r="AF181" s="100">
        <v>37</v>
      </c>
      <c r="AG181" s="100">
        <v>16</v>
      </c>
      <c r="AH181" s="100">
        <v>16</v>
      </c>
      <c r="AI181" s="100">
        <v>21</v>
      </c>
      <c r="AJ181" s="100" t="s">
        <v>163</v>
      </c>
      <c r="AK181" s="100" t="s">
        <v>163</v>
      </c>
      <c r="AL181" s="100" t="s">
        <v>163</v>
      </c>
      <c r="AM181" s="100" t="s">
        <v>163</v>
      </c>
    </row>
    <row r="182" spans="1:39" ht="18" customHeight="1">
      <c r="A182" s="13"/>
      <c r="B182" s="13"/>
      <c r="E182" s="299" t="s">
        <v>280</v>
      </c>
      <c r="F182" s="299"/>
      <c r="H182" s="91">
        <v>5</v>
      </c>
      <c r="I182" s="92" t="s">
        <v>163</v>
      </c>
      <c r="J182" s="92" t="s">
        <v>163</v>
      </c>
      <c r="K182" s="92">
        <v>3</v>
      </c>
      <c r="L182" s="100">
        <v>3</v>
      </c>
      <c r="M182" s="100" t="s">
        <v>163</v>
      </c>
      <c r="N182" s="100" t="s">
        <v>163</v>
      </c>
      <c r="O182" s="100">
        <v>3</v>
      </c>
      <c r="P182" s="100">
        <v>3</v>
      </c>
      <c r="Q182" s="100" t="s">
        <v>163</v>
      </c>
      <c r="R182" s="100" t="s">
        <v>163</v>
      </c>
      <c r="S182" s="100">
        <v>3</v>
      </c>
      <c r="T182" s="100" t="s">
        <v>163</v>
      </c>
      <c r="U182" s="100" t="s">
        <v>163</v>
      </c>
      <c r="V182" s="100" t="s">
        <v>163</v>
      </c>
      <c r="W182" s="100" t="s">
        <v>163</v>
      </c>
      <c r="X182" s="91">
        <v>34</v>
      </c>
      <c r="Y182" s="92" t="s">
        <v>163</v>
      </c>
      <c r="Z182" s="92" t="s">
        <v>163</v>
      </c>
      <c r="AA182" s="92">
        <v>20</v>
      </c>
      <c r="AB182" s="100">
        <v>20</v>
      </c>
      <c r="AC182" s="100" t="s">
        <v>163</v>
      </c>
      <c r="AD182" s="100" t="s">
        <v>163</v>
      </c>
      <c r="AE182" s="100">
        <v>20</v>
      </c>
      <c r="AF182" s="100">
        <v>20</v>
      </c>
      <c r="AG182" s="100" t="s">
        <v>163</v>
      </c>
      <c r="AH182" s="100" t="s">
        <v>163</v>
      </c>
      <c r="AI182" s="100">
        <v>20</v>
      </c>
      <c r="AJ182" s="100" t="s">
        <v>163</v>
      </c>
      <c r="AK182" s="100" t="s">
        <v>163</v>
      </c>
      <c r="AL182" s="100" t="s">
        <v>163</v>
      </c>
      <c r="AM182" s="100" t="s">
        <v>163</v>
      </c>
    </row>
    <row r="183" spans="1:39" ht="18" customHeight="1">
      <c r="A183" s="13"/>
      <c r="B183" s="13"/>
      <c r="E183" s="299" t="s">
        <v>279</v>
      </c>
      <c r="F183" s="299"/>
      <c r="H183" s="91">
        <v>14</v>
      </c>
      <c r="I183" s="92">
        <v>10</v>
      </c>
      <c r="J183" s="92">
        <v>8</v>
      </c>
      <c r="K183" s="92">
        <v>2</v>
      </c>
      <c r="L183" s="100">
        <v>12</v>
      </c>
      <c r="M183" s="100">
        <v>10</v>
      </c>
      <c r="N183" s="100">
        <v>8</v>
      </c>
      <c r="O183" s="100">
        <v>2</v>
      </c>
      <c r="P183" s="100">
        <v>11</v>
      </c>
      <c r="Q183" s="100">
        <v>9</v>
      </c>
      <c r="R183" s="100">
        <v>8</v>
      </c>
      <c r="S183" s="100">
        <v>2</v>
      </c>
      <c r="T183" s="100" t="s">
        <v>163</v>
      </c>
      <c r="U183" s="100" t="s">
        <v>163</v>
      </c>
      <c r="V183" s="100" t="s">
        <v>163</v>
      </c>
      <c r="W183" s="100" t="s">
        <v>163</v>
      </c>
      <c r="X183" s="91">
        <v>94</v>
      </c>
      <c r="Y183" s="92">
        <v>67</v>
      </c>
      <c r="Z183" s="92">
        <v>51</v>
      </c>
      <c r="AA183" s="92">
        <v>14</v>
      </c>
      <c r="AB183" s="100">
        <v>81</v>
      </c>
      <c r="AC183" s="100">
        <v>67</v>
      </c>
      <c r="AD183" s="100">
        <v>51</v>
      </c>
      <c r="AE183" s="100">
        <v>14</v>
      </c>
      <c r="AF183" s="100">
        <v>71</v>
      </c>
      <c r="AG183" s="100">
        <v>57</v>
      </c>
      <c r="AH183" s="100">
        <v>51</v>
      </c>
      <c r="AI183" s="100">
        <v>14</v>
      </c>
      <c r="AJ183" s="100" t="s">
        <v>163</v>
      </c>
      <c r="AK183" s="100" t="s">
        <v>163</v>
      </c>
      <c r="AL183" s="100" t="s">
        <v>163</v>
      </c>
      <c r="AM183" s="100" t="s">
        <v>163</v>
      </c>
    </row>
    <row r="184" spans="1:39" ht="18" customHeight="1">
      <c r="A184" s="13"/>
      <c r="B184" s="13"/>
      <c r="E184" s="299" t="s">
        <v>278</v>
      </c>
      <c r="F184" s="299"/>
      <c r="H184" s="91">
        <v>11</v>
      </c>
      <c r="I184" s="92">
        <v>7</v>
      </c>
      <c r="J184" s="92">
        <v>6</v>
      </c>
      <c r="K184" s="92">
        <v>3</v>
      </c>
      <c r="L184" s="100">
        <v>10</v>
      </c>
      <c r="M184" s="100">
        <v>7</v>
      </c>
      <c r="N184" s="100">
        <v>6</v>
      </c>
      <c r="O184" s="100">
        <v>3</v>
      </c>
      <c r="P184" s="100">
        <v>9</v>
      </c>
      <c r="Q184" s="100">
        <v>6</v>
      </c>
      <c r="R184" s="100">
        <v>6</v>
      </c>
      <c r="S184" s="100">
        <v>3</v>
      </c>
      <c r="T184" s="100" t="s">
        <v>163</v>
      </c>
      <c r="U184" s="100" t="s">
        <v>163</v>
      </c>
      <c r="V184" s="100" t="s">
        <v>163</v>
      </c>
      <c r="W184" s="100" t="s">
        <v>163</v>
      </c>
      <c r="X184" s="91">
        <v>71</v>
      </c>
      <c r="Y184" s="92">
        <v>45</v>
      </c>
      <c r="Z184" s="92">
        <v>38</v>
      </c>
      <c r="AA184" s="92">
        <v>20</v>
      </c>
      <c r="AB184" s="100">
        <v>65</v>
      </c>
      <c r="AC184" s="100">
        <v>45</v>
      </c>
      <c r="AD184" s="100">
        <v>38</v>
      </c>
      <c r="AE184" s="100">
        <v>20</v>
      </c>
      <c r="AF184" s="100">
        <v>58</v>
      </c>
      <c r="AG184" s="100">
        <v>38</v>
      </c>
      <c r="AH184" s="100">
        <v>38</v>
      </c>
      <c r="AI184" s="100">
        <v>20</v>
      </c>
      <c r="AJ184" s="100" t="s">
        <v>163</v>
      </c>
      <c r="AK184" s="100" t="s">
        <v>163</v>
      </c>
      <c r="AL184" s="100" t="s">
        <v>163</v>
      </c>
      <c r="AM184" s="100" t="s">
        <v>163</v>
      </c>
    </row>
    <row r="185" spans="1:39" ht="18" customHeight="1">
      <c r="A185" s="13"/>
      <c r="B185" s="13"/>
      <c r="E185" s="299" t="s">
        <v>267</v>
      </c>
      <c r="F185" s="299"/>
      <c r="H185" s="91">
        <v>11</v>
      </c>
      <c r="I185" s="92">
        <v>9</v>
      </c>
      <c r="J185" s="92">
        <v>8</v>
      </c>
      <c r="K185" s="92">
        <v>2</v>
      </c>
      <c r="L185" s="100">
        <v>11</v>
      </c>
      <c r="M185" s="100">
        <v>9</v>
      </c>
      <c r="N185" s="100">
        <v>8</v>
      </c>
      <c r="O185" s="100">
        <v>2</v>
      </c>
      <c r="P185" s="100">
        <v>8</v>
      </c>
      <c r="Q185" s="100">
        <v>7</v>
      </c>
      <c r="R185" s="100">
        <v>7</v>
      </c>
      <c r="S185" s="100">
        <v>1</v>
      </c>
      <c r="T185" s="100" t="s">
        <v>163</v>
      </c>
      <c r="U185" s="100" t="s">
        <v>163</v>
      </c>
      <c r="V185" s="100" t="s">
        <v>163</v>
      </c>
      <c r="W185" s="100" t="s">
        <v>163</v>
      </c>
      <c r="X185" s="91">
        <v>72</v>
      </c>
      <c r="Y185" s="92">
        <v>60</v>
      </c>
      <c r="Z185" s="92">
        <v>54</v>
      </c>
      <c r="AA185" s="92">
        <v>12</v>
      </c>
      <c r="AB185" s="100">
        <v>72</v>
      </c>
      <c r="AC185" s="100">
        <v>60</v>
      </c>
      <c r="AD185" s="100">
        <v>54</v>
      </c>
      <c r="AE185" s="100">
        <v>12</v>
      </c>
      <c r="AF185" s="100">
        <v>54</v>
      </c>
      <c r="AG185" s="100">
        <v>48</v>
      </c>
      <c r="AH185" s="100">
        <v>48</v>
      </c>
      <c r="AI185" s="100">
        <v>6</v>
      </c>
      <c r="AJ185" s="100" t="s">
        <v>163</v>
      </c>
      <c r="AK185" s="100" t="s">
        <v>163</v>
      </c>
      <c r="AL185" s="100" t="s">
        <v>163</v>
      </c>
      <c r="AM185" s="100" t="s">
        <v>163</v>
      </c>
    </row>
    <row r="186" spans="1:39" ht="18" customHeight="1">
      <c r="A186" s="13"/>
      <c r="B186" s="13"/>
      <c r="E186" s="299" t="s">
        <v>268</v>
      </c>
      <c r="F186" s="299"/>
      <c r="H186" s="91">
        <v>11</v>
      </c>
      <c r="I186" s="92">
        <v>9</v>
      </c>
      <c r="J186" s="92">
        <v>9</v>
      </c>
      <c r="K186" s="92">
        <v>2</v>
      </c>
      <c r="L186" s="100">
        <v>11</v>
      </c>
      <c r="M186" s="100">
        <v>9</v>
      </c>
      <c r="N186" s="100">
        <v>9</v>
      </c>
      <c r="O186" s="100">
        <v>2</v>
      </c>
      <c r="P186" s="100">
        <v>11</v>
      </c>
      <c r="Q186" s="100">
        <v>9</v>
      </c>
      <c r="R186" s="100">
        <v>9</v>
      </c>
      <c r="S186" s="100">
        <v>2</v>
      </c>
      <c r="T186" s="100" t="s">
        <v>163</v>
      </c>
      <c r="U186" s="100" t="s">
        <v>163</v>
      </c>
      <c r="V186" s="100" t="s">
        <v>163</v>
      </c>
      <c r="W186" s="100" t="s">
        <v>163</v>
      </c>
      <c r="X186" s="91">
        <v>71</v>
      </c>
      <c r="Y186" s="92">
        <v>59</v>
      </c>
      <c r="Z186" s="92">
        <v>59</v>
      </c>
      <c r="AA186" s="92">
        <v>12</v>
      </c>
      <c r="AB186" s="100">
        <v>71</v>
      </c>
      <c r="AC186" s="100">
        <v>59</v>
      </c>
      <c r="AD186" s="100">
        <v>59</v>
      </c>
      <c r="AE186" s="100">
        <v>12</v>
      </c>
      <c r="AF186" s="100">
        <v>71</v>
      </c>
      <c r="AG186" s="100">
        <v>59</v>
      </c>
      <c r="AH186" s="100">
        <v>59</v>
      </c>
      <c r="AI186" s="100">
        <v>12</v>
      </c>
      <c r="AJ186" s="100" t="s">
        <v>163</v>
      </c>
      <c r="AK186" s="100" t="s">
        <v>163</v>
      </c>
      <c r="AL186" s="100" t="s">
        <v>163</v>
      </c>
      <c r="AM186" s="100" t="s">
        <v>163</v>
      </c>
    </row>
    <row r="187" spans="1:39" ht="18" customHeight="1">
      <c r="A187" s="13"/>
      <c r="B187" s="13"/>
      <c r="E187" s="299" t="s">
        <v>269</v>
      </c>
      <c r="F187" s="299"/>
      <c r="H187" s="91">
        <v>11</v>
      </c>
      <c r="I187" s="92">
        <v>8</v>
      </c>
      <c r="J187" s="92">
        <v>7</v>
      </c>
      <c r="K187" s="92">
        <v>2</v>
      </c>
      <c r="L187" s="100">
        <v>10</v>
      </c>
      <c r="M187" s="100">
        <v>8</v>
      </c>
      <c r="N187" s="100">
        <v>7</v>
      </c>
      <c r="O187" s="100">
        <v>2</v>
      </c>
      <c r="P187" s="100">
        <v>8</v>
      </c>
      <c r="Q187" s="100">
        <v>7</v>
      </c>
      <c r="R187" s="100">
        <v>7</v>
      </c>
      <c r="S187" s="100">
        <v>1</v>
      </c>
      <c r="T187" s="100" t="s">
        <v>163</v>
      </c>
      <c r="U187" s="100" t="s">
        <v>163</v>
      </c>
      <c r="V187" s="100" t="s">
        <v>163</v>
      </c>
      <c r="W187" s="100" t="s">
        <v>163</v>
      </c>
      <c r="X187" s="91">
        <v>67</v>
      </c>
      <c r="Y187" s="92">
        <v>48</v>
      </c>
      <c r="Z187" s="92">
        <v>42</v>
      </c>
      <c r="AA187" s="92">
        <v>13</v>
      </c>
      <c r="AB187" s="100">
        <v>61</v>
      </c>
      <c r="AC187" s="100">
        <v>48</v>
      </c>
      <c r="AD187" s="100">
        <v>42</v>
      </c>
      <c r="AE187" s="100">
        <v>13</v>
      </c>
      <c r="AF187" s="100">
        <v>49</v>
      </c>
      <c r="AG187" s="100">
        <v>42</v>
      </c>
      <c r="AH187" s="100">
        <v>42</v>
      </c>
      <c r="AI187" s="100">
        <v>7</v>
      </c>
      <c r="AJ187" s="100" t="s">
        <v>163</v>
      </c>
      <c r="AK187" s="100" t="s">
        <v>163</v>
      </c>
      <c r="AL187" s="100" t="s">
        <v>163</v>
      </c>
      <c r="AM187" s="100" t="s">
        <v>163</v>
      </c>
    </row>
    <row r="188" spans="1:39" ht="18" customHeight="1">
      <c r="A188" s="13"/>
      <c r="B188" s="13"/>
      <c r="E188" s="299" t="s">
        <v>277</v>
      </c>
      <c r="F188" s="299"/>
      <c r="H188" s="91">
        <v>2</v>
      </c>
      <c r="I188" s="92">
        <v>2</v>
      </c>
      <c r="J188" s="92">
        <v>2</v>
      </c>
      <c r="K188" s="92" t="s">
        <v>163</v>
      </c>
      <c r="L188" s="100">
        <v>2</v>
      </c>
      <c r="M188" s="100">
        <v>2</v>
      </c>
      <c r="N188" s="100">
        <v>2</v>
      </c>
      <c r="O188" s="100" t="s">
        <v>163</v>
      </c>
      <c r="P188" s="100">
        <v>2</v>
      </c>
      <c r="Q188" s="100">
        <v>2</v>
      </c>
      <c r="R188" s="100">
        <v>2</v>
      </c>
      <c r="S188" s="100" t="s">
        <v>163</v>
      </c>
      <c r="T188" s="100" t="s">
        <v>163</v>
      </c>
      <c r="U188" s="100" t="s">
        <v>163</v>
      </c>
      <c r="V188" s="100" t="s">
        <v>163</v>
      </c>
      <c r="W188" s="100" t="s">
        <v>163</v>
      </c>
      <c r="X188" s="91">
        <v>12</v>
      </c>
      <c r="Y188" s="92">
        <v>12</v>
      </c>
      <c r="Z188" s="92">
        <v>12</v>
      </c>
      <c r="AA188" s="92" t="s">
        <v>163</v>
      </c>
      <c r="AB188" s="100">
        <v>12</v>
      </c>
      <c r="AC188" s="100">
        <v>12</v>
      </c>
      <c r="AD188" s="100">
        <v>12</v>
      </c>
      <c r="AE188" s="100" t="s">
        <v>163</v>
      </c>
      <c r="AF188" s="100">
        <v>12</v>
      </c>
      <c r="AG188" s="100">
        <v>12</v>
      </c>
      <c r="AH188" s="100">
        <v>12</v>
      </c>
      <c r="AI188" s="100" t="s">
        <v>163</v>
      </c>
      <c r="AJ188" s="100" t="s">
        <v>163</v>
      </c>
      <c r="AK188" s="100" t="s">
        <v>163</v>
      </c>
      <c r="AL188" s="100" t="s">
        <v>163</v>
      </c>
      <c r="AM188" s="100" t="s">
        <v>163</v>
      </c>
    </row>
    <row r="189" spans="1:39" ht="18" customHeight="1">
      <c r="A189" s="13"/>
      <c r="B189" s="13"/>
      <c r="F189" s="137">
        <v>20</v>
      </c>
      <c r="G189" s="2" t="s">
        <v>64</v>
      </c>
      <c r="H189" s="92">
        <v>3</v>
      </c>
      <c r="I189" s="92">
        <v>1</v>
      </c>
      <c r="J189" s="92">
        <v>1</v>
      </c>
      <c r="K189" s="92">
        <v>1</v>
      </c>
      <c r="L189" s="100">
        <v>1</v>
      </c>
      <c r="M189" s="100" t="s">
        <v>163</v>
      </c>
      <c r="N189" s="100" t="s">
        <v>163</v>
      </c>
      <c r="O189" s="100">
        <v>1</v>
      </c>
      <c r="P189" s="100">
        <v>1</v>
      </c>
      <c r="Q189" s="100" t="s">
        <v>163</v>
      </c>
      <c r="R189" s="100" t="s">
        <v>163</v>
      </c>
      <c r="S189" s="100">
        <v>1</v>
      </c>
      <c r="T189" s="100">
        <v>1</v>
      </c>
      <c r="U189" s="100">
        <v>1</v>
      </c>
      <c r="V189" s="100">
        <v>1</v>
      </c>
      <c r="W189" s="100" t="s">
        <v>163</v>
      </c>
      <c r="X189" s="91">
        <v>19</v>
      </c>
      <c r="Y189" s="92">
        <v>7</v>
      </c>
      <c r="Z189" s="92">
        <v>7</v>
      </c>
      <c r="AA189" s="92">
        <v>6</v>
      </c>
      <c r="AB189" s="100">
        <v>6</v>
      </c>
      <c r="AC189" s="100" t="s">
        <v>163</v>
      </c>
      <c r="AD189" s="100" t="s">
        <v>163</v>
      </c>
      <c r="AE189" s="100">
        <v>6</v>
      </c>
      <c r="AF189" s="100">
        <v>6</v>
      </c>
      <c r="AG189" s="100" t="s">
        <v>163</v>
      </c>
      <c r="AH189" s="100" t="s">
        <v>163</v>
      </c>
      <c r="AI189" s="100">
        <v>6</v>
      </c>
      <c r="AJ189" s="100">
        <v>7</v>
      </c>
      <c r="AK189" s="100">
        <v>7</v>
      </c>
      <c r="AL189" s="100">
        <v>7</v>
      </c>
      <c r="AM189" s="100" t="s">
        <v>163</v>
      </c>
    </row>
    <row r="190" spans="1:39" ht="18" customHeight="1">
      <c r="A190" s="13"/>
      <c r="B190" s="13"/>
      <c r="F190" s="137"/>
      <c r="H190" s="92"/>
      <c r="I190" s="92"/>
      <c r="J190" s="92"/>
      <c r="K190" s="92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92"/>
      <c r="Y190" s="92"/>
      <c r="Z190" s="92"/>
      <c r="AA190" s="92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</row>
    <row r="191" spans="1:39" ht="15.95" customHeight="1" thickBot="1">
      <c r="A191" s="306" t="s">
        <v>462</v>
      </c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</row>
    <row r="192" spans="1:39" ht="15.95" customHeight="1" thickTop="1">
      <c r="A192" s="307" t="s">
        <v>276</v>
      </c>
      <c r="B192" s="308"/>
      <c r="C192" s="308"/>
      <c r="D192" s="308"/>
      <c r="E192" s="308"/>
      <c r="F192" s="308"/>
      <c r="G192" s="309"/>
      <c r="H192" s="316" t="s">
        <v>417</v>
      </c>
      <c r="I192" s="317"/>
      <c r="J192" s="317"/>
      <c r="K192" s="317"/>
      <c r="L192" s="317"/>
      <c r="M192" s="317"/>
      <c r="N192" s="317"/>
      <c r="O192" s="317"/>
      <c r="P192" s="317"/>
      <c r="Q192" s="317"/>
      <c r="R192" s="317"/>
      <c r="S192" s="317"/>
      <c r="T192" s="317"/>
      <c r="U192" s="317"/>
      <c r="V192" s="317"/>
      <c r="W192" s="318"/>
      <c r="X192" s="316" t="s">
        <v>418</v>
      </c>
      <c r="Y192" s="317"/>
      <c r="Z192" s="317"/>
      <c r="AA192" s="317"/>
      <c r="AB192" s="317"/>
      <c r="AC192" s="317"/>
      <c r="AD192" s="317"/>
      <c r="AE192" s="317"/>
      <c r="AF192" s="317"/>
      <c r="AG192" s="317"/>
      <c r="AH192" s="317"/>
      <c r="AI192" s="317"/>
      <c r="AJ192" s="317"/>
      <c r="AK192" s="317"/>
      <c r="AL192" s="317"/>
      <c r="AM192" s="318"/>
    </row>
    <row r="193" spans="1:39" ht="15" customHeight="1">
      <c r="A193" s="310"/>
      <c r="B193" s="311"/>
      <c r="C193" s="311"/>
      <c r="D193" s="311"/>
      <c r="E193" s="311"/>
      <c r="F193" s="311"/>
      <c r="G193" s="312"/>
      <c r="H193" s="251" t="s">
        <v>187</v>
      </c>
      <c r="I193" s="292"/>
      <c r="J193" s="292"/>
      <c r="K193" s="262"/>
      <c r="L193" s="251" t="s">
        <v>285</v>
      </c>
      <c r="M193" s="292"/>
      <c r="N193" s="292"/>
      <c r="O193" s="292"/>
      <c r="P193" s="292"/>
      <c r="Q193" s="292"/>
      <c r="R193" s="292"/>
      <c r="S193" s="262"/>
      <c r="T193" s="251" t="s">
        <v>287</v>
      </c>
      <c r="U193" s="292"/>
      <c r="V193" s="292"/>
      <c r="W193" s="262"/>
      <c r="X193" s="251" t="s">
        <v>187</v>
      </c>
      <c r="Y193" s="292"/>
      <c r="Z193" s="292"/>
      <c r="AA193" s="262"/>
      <c r="AB193" s="251" t="s">
        <v>285</v>
      </c>
      <c r="AC193" s="292"/>
      <c r="AD193" s="292"/>
      <c r="AE193" s="292"/>
      <c r="AF193" s="292"/>
      <c r="AG193" s="292"/>
      <c r="AH193" s="292"/>
      <c r="AI193" s="262"/>
      <c r="AJ193" s="251" t="s">
        <v>287</v>
      </c>
      <c r="AK193" s="292"/>
      <c r="AL193" s="292"/>
      <c r="AM193" s="292"/>
    </row>
    <row r="194" spans="1:39" ht="15" customHeight="1">
      <c r="A194" s="310"/>
      <c r="B194" s="311"/>
      <c r="C194" s="311"/>
      <c r="D194" s="311"/>
      <c r="E194" s="311"/>
      <c r="F194" s="311"/>
      <c r="G194" s="312"/>
      <c r="H194" s="252"/>
      <c r="I194" s="273"/>
      <c r="J194" s="273"/>
      <c r="K194" s="263"/>
      <c r="L194" s="87"/>
      <c r="M194" s="42"/>
      <c r="N194" s="42"/>
      <c r="O194" s="43"/>
      <c r="P194" s="264" t="s">
        <v>396</v>
      </c>
      <c r="Q194" s="265"/>
      <c r="R194" s="265"/>
      <c r="S194" s="266"/>
      <c r="T194" s="252"/>
      <c r="U194" s="273"/>
      <c r="V194" s="273"/>
      <c r="W194" s="263"/>
      <c r="X194" s="252"/>
      <c r="Y194" s="273"/>
      <c r="Z194" s="273"/>
      <c r="AA194" s="263"/>
      <c r="AB194" s="87"/>
      <c r="AC194" s="42"/>
      <c r="AD194" s="42"/>
      <c r="AE194" s="43"/>
      <c r="AF194" s="264" t="s">
        <v>396</v>
      </c>
      <c r="AG194" s="265"/>
      <c r="AH194" s="265"/>
      <c r="AI194" s="266"/>
      <c r="AJ194" s="252"/>
      <c r="AK194" s="273"/>
      <c r="AL194" s="273"/>
      <c r="AM194" s="273"/>
    </row>
    <row r="195" spans="1:39" ht="15" customHeight="1">
      <c r="A195" s="310"/>
      <c r="B195" s="311"/>
      <c r="C195" s="311"/>
      <c r="D195" s="311"/>
      <c r="E195" s="311"/>
      <c r="F195" s="311"/>
      <c r="G195" s="312"/>
      <c r="H195" s="267" t="s">
        <v>283</v>
      </c>
      <c r="I195" s="255" t="s">
        <v>70</v>
      </c>
      <c r="J195" s="319"/>
      <c r="K195" s="320" t="s">
        <v>395</v>
      </c>
      <c r="L195" s="322" t="s">
        <v>283</v>
      </c>
      <c r="M195" s="255" t="s">
        <v>70</v>
      </c>
      <c r="N195" s="319"/>
      <c r="O195" s="320" t="s">
        <v>395</v>
      </c>
      <c r="P195" s="322" t="s">
        <v>283</v>
      </c>
      <c r="Q195" s="255" t="s">
        <v>70</v>
      </c>
      <c r="R195" s="319"/>
      <c r="S195" s="320" t="s">
        <v>395</v>
      </c>
      <c r="T195" s="322" t="s">
        <v>283</v>
      </c>
      <c r="U195" s="255" t="s">
        <v>70</v>
      </c>
      <c r="V195" s="319"/>
      <c r="W195" s="320" t="s">
        <v>395</v>
      </c>
      <c r="X195" s="267" t="s">
        <v>283</v>
      </c>
      <c r="Y195" s="255" t="s">
        <v>70</v>
      </c>
      <c r="Z195" s="319"/>
      <c r="AA195" s="320" t="s">
        <v>395</v>
      </c>
      <c r="AB195" s="322" t="s">
        <v>283</v>
      </c>
      <c r="AC195" s="255" t="s">
        <v>70</v>
      </c>
      <c r="AD195" s="319"/>
      <c r="AE195" s="320" t="s">
        <v>395</v>
      </c>
      <c r="AF195" s="322" t="s">
        <v>283</v>
      </c>
      <c r="AG195" s="255" t="s">
        <v>70</v>
      </c>
      <c r="AH195" s="319"/>
      <c r="AI195" s="320" t="s">
        <v>395</v>
      </c>
      <c r="AJ195" s="322" t="s">
        <v>283</v>
      </c>
      <c r="AK195" s="255" t="s">
        <v>70</v>
      </c>
      <c r="AL195" s="319"/>
      <c r="AM195" s="320" t="s">
        <v>395</v>
      </c>
    </row>
    <row r="196" spans="1:39" ht="35.1" customHeight="1">
      <c r="A196" s="313"/>
      <c r="B196" s="314"/>
      <c r="C196" s="314"/>
      <c r="D196" s="314"/>
      <c r="E196" s="314"/>
      <c r="F196" s="314"/>
      <c r="G196" s="315"/>
      <c r="H196" s="254"/>
      <c r="I196" s="45"/>
      <c r="J196" s="67" t="s">
        <v>394</v>
      </c>
      <c r="K196" s="321"/>
      <c r="L196" s="323"/>
      <c r="M196" s="45"/>
      <c r="N196" s="67" t="s">
        <v>394</v>
      </c>
      <c r="O196" s="321"/>
      <c r="P196" s="323"/>
      <c r="Q196" s="45"/>
      <c r="R196" s="67" t="s">
        <v>394</v>
      </c>
      <c r="S196" s="321"/>
      <c r="T196" s="323"/>
      <c r="U196" s="45"/>
      <c r="V196" s="67" t="s">
        <v>394</v>
      </c>
      <c r="W196" s="321"/>
      <c r="X196" s="254"/>
      <c r="Y196" s="45"/>
      <c r="Z196" s="67" t="s">
        <v>394</v>
      </c>
      <c r="AA196" s="321"/>
      <c r="AB196" s="323"/>
      <c r="AC196" s="45"/>
      <c r="AD196" s="67" t="s">
        <v>394</v>
      </c>
      <c r="AE196" s="321"/>
      <c r="AF196" s="323"/>
      <c r="AG196" s="45"/>
      <c r="AH196" s="67" t="s">
        <v>394</v>
      </c>
      <c r="AI196" s="321"/>
      <c r="AJ196" s="323"/>
      <c r="AK196" s="45"/>
      <c r="AL196" s="67" t="s">
        <v>394</v>
      </c>
      <c r="AM196" s="321"/>
    </row>
    <row r="197" spans="1:39" ht="18" customHeight="1">
      <c r="A197" s="325" t="s">
        <v>275</v>
      </c>
      <c r="B197" s="325"/>
      <c r="C197" s="325"/>
      <c r="D197" s="325"/>
      <c r="E197" s="325"/>
      <c r="F197" s="325"/>
      <c r="G197" s="325"/>
      <c r="H197" s="95"/>
      <c r="I197" s="96"/>
      <c r="J197" s="96"/>
      <c r="K197" s="96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101"/>
      <c r="Y197" s="89"/>
      <c r="Z197" s="89"/>
      <c r="AA197" s="89"/>
      <c r="AB197" s="98"/>
      <c r="AC197" s="98"/>
      <c r="AD197" s="98"/>
      <c r="AE197" s="98"/>
      <c r="AF197" s="98"/>
      <c r="AG197" s="98"/>
      <c r="AH197" s="98"/>
      <c r="AI197" s="98"/>
      <c r="AJ197" s="98"/>
      <c r="AK197" s="100"/>
      <c r="AL197" s="100"/>
      <c r="AM197" s="98"/>
    </row>
    <row r="198" spans="1:39" ht="18" customHeight="1">
      <c r="A198" s="49"/>
      <c r="B198" s="324"/>
      <c r="C198" s="324"/>
      <c r="D198" s="324"/>
      <c r="E198" s="324"/>
      <c r="F198" s="324"/>
      <c r="G198" s="324"/>
      <c r="H198" s="95">
        <f>SUM(H199:H200)</f>
        <v>455</v>
      </c>
      <c r="I198" s="96">
        <f>SUM(I199:I200)</f>
        <v>144</v>
      </c>
      <c r="J198" s="96">
        <f>SUM(J199:J200)</f>
        <v>122</v>
      </c>
      <c r="K198" s="96">
        <f>SUM(K199:K200)</f>
        <v>270</v>
      </c>
      <c r="L198" s="97">
        <f>SUM(L199:L200)</f>
        <v>191</v>
      </c>
      <c r="M198" s="97">
        <f t="shared" ref="M198:W198" si="22">SUM(M199:M200)</f>
        <v>110</v>
      </c>
      <c r="N198" s="97">
        <f t="shared" si="22"/>
        <v>90</v>
      </c>
      <c r="O198" s="97">
        <f t="shared" si="22"/>
        <v>81</v>
      </c>
      <c r="P198" s="97">
        <f t="shared" si="22"/>
        <v>153</v>
      </c>
      <c r="Q198" s="97">
        <f t="shared" si="22"/>
        <v>85</v>
      </c>
      <c r="R198" s="97">
        <f t="shared" si="22"/>
        <v>80</v>
      </c>
      <c r="S198" s="97">
        <f t="shared" si="22"/>
        <v>68</v>
      </c>
      <c r="T198" s="97">
        <f t="shared" si="22"/>
        <v>223</v>
      </c>
      <c r="U198" s="97">
        <f t="shared" si="22"/>
        <v>34</v>
      </c>
      <c r="V198" s="97">
        <f t="shared" si="22"/>
        <v>32</v>
      </c>
      <c r="W198" s="97">
        <f t="shared" si="22"/>
        <v>189</v>
      </c>
      <c r="X198" s="95">
        <f>SUM(X199:X200)</f>
        <v>1852</v>
      </c>
      <c r="Y198" s="96">
        <f>SUM(Y199:Y200)</f>
        <v>594</v>
      </c>
      <c r="Z198" s="96">
        <f>SUM(Z199:Z200)</f>
        <v>504</v>
      </c>
      <c r="AA198" s="96">
        <f>SUM(AA199:AA200)</f>
        <v>1060</v>
      </c>
      <c r="AB198" s="97">
        <f>SUM(AB199:AB200)</f>
        <v>769</v>
      </c>
      <c r="AC198" s="97">
        <f t="shared" ref="AC198:AM198" si="23">SUM(AC199:AC200)</f>
        <v>451</v>
      </c>
      <c r="AD198" s="97">
        <f t="shared" si="23"/>
        <v>368</v>
      </c>
      <c r="AE198" s="97">
        <f t="shared" si="23"/>
        <v>318</v>
      </c>
      <c r="AF198" s="97">
        <f t="shared" si="23"/>
        <v>619</v>
      </c>
      <c r="AG198" s="97">
        <f t="shared" si="23"/>
        <v>351</v>
      </c>
      <c r="AH198" s="97">
        <f t="shared" si="23"/>
        <v>330</v>
      </c>
      <c r="AI198" s="97">
        <f t="shared" si="23"/>
        <v>268</v>
      </c>
      <c r="AJ198" s="97">
        <f t="shared" si="23"/>
        <v>885</v>
      </c>
      <c r="AK198" s="97">
        <f t="shared" si="23"/>
        <v>143</v>
      </c>
      <c r="AL198" s="97">
        <f t="shared" si="23"/>
        <v>136</v>
      </c>
      <c r="AM198" s="97">
        <f t="shared" si="23"/>
        <v>742</v>
      </c>
    </row>
    <row r="199" spans="1:39" ht="18" customHeight="1">
      <c r="A199" s="13"/>
      <c r="B199" s="13"/>
      <c r="C199" s="269" t="s">
        <v>60</v>
      </c>
      <c r="D199" s="269"/>
      <c r="E199" s="269"/>
      <c r="F199" s="269"/>
      <c r="G199" s="269"/>
      <c r="H199" s="91">
        <v>153</v>
      </c>
      <c r="I199" s="92">
        <v>46</v>
      </c>
      <c r="J199" s="92">
        <v>40</v>
      </c>
      <c r="K199" s="92">
        <v>102</v>
      </c>
      <c r="L199" s="100">
        <v>66</v>
      </c>
      <c r="M199" s="100">
        <v>36</v>
      </c>
      <c r="N199" s="100">
        <v>31</v>
      </c>
      <c r="O199" s="100">
        <v>30</v>
      </c>
      <c r="P199" s="100">
        <v>49</v>
      </c>
      <c r="Q199" s="100">
        <v>25</v>
      </c>
      <c r="R199" s="100">
        <v>25</v>
      </c>
      <c r="S199" s="100">
        <v>24</v>
      </c>
      <c r="T199" s="100">
        <v>82</v>
      </c>
      <c r="U199" s="100">
        <v>10</v>
      </c>
      <c r="V199" s="100">
        <v>9</v>
      </c>
      <c r="W199" s="100">
        <v>72</v>
      </c>
      <c r="X199" s="91">
        <v>471</v>
      </c>
      <c r="Y199" s="92">
        <v>142</v>
      </c>
      <c r="Z199" s="92">
        <v>124</v>
      </c>
      <c r="AA199" s="92">
        <v>313</v>
      </c>
      <c r="AB199" s="100">
        <v>203</v>
      </c>
      <c r="AC199" s="100">
        <v>111</v>
      </c>
      <c r="AD199" s="100">
        <v>96</v>
      </c>
      <c r="AE199" s="100">
        <v>92</v>
      </c>
      <c r="AF199" s="100">
        <v>151</v>
      </c>
      <c r="AG199" s="100">
        <v>78</v>
      </c>
      <c r="AH199" s="100">
        <v>78</v>
      </c>
      <c r="AI199" s="100">
        <v>73</v>
      </c>
      <c r="AJ199" s="100">
        <v>252</v>
      </c>
      <c r="AK199" s="100">
        <v>31</v>
      </c>
      <c r="AL199" s="100">
        <v>28</v>
      </c>
      <c r="AM199" s="100">
        <v>221</v>
      </c>
    </row>
    <row r="200" spans="1:39" ht="18" customHeight="1">
      <c r="A200" s="13"/>
      <c r="B200" s="13"/>
      <c r="C200" s="269" t="s">
        <v>61</v>
      </c>
      <c r="D200" s="269"/>
      <c r="E200" s="269"/>
      <c r="F200" s="269"/>
      <c r="G200" s="269"/>
      <c r="H200" s="91">
        <v>302</v>
      </c>
      <c r="I200" s="92">
        <v>98</v>
      </c>
      <c r="J200" s="92">
        <v>82</v>
      </c>
      <c r="K200" s="92">
        <v>168</v>
      </c>
      <c r="L200" s="100">
        <v>125</v>
      </c>
      <c r="M200" s="100">
        <v>74</v>
      </c>
      <c r="N200" s="100">
        <v>59</v>
      </c>
      <c r="O200" s="100">
        <v>51</v>
      </c>
      <c r="P200" s="100">
        <v>104</v>
      </c>
      <c r="Q200" s="100">
        <v>60</v>
      </c>
      <c r="R200" s="100">
        <v>55</v>
      </c>
      <c r="S200" s="100">
        <v>44</v>
      </c>
      <c r="T200" s="100">
        <v>141</v>
      </c>
      <c r="U200" s="100">
        <v>24</v>
      </c>
      <c r="V200" s="100">
        <v>23</v>
      </c>
      <c r="W200" s="100">
        <v>117</v>
      </c>
      <c r="X200" s="91">
        <v>1381</v>
      </c>
      <c r="Y200" s="92">
        <v>452</v>
      </c>
      <c r="Z200" s="92">
        <v>380</v>
      </c>
      <c r="AA200" s="92">
        <v>747</v>
      </c>
      <c r="AB200" s="100">
        <v>566</v>
      </c>
      <c r="AC200" s="100">
        <v>340</v>
      </c>
      <c r="AD200" s="100">
        <v>272</v>
      </c>
      <c r="AE200" s="100">
        <v>226</v>
      </c>
      <c r="AF200" s="100">
        <v>468</v>
      </c>
      <c r="AG200" s="100">
        <v>273</v>
      </c>
      <c r="AH200" s="100">
        <v>252</v>
      </c>
      <c r="AI200" s="100">
        <v>195</v>
      </c>
      <c r="AJ200" s="100">
        <v>633</v>
      </c>
      <c r="AK200" s="100">
        <v>112</v>
      </c>
      <c r="AL200" s="100">
        <v>108</v>
      </c>
      <c r="AM200" s="100">
        <v>521</v>
      </c>
    </row>
    <row r="201" spans="1:39" ht="18" customHeight="1">
      <c r="A201" s="13"/>
      <c r="B201" s="13"/>
      <c r="C201" s="13"/>
      <c r="D201" s="13"/>
      <c r="E201" s="46" t="s">
        <v>62</v>
      </c>
      <c r="F201" s="68">
        <v>0</v>
      </c>
      <c r="G201" s="13" t="s">
        <v>63</v>
      </c>
      <c r="H201" s="91">
        <v>1</v>
      </c>
      <c r="I201" s="92" t="s">
        <v>163</v>
      </c>
      <c r="J201" s="92" t="s">
        <v>163</v>
      </c>
      <c r="K201" s="92" t="s">
        <v>163</v>
      </c>
      <c r="L201" s="100" t="s">
        <v>163</v>
      </c>
      <c r="M201" s="100" t="s">
        <v>163</v>
      </c>
      <c r="N201" s="100" t="s">
        <v>163</v>
      </c>
      <c r="O201" s="100" t="s">
        <v>163</v>
      </c>
      <c r="P201" s="100" t="s">
        <v>163</v>
      </c>
      <c r="Q201" s="100" t="s">
        <v>163</v>
      </c>
      <c r="R201" s="100" t="s">
        <v>163</v>
      </c>
      <c r="S201" s="100" t="s">
        <v>163</v>
      </c>
      <c r="T201" s="100" t="s">
        <v>163</v>
      </c>
      <c r="U201" s="100" t="s">
        <v>163</v>
      </c>
      <c r="V201" s="100" t="s">
        <v>163</v>
      </c>
      <c r="W201" s="100" t="s">
        <v>163</v>
      </c>
      <c r="X201" s="91">
        <v>7</v>
      </c>
      <c r="Y201" s="92" t="s">
        <v>163</v>
      </c>
      <c r="Z201" s="92" t="s">
        <v>163</v>
      </c>
      <c r="AA201" s="92" t="s">
        <v>163</v>
      </c>
      <c r="AB201" s="100" t="s">
        <v>163</v>
      </c>
      <c r="AC201" s="100" t="s">
        <v>163</v>
      </c>
      <c r="AD201" s="100" t="s">
        <v>163</v>
      </c>
      <c r="AE201" s="100" t="s">
        <v>163</v>
      </c>
      <c r="AF201" s="100" t="s">
        <v>163</v>
      </c>
      <c r="AG201" s="100" t="s">
        <v>163</v>
      </c>
      <c r="AH201" s="100" t="s">
        <v>163</v>
      </c>
      <c r="AI201" s="100" t="s">
        <v>163</v>
      </c>
      <c r="AJ201" s="100" t="s">
        <v>163</v>
      </c>
      <c r="AK201" s="100" t="s">
        <v>163</v>
      </c>
      <c r="AL201" s="100" t="s">
        <v>163</v>
      </c>
      <c r="AM201" s="100" t="s">
        <v>163</v>
      </c>
    </row>
    <row r="202" spans="1:39" ht="18" customHeight="1">
      <c r="A202" s="13"/>
      <c r="B202" s="13"/>
      <c r="C202" s="13"/>
      <c r="D202" s="13"/>
      <c r="E202" s="13"/>
      <c r="F202" s="68">
        <v>1</v>
      </c>
      <c r="G202" s="13"/>
      <c r="H202" s="91">
        <v>2</v>
      </c>
      <c r="I202" s="92">
        <v>1</v>
      </c>
      <c r="J202" s="92">
        <v>1</v>
      </c>
      <c r="K202" s="92" t="s">
        <v>163</v>
      </c>
      <c r="L202" s="100">
        <v>1</v>
      </c>
      <c r="M202" s="100">
        <v>1</v>
      </c>
      <c r="N202" s="100">
        <v>1</v>
      </c>
      <c r="O202" s="100" t="s">
        <v>163</v>
      </c>
      <c r="P202" s="100">
        <v>1</v>
      </c>
      <c r="Q202" s="100">
        <v>1</v>
      </c>
      <c r="R202" s="100">
        <v>1</v>
      </c>
      <c r="S202" s="100" t="s">
        <v>163</v>
      </c>
      <c r="T202" s="100" t="s">
        <v>163</v>
      </c>
      <c r="U202" s="100" t="s">
        <v>163</v>
      </c>
      <c r="V202" s="100" t="s">
        <v>163</v>
      </c>
      <c r="W202" s="100" t="s">
        <v>163</v>
      </c>
      <c r="X202" s="91">
        <v>10</v>
      </c>
      <c r="Y202" s="92">
        <v>6</v>
      </c>
      <c r="Z202" s="92">
        <v>6</v>
      </c>
      <c r="AA202" s="92" t="s">
        <v>163</v>
      </c>
      <c r="AB202" s="100">
        <v>6</v>
      </c>
      <c r="AC202" s="100">
        <v>6</v>
      </c>
      <c r="AD202" s="100">
        <v>6</v>
      </c>
      <c r="AE202" s="100" t="s">
        <v>163</v>
      </c>
      <c r="AF202" s="100">
        <v>6</v>
      </c>
      <c r="AG202" s="100">
        <v>6</v>
      </c>
      <c r="AH202" s="100">
        <v>6</v>
      </c>
      <c r="AI202" s="100" t="s">
        <v>163</v>
      </c>
      <c r="AJ202" s="100" t="s">
        <v>163</v>
      </c>
      <c r="AK202" s="100" t="s">
        <v>163</v>
      </c>
      <c r="AL202" s="100" t="s">
        <v>163</v>
      </c>
      <c r="AM202" s="100" t="s">
        <v>163</v>
      </c>
    </row>
    <row r="203" spans="1:39" ht="18" customHeight="1">
      <c r="A203" s="13"/>
      <c r="B203" s="13"/>
      <c r="C203" s="13"/>
      <c r="D203" s="13"/>
      <c r="E203" s="13"/>
      <c r="F203" s="68">
        <v>2</v>
      </c>
      <c r="G203" s="13"/>
      <c r="H203" s="91" t="s">
        <v>163</v>
      </c>
      <c r="I203" s="92" t="s">
        <v>163</v>
      </c>
      <c r="J203" s="92" t="s">
        <v>163</v>
      </c>
      <c r="K203" s="92" t="s">
        <v>163</v>
      </c>
      <c r="L203" s="100" t="s">
        <v>163</v>
      </c>
      <c r="M203" s="100" t="s">
        <v>163</v>
      </c>
      <c r="N203" s="100" t="s">
        <v>163</v>
      </c>
      <c r="O203" s="100" t="s">
        <v>163</v>
      </c>
      <c r="P203" s="100" t="s">
        <v>163</v>
      </c>
      <c r="Q203" s="100" t="s">
        <v>163</v>
      </c>
      <c r="R203" s="100" t="s">
        <v>163</v>
      </c>
      <c r="S203" s="100" t="s">
        <v>163</v>
      </c>
      <c r="T203" s="100" t="s">
        <v>163</v>
      </c>
      <c r="U203" s="100" t="s">
        <v>163</v>
      </c>
      <c r="V203" s="100" t="s">
        <v>163</v>
      </c>
      <c r="W203" s="100" t="s">
        <v>163</v>
      </c>
      <c r="X203" s="91" t="s">
        <v>163</v>
      </c>
      <c r="Y203" s="92" t="s">
        <v>163</v>
      </c>
      <c r="Z203" s="92" t="s">
        <v>163</v>
      </c>
      <c r="AA203" s="92" t="s">
        <v>163</v>
      </c>
      <c r="AB203" s="100" t="s">
        <v>163</v>
      </c>
      <c r="AC203" s="100" t="s">
        <v>163</v>
      </c>
      <c r="AD203" s="100" t="s">
        <v>163</v>
      </c>
      <c r="AE203" s="100" t="s">
        <v>163</v>
      </c>
      <c r="AF203" s="100" t="s">
        <v>163</v>
      </c>
      <c r="AG203" s="100" t="s">
        <v>163</v>
      </c>
      <c r="AH203" s="100" t="s">
        <v>163</v>
      </c>
      <c r="AI203" s="100" t="s">
        <v>163</v>
      </c>
      <c r="AJ203" s="100" t="s">
        <v>163</v>
      </c>
      <c r="AK203" s="100" t="s">
        <v>163</v>
      </c>
      <c r="AL203" s="100" t="s">
        <v>163</v>
      </c>
      <c r="AM203" s="100" t="s">
        <v>163</v>
      </c>
    </row>
    <row r="204" spans="1:39" ht="18" customHeight="1">
      <c r="A204" s="13"/>
      <c r="B204" s="13"/>
      <c r="C204" s="13"/>
      <c r="D204" s="13"/>
      <c r="E204" s="13"/>
      <c r="F204" s="68">
        <v>3</v>
      </c>
      <c r="G204" s="13"/>
      <c r="H204" s="91" t="s">
        <v>163</v>
      </c>
      <c r="I204" s="92" t="s">
        <v>163</v>
      </c>
      <c r="J204" s="92" t="s">
        <v>163</v>
      </c>
      <c r="K204" s="92" t="s">
        <v>163</v>
      </c>
      <c r="L204" s="100" t="s">
        <v>163</v>
      </c>
      <c r="M204" s="100" t="s">
        <v>163</v>
      </c>
      <c r="N204" s="100" t="s">
        <v>163</v>
      </c>
      <c r="O204" s="100" t="s">
        <v>163</v>
      </c>
      <c r="P204" s="100" t="s">
        <v>163</v>
      </c>
      <c r="Q204" s="100" t="s">
        <v>163</v>
      </c>
      <c r="R204" s="100" t="s">
        <v>163</v>
      </c>
      <c r="S204" s="100" t="s">
        <v>163</v>
      </c>
      <c r="T204" s="100" t="s">
        <v>163</v>
      </c>
      <c r="U204" s="100" t="s">
        <v>163</v>
      </c>
      <c r="V204" s="100" t="s">
        <v>163</v>
      </c>
      <c r="W204" s="100" t="s">
        <v>163</v>
      </c>
      <c r="X204" s="91" t="s">
        <v>163</v>
      </c>
      <c r="Y204" s="92" t="s">
        <v>163</v>
      </c>
      <c r="Z204" s="92" t="s">
        <v>163</v>
      </c>
      <c r="AA204" s="92" t="s">
        <v>163</v>
      </c>
      <c r="AB204" s="100" t="s">
        <v>163</v>
      </c>
      <c r="AC204" s="100" t="s">
        <v>163</v>
      </c>
      <c r="AD204" s="100" t="s">
        <v>163</v>
      </c>
      <c r="AE204" s="100" t="s">
        <v>163</v>
      </c>
      <c r="AF204" s="100" t="s">
        <v>163</v>
      </c>
      <c r="AG204" s="100" t="s">
        <v>163</v>
      </c>
      <c r="AH204" s="100" t="s">
        <v>163</v>
      </c>
      <c r="AI204" s="100" t="s">
        <v>163</v>
      </c>
      <c r="AJ204" s="100" t="s">
        <v>163</v>
      </c>
      <c r="AK204" s="100" t="s">
        <v>163</v>
      </c>
      <c r="AL204" s="100" t="s">
        <v>163</v>
      </c>
      <c r="AM204" s="100" t="s">
        <v>163</v>
      </c>
    </row>
    <row r="205" spans="1:39" ht="18" customHeight="1">
      <c r="A205" s="13"/>
      <c r="B205" s="13"/>
      <c r="C205" s="13"/>
      <c r="D205" s="13"/>
      <c r="E205" s="13"/>
      <c r="F205" s="68">
        <v>4</v>
      </c>
      <c r="G205" s="13"/>
      <c r="H205" s="91">
        <v>3</v>
      </c>
      <c r="I205" s="92">
        <v>1</v>
      </c>
      <c r="J205" s="92">
        <v>1</v>
      </c>
      <c r="K205" s="92" t="s">
        <v>163</v>
      </c>
      <c r="L205" s="100">
        <v>1</v>
      </c>
      <c r="M205" s="100">
        <v>1</v>
      </c>
      <c r="N205" s="100">
        <v>1</v>
      </c>
      <c r="O205" s="100" t="s">
        <v>163</v>
      </c>
      <c r="P205" s="100">
        <v>1</v>
      </c>
      <c r="Q205" s="100">
        <v>1</v>
      </c>
      <c r="R205" s="100">
        <v>1</v>
      </c>
      <c r="S205" s="100" t="s">
        <v>163</v>
      </c>
      <c r="T205" s="100" t="s">
        <v>163</v>
      </c>
      <c r="U205" s="100" t="s">
        <v>163</v>
      </c>
      <c r="V205" s="100" t="s">
        <v>163</v>
      </c>
      <c r="W205" s="100" t="s">
        <v>163</v>
      </c>
      <c r="X205" s="91">
        <v>21</v>
      </c>
      <c r="Y205" s="92">
        <v>6</v>
      </c>
      <c r="Z205" s="92">
        <v>6</v>
      </c>
      <c r="AA205" s="92" t="s">
        <v>163</v>
      </c>
      <c r="AB205" s="100">
        <v>6</v>
      </c>
      <c r="AC205" s="100">
        <v>6</v>
      </c>
      <c r="AD205" s="100">
        <v>6</v>
      </c>
      <c r="AE205" s="100" t="s">
        <v>163</v>
      </c>
      <c r="AF205" s="100">
        <v>6</v>
      </c>
      <c r="AG205" s="100">
        <v>6</v>
      </c>
      <c r="AH205" s="100">
        <v>6</v>
      </c>
      <c r="AI205" s="100" t="s">
        <v>163</v>
      </c>
      <c r="AJ205" s="100" t="s">
        <v>163</v>
      </c>
      <c r="AK205" s="100" t="s">
        <v>163</v>
      </c>
      <c r="AL205" s="100" t="s">
        <v>163</v>
      </c>
      <c r="AM205" s="100" t="s">
        <v>163</v>
      </c>
    </row>
    <row r="206" spans="1:39" ht="18" customHeight="1">
      <c r="A206" s="13"/>
      <c r="B206" s="13"/>
      <c r="C206" s="13"/>
      <c r="D206" s="13"/>
      <c r="E206" s="13"/>
      <c r="F206" s="68">
        <v>5</v>
      </c>
      <c r="G206" s="13"/>
      <c r="H206" s="91">
        <v>1</v>
      </c>
      <c r="I206" s="92">
        <v>1</v>
      </c>
      <c r="J206" s="92">
        <v>1</v>
      </c>
      <c r="K206" s="92" t="s">
        <v>163</v>
      </c>
      <c r="L206" s="100">
        <v>1</v>
      </c>
      <c r="M206" s="100">
        <v>1</v>
      </c>
      <c r="N206" s="100">
        <v>1</v>
      </c>
      <c r="O206" s="100" t="s">
        <v>163</v>
      </c>
      <c r="P206" s="100">
        <v>1</v>
      </c>
      <c r="Q206" s="100">
        <v>1</v>
      </c>
      <c r="R206" s="100">
        <v>1</v>
      </c>
      <c r="S206" s="100" t="s">
        <v>163</v>
      </c>
      <c r="T206" s="100" t="s">
        <v>163</v>
      </c>
      <c r="U206" s="100" t="s">
        <v>163</v>
      </c>
      <c r="V206" s="100" t="s">
        <v>163</v>
      </c>
      <c r="W206" s="100" t="s">
        <v>163</v>
      </c>
      <c r="X206" s="91">
        <v>5</v>
      </c>
      <c r="Y206" s="92">
        <v>5</v>
      </c>
      <c r="Z206" s="92">
        <v>5</v>
      </c>
      <c r="AA206" s="92" t="s">
        <v>163</v>
      </c>
      <c r="AB206" s="100">
        <v>5</v>
      </c>
      <c r="AC206" s="100">
        <v>5</v>
      </c>
      <c r="AD206" s="100">
        <v>5</v>
      </c>
      <c r="AE206" s="100" t="s">
        <v>163</v>
      </c>
      <c r="AF206" s="100">
        <v>5</v>
      </c>
      <c r="AG206" s="100">
        <v>5</v>
      </c>
      <c r="AH206" s="100">
        <v>5</v>
      </c>
      <c r="AI206" s="100" t="s">
        <v>163</v>
      </c>
      <c r="AJ206" s="100" t="s">
        <v>163</v>
      </c>
      <c r="AK206" s="100" t="s">
        <v>163</v>
      </c>
      <c r="AL206" s="100" t="s">
        <v>163</v>
      </c>
      <c r="AM206" s="100" t="s">
        <v>163</v>
      </c>
    </row>
    <row r="207" spans="1:39" ht="18" customHeight="1">
      <c r="A207" s="13"/>
      <c r="B207" s="13"/>
      <c r="C207" s="13"/>
      <c r="D207" s="13"/>
      <c r="E207" s="13"/>
      <c r="F207" s="68">
        <v>6</v>
      </c>
      <c r="G207" s="13"/>
      <c r="H207" s="91">
        <v>2</v>
      </c>
      <c r="I207" s="92">
        <v>2</v>
      </c>
      <c r="J207" s="92">
        <v>2</v>
      </c>
      <c r="K207" s="92" t="s">
        <v>163</v>
      </c>
      <c r="L207" s="100">
        <v>2</v>
      </c>
      <c r="M207" s="100">
        <v>2</v>
      </c>
      <c r="N207" s="100">
        <v>2</v>
      </c>
      <c r="O207" s="100" t="s">
        <v>163</v>
      </c>
      <c r="P207" s="100">
        <v>2</v>
      </c>
      <c r="Q207" s="100">
        <v>2</v>
      </c>
      <c r="R207" s="100">
        <v>2</v>
      </c>
      <c r="S207" s="100" t="s">
        <v>163</v>
      </c>
      <c r="T207" s="100" t="s">
        <v>163</v>
      </c>
      <c r="U207" s="100" t="s">
        <v>163</v>
      </c>
      <c r="V207" s="100" t="s">
        <v>163</v>
      </c>
      <c r="W207" s="100" t="s">
        <v>163</v>
      </c>
      <c r="X207" s="91">
        <v>11</v>
      </c>
      <c r="Y207" s="92">
        <v>11</v>
      </c>
      <c r="Z207" s="92">
        <v>11</v>
      </c>
      <c r="AA207" s="92" t="s">
        <v>163</v>
      </c>
      <c r="AB207" s="100">
        <v>11</v>
      </c>
      <c r="AC207" s="100">
        <v>11</v>
      </c>
      <c r="AD207" s="100">
        <v>11</v>
      </c>
      <c r="AE207" s="100" t="s">
        <v>163</v>
      </c>
      <c r="AF207" s="100">
        <v>11</v>
      </c>
      <c r="AG207" s="100">
        <v>11</v>
      </c>
      <c r="AH207" s="100">
        <v>11</v>
      </c>
      <c r="AI207" s="100" t="s">
        <v>163</v>
      </c>
      <c r="AJ207" s="100" t="s">
        <v>163</v>
      </c>
      <c r="AK207" s="100" t="s">
        <v>163</v>
      </c>
      <c r="AL207" s="100" t="s">
        <v>163</v>
      </c>
      <c r="AM207" s="100" t="s">
        <v>163</v>
      </c>
    </row>
    <row r="208" spans="1:39" ht="18" customHeight="1">
      <c r="A208" s="13"/>
      <c r="B208" s="13"/>
      <c r="C208" s="13"/>
      <c r="D208" s="13"/>
      <c r="E208" s="13"/>
      <c r="F208" s="68">
        <v>7</v>
      </c>
      <c r="G208" s="13"/>
      <c r="H208" s="91">
        <v>3</v>
      </c>
      <c r="I208" s="92">
        <v>2</v>
      </c>
      <c r="J208" s="92">
        <v>2</v>
      </c>
      <c r="K208" s="92" t="s">
        <v>163</v>
      </c>
      <c r="L208" s="100">
        <v>2</v>
      </c>
      <c r="M208" s="100">
        <v>2</v>
      </c>
      <c r="N208" s="100">
        <v>2</v>
      </c>
      <c r="O208" s="100" t="s">
        <v>163</v>
      </c>
      <c r="P208" s="100">
        <v>2</v>
      </c>
      <c r="Q208" s="100">
        <v>2</v>
      </c>
      <c r="R208" s="100">
        <v>2</v>
      </c>
      <c r="S208" s="100" t="s">
        <v>163</v>
      </c>
      <c r="T208" s="100" t="s">
        <v>163</v>
      </c>
      <c r="U208" s="100" t="s">
        <v>163</v>
      </c>
      <c r="V208" s="100" t="s">
        <v>163</v>
      </c>
      <c r="W208" s="100" t="s">
        <v>163</v>
      </c>
      <c r="X208" s="91">
        <v>16</v>
      </c>
      <c r="Y208" s="92">
        <v>9</v>
      </c>
      <c r="Z208" s="92">
        <v>9</v>
      </c>
      <c r="AA208" s="92" t="s">
        <v>163</v>
      </c>
      <c r="AB208" s="100">
        <v>9</v>
      </c>
      <c r="AC208" s="100">
        <v>9</v>
      </c>
      <c r="AD208" s="100">
        <v>9</v>
      </c>
      <c r="AE208" s="100" t="s">
        <v>163</v>
      </c>
      <c r="AF208" s="100">
        <v>9</v>
      </c>
      <c r="AG208" s="100">
        <v>9</v>
      </c>
      <c r="AH208" s="100">
        <v>9</v>
      </c>
      <c r="AI208" s="100" t="s">
        <v>163</v>
      </c>
      <c r="AJ208" s="100" t="s">
        <v>163</v>
      </c>
      <c r="AK208" s="100" t="s">
        <v>163</v>
      </c>
      <c r="AL208" s="100" t="s">
        <v>163</v>
      </c>
      <c r="AM208" s="100" t="s">
        <v>163</v>
      </c>
    </row>
    <row r="209" spans="1:39" ht="18" customHeight="1">
      <c r="A209" s="13"/>
      <c r="B209" s="13"/>
      <c r="C209" s="13"/>
      <c r="D209" s="13"/>
      <c r="E209" s="13"/>
      <c r="F209" s="68">
        <v>8</v>
      </c>
      <c r="G209" s="13"/>
      <c r="H209" s="91" t="s">
        <v>163</v>
      </c>
      <c r="I209" s="92" t="s">
        <v>163</v>
      </c>
      <c r="J209" s="92" t="s">
        <v>163</v>
      </c>
      <c r="K209" s="92" t="s">
        <v>163</v>
      </c>
      <c r="L209" s="100" t="s">
        <v>163</v>
      </c>
      <c r="M209" s="100" t="s">
        <v>163</v>
      </c>
      <c r="N209" s="100" t="s">
        <v>163</v>
      </c>
      <c r="O209" s="100" t="s">
        <v>163</v>
      </c>
      <c r="P209" s="100" t="s">
        <v>163</v>
      </c>
      <c r="Q209" s="100" t="s">
        <v>163</v>
      </c>
      <c r="R209" s="100" t="s">
        <v>163</v>
      </c>
      <c r="S209" s="100" t="s">
        <v>163</v>
      </c>
      <c r="T209" s="100" t="s">
        <v>163</v>
      </c>
      <c r="U209" s="100" t="s">
        <v>163</v>
      </c>
      <c r="V209" s="100" t="s">
        <v>163</v>
      </c>
      <c r="W209" s="100" t="s">
        <v>163</v>
      </c>
      <c r="X209" s="91" t="s">
        <v>163</v>
      </c>
      <c r="Y209" s="92" t="s">
        <v>163</v>
      </c>
      <c r="Z209" s="92" t="s">
        <v>163</v>
      </c>
      <c r="AA209" s="92" t="s">
        <v>163</v>
      </c>
      <c r="AB209" s="100" t="s">
        <v>163</v>
      </c>
      <c r="AC209" s="100" t="s">
        <v>163</v>
      </c>
      <c r="AD209" s="100" t="s">
        <v>163</v>
      </c>
      <c r="AE209" s="100" t="s">
        <v>163</v>
      </c>
      <c r="AF209" s="100" t="s">
        <v>163</v>
      </c>
      <c r="AG209" s="100" t="s">
        <v>163</v>
      </c>
      <c r="AH209" s="100" t="s">
        <v>163</v>
      </c>
      <c r="AI209" s="100" t="s">
        <v>163</v>
      </c>
      <c r="AJ209" s="100" t="s">
        <v>163</v>
      </c>
      <c r="AK209" s="100" t="s">
        <v>163</v>
      </c>
      <c r="AL209" s="100" t="s">
        <v>163</v>
      </c>
      <c r="AM209" s="100" t="s">
        <v>163</v>
      </c>
    </row>
    <row r="210" spans="1:39" ht="18" customHeight="1">
      <c r="A210" s="13"/>
      <c r="B210" s="13"/>
      <c r="C210" s="13"/>
      <c r="D210" s="13"/>
      <c r="E210" s="13"/>
      <c r="F210" s="68">
        <v>9</v>
      </c>
      <c r="G210" s="13"/>
      <c r="H210" s="91">
        <v>3</v>
      </c>
      <c r="I210" s="92">
        <v>1</v>
      </c>
      <c r="J210" s="92">
        <v>1</v>
      </c>
      <c r="K210" s="92" t="s">
        <v>163</v>
      </c>
      <c r="L210" s="100" t="s">
        <v>163</v>
      </c>
      <c r="M210" s="100" t="s">
        <v>163</v>
      </c>
      <c r="N210" s="100" t="s">
        <v>163</v>
      </c>
      <c r="O210" s="100" t="s">
        <v>163</v>
      </c>
      <c r="P210" s="100" t="s">
        <v>163</v>
      </c>
      <c r="Q210" s="100" t="s">
        <v>163</v>
      </c>
      <c r="R210" s="100" t="s">
        <v>163</v>
      </c>
      <c r="S210" s="100" t="s">
        <v>163</v>
      </c>
      <c r="T210" s="100">
        <v>1</v>
      </c>
      <c r="U210" s="100">
        <v>1</v>
      </c>
      <c r="V210" s="100">
        <v>1</v>
      </c>
      <c r="W210" s="100" t="s">
        <v>163</v>
      </c>
      <c r="X210" s="91">
        <v>19</v>
      </c>
      <c r="Y210" s="92">
        <v>7</v>
      </c>
      <c r="Z210" s="92">
        <v>7</v>
      </c>
      <c r="AA210" s="92" t="s">
        <v>163</v>
      </c>
      <c r="AB210" s="100" t="s">
        <v>163</v>
      </c>
      <c r="AC210" s="100" t="s">
        <v>163</v>
      </c>
      <c r="AD210" s="100" t="s">
        <v>163</v>
      </c>
      <c r="AE210" s="100" t="s">
        <v>163</v>
      </c>
      <c r="AF210" s="100" t="s">
        <v>163</v>
      </c>
      <c r="AG210" s="100" t="s">
        <v>163</v>
      </c>
      <c r="AH210" s="100" t="s">
        <v>163</v>
      </c>
      <c r="AI210" s="100" t="s">
        <v>163</v>
      </c>
      <c r="AJ210" s="100">
        <v>7</v>
      </c>
      <c r="AK210" s="100">
        <v>7</v>
      </c>
      <c r="AL210" s="100">
        <v>7</v>
      </c>
      <c r="AM210" s="100" t="s">
        <v>163</v>
      </c>
    </row>
    <row r="211" spans="1:39" ht="18" customHeight="1">
      <c r="A211" s="13"/>
      <c r="B211" s="13"/>
      <c r="C211" s="13"/>
      <c r="D211" s="13"/>
      <c r="E211" s="13"/>
      <c r="F211" s="68">
        <v>10</v>
      </c>
      <c r="G211" s="13"/>
      <c r="H211" s="91">
        <v>1</v>
      </c>
      <c r="I211" s="92" t="s">
        <v>163</v>
      </c>
      <c r="J211" s="92" t="s">
        <v>163</v>
      </c>
      <c r="K211" s="92">
        <v>1</v>
      </c>
      <c r="L211" s="100">
        <v>1</v>
      </c>
      <c r="M211" s="100" t="s">
        <v>163</v>
      </c>
      <c r="N211" s="100" t="s">
        <v>163</v>
      </c>
      <c r="O211" s="100">
        <v>1</v>
      </c>
      <c r="P211" s="100">
        <v>1</v>
      </c>
      <c r="Q211" s="100" t="s">
        <v>163</v>
      </c>
      <c r="R211" s="100" t="s">
        <v>163</v>
      </c>
      <c r="S211" s="100">
        <v>1</v>
      </c>
      <c r="T211" s="100" t="s">
        <v>163</v>
      </c>
      <c r="U211" s="100" t="s">
        <v>163</v>
      </c>
      <c r="V211" s="100" t="s">
        <v>163</v>
      </c>
      <c r="W211" s="100" t="s">
        <v>163</v>
      </c>
      <c r="X211" s="91">
        <v>8</v>
      </c>
      <c r="Y211" s="92" t="s">
        <v>163</v>
      </c>
      <c r="Z211" s="92" t="s">
        <v>163</v>
      </c>
      <c r="AA211" s="92">
        <v>8</v>
      </c>
      <c r="AB211" s="100">
        <v>8</v>
      </c>
      <c r="AC211" s="100" t="s">
        <v>163</v>
      </c>
      <c r="AD211" s="100" t="s">
        <v>163</v>
      </c>
      <c r="AE211" s="100">
        <v>8</v>
      </c>
      <c r="AF211" s="100">
        <v>8</v>
      </c>
      <c r="AG211" s="100" t="s">
        <v>163</v>
      </c>
      <c r="AH211" s="100" t="s">
        <v>163</v>
      </c>
      <c r="AI211" s="100">
        <v>8</v>
      </c>
      <c r="AJ211" s="100" t="s">
        <v>163</v>
      </c>
      <c r="AK211" s="100" t="s">
        <v>163</v>
      </c>
      <c r="AL211" s="100" t="s">
        <v>163</v>
      </c>
      <c r="AM211" s="100" t="s">
        <v>163</v>
      </c>
    </row>
    <row r="212" spans="1:39" ht="18" customHeight="1">
      <c r="A212" s="13"/>
      <c r="B212" s="13"/>
      <c r="C212" s="13"/>
      <c r="D212" s="13"/>
      <c r="E212" s="13"/>
      <c r="F212" s="68">
        <v>11</v>
      </c>
      <c r="G212" s="13"/>
      <c r="H212" s="91" t="s">
        <v>163</v>
      </c>
      <c r="I212" s="92" t="s">
        <v>163</v>
      </c>
      <c r="J212" s="92" t="s">
        <v>163</v>
      </c>
      <c r="K212" s="92" t="s">
        <v>163</v>
      </c>
      <c r="L212" s="100" t="s">
        <v>163</v>
      </c>
      <c r="M212" s="100" t="s">
        <v>163</v>
      </c>
      <c r="N212" s="100" t="s">
        <v>163</v>
      </c>
      <c r="O212" s="100" t="s">
        <v>163</v>
      </c>
      <c r="P212" s="100" t="s">
        <v>163</v>
      </c>
      <c r="Q212" s="100" t="s">
        <v>163</v>
      </c>
      <c r="R212" s="100" t="s">
        <v>163</v>
      </c>
      <c r="S212" s="100" t="s">
        <v>163</v>
      </c>
      <c r="T212" s="100" t="s">
        <v>163</v>
      </c>
      <c r="U212" s="100" t="s">
        <v>163</v>
      </c>
      <c r="V212" s="100" t="s">
        <v>163</v>
      </c>
      <c r="W212" s="100" t="s">
        <v>163</v>
      </c>
      <c r="X212" s="91" t="s">
        <v>163</v>
      </c>
      <c r="Y212" s="92" t="s">
        <v>163</v>
      </c>
      <c r="Z212" s="92" t="s">
        <v>163</v>
      </c>
      <c r="AA212" s="92" t="s">
        <v>163</v>
      </c>
      <c r="AB212" s="100" t="s">
        <v>163</v>
      </c>
      <c r="AC212" s="100" t="s">
        <v>163</v>
      </c>
      <c r="AD212" s="100" t="s">
        <v>163</v>
      </c>
      <c r="AE212" s="100" t="s">
        <v>163</v>
      </c>
      <c r="AF212" s="100" t="s">
        <v>163</v>
      </c>
      <c r="AG212" s="100" t="s">
        <v>163</v>
      </c>
      <c r="AH212" s="100" t="s">
        <v>163</v>
      </c>
      <c r="AI212" s="100" t="s">
        <v>163</v>
      </c>
      <c r="AJ212" s="100" t="s">
        <v>163</v>
      </c>
      <c r="AK212" s="100" t="s">
        <v>163</v>
      </c>
      <c r="AL212" s="100" t="s">
        <v>163</v>
      </c>
      <c r="AM212" s="100" t="s">
        <v>163</v>
      </c>
    </row>
    <row r="213" spans="1:39" ht="18" customHeight="1">
      <c r="A213" s="13"/>
      <c r="B213" s="13"/>
      <c r="C213" s="13"/>
      <c r="D213" s="13"/>
      <c r="E213" s="13"/>
      <c r="F213" s="68">
        <v>12</v>
      </c>
      <c r="G213" s="13"/>
      <c r="H213" s="91">
        <v>1</v>
      </c>
      <c r="I213" s="92">
        <v>1</v>
      </c>
      <c r="J213" s="92">
        <v>1</v>
      </c>
      <c r="K213" s="92" t="s">
        <v>163</v>
      </c>
      <c r="L213" s="100">
        <v>1</v>
      </c>
      <c r="M213" s="100">
        <v>1</v>
      </c>
      <c r="N213" s="100">
        <v>1</v>
      </c>
      <c r="O213" s="100" t="s">
        <v>163</v>
      </c>
      <c r="P213" s="100">
        <v>1</v>
      </c>
      <c r="Q213" s="100">
        <v>1</v>
      </c>
      <c r="R213" s="100">
        <v>1</v>
      </c>
      <c r="S213" s="100" t="s">
        <v>163</v>
      </c>
      <c r="T213" s="100" t="s">
        <v>163</v>
      </c>
      <c r="U213" s="100" t="s">
        <v>163</v>
      </c>
      <c r="V213" s="100" t="s">
        <v>163</v>
      </c>
      <c r="W213" s="100" t="s">
        <v>163</v>
      </c>
      <c r="X213" s="91">
        <v>6</v>
      </c>
      <c r="Y213" s="92">
        <v>6</v>
      </c>
      <c r="Z213" s="92">
        <v>6</v>
      </c>
      <c r="AA213" s="92" t="s">
        <v>163</v>
      </c>
      <c r="AB213" s="100">
        <v>6</v>
      </c>
      <c r="AC213" s="100">
        <v>6</v>
      </c>
      <c r="AD213" s="100">
        <v>6</v>
      </c>
      <c r="AE213" s="100" t="s">
        <v>163</v>
      </c>
      <c r="AF213" s="100">
        <v>6</v>
      </c>
      <c r="AG213" s="100">
        <v>6</v>
      </c>
      <c r="AH213" s="100">
        <v>6</v>
      </c>
      <c r="AI213" s="100" t="s">
        <v>163</v>
      </c>
      <c r="AJ213" s="100" t="s">
        <v>163</v>
      </c>
      <c r="AK213" s="100" t="s">
        <v>163</v>
      </c>
      <c r="AL213" s="100" t="s">
        <v>163</v>
      </c>
      <c r="AM213" s="100" t="s">
        <v>163</v>
      </c>
    </row>
    <row r="214" spans="1:39" ht="18" customHeight="1">
      <c r="A214" s="13"/>
      <c r="B214" s="13"/>
      <c r="C214" s="13"/>
      <c r="D214" s="13"/>
      <c r="E214" s="13"/>
      <c r="F214" s="68">
        <v>13</v>
      </c>
      <c r="G214" s="13"/>
      <c r="H214" s="91" t="s">
        <v>163</v>
      </c>
      <c r="I214" s="92" t="s">
        <v>163</v>
      </c>
      <c r="J214" s="92" t="s">
        <v>163</v>
      </c>
      <c r="K214" s="92" t="s">
        <v>163</v>
      </c>
      <c r="L214" s="100" t="s">
        <v>163</v>
      </c>
      <c r="M214" s="100" t="s">
        <v>163</v>
      </c>
      <c r="N214" s="100" t="s">
        <v>163</v>
      </c>
      <c r="O214" s="100" t="s">
        <v>163</v>
      </c>
      <c r="P214" s="100" t="s">
        <v>163</v>
      </c>
      <c r="Q214" s="100" t="s">
        <v>163</v>
      </c>
      <c r="R214" s="100" t="s">
        <v>163</v>
      </c>
      <c r="S214" s="100" t="s">
        <v>163</v>
      </c>
      <c r="T214" s="100" t="s">
        <v>163</v>
      </c>
      <c r="U214" s="100" t="s">
        <v>163</v>
      </c>
      <c r="V214" s="100" t="s">
        <v>163</v>
      </c>
      <c r="W214" s="100" t="s">
        <v>163</v>
      </c>
      <c r="X214" s="91" t="s">
        <v>163</v>
      </c>
      <c r="Y214" s="92" t="s">
        <v>163</v>
      </c>
      <c r="Z214" s="92" t="s">
        <v>163</v>
      </c>
      <c r="AA214" s="92" t="s">
        <v>163</v>
      </c>
      <c r="AB214" s="100" t="s">
        <v>163</v>
      </c>
      <c r="AC214" s="100" t="s">
        <v>163</v>
      </c>
      <c r="AD214" s="100" t="s">
        <v>163</v>
      </c>
      <c r="AE214" s="100" t="s">
        <v>163</v>
      </c>
      <c r="AF214" s="100" t="s">
        <v>163</v>
      </c>
      <c r="AG214" s="100" t="s">
        <v>163</v>
      </c>
      <c r="AH214" s="100" t="s">
        <v>163</v>
      </c>
      <c r="AI214" s="100" t="s">
        <v>163</v>
      </c>
      <c r="AJ214" s="100" t="s">
        <v>163</v>
      </c>
      <c r="AK214" s="100" t="s">
        <v>163</v>
      </c>
      <c r="AL214" s="100" t="s">
        <v>163</v>
      </c>
      <c r="AM214" s="100" t="s">
        <v>163</v>
      </c>
    </row>
    <row r="215" spans="1:39" ht="18" customHeight="1">
      <c r="A215" s="13"/>
      <c r="B215" s="13"/>
      <c r="C215" s="13"/>
      <c r="D215" s="13"/>
      <c r="E215" s="13"/>
      <c r="F215" s="68">
        <v>14</v>
      </c>
      <c r="G215" s="13"/>
      <c r="H215" s="91">
        <v>1</v>
      </c>
      <c r="I215" s="92">
        <v>1</v>
      </c>
      <c r="J215" s="92">
        <v>1</v>
      </c>
      <c r="K215" s="92" t="s">
        <v>163</v>
      </c>
      <c r="L215" s="100">
        <v>1</v>
      </c>
      <c r="M215" s="100">
        <v>1</v>
      </c>
      <c r="N215" s="100">
        <v>1</v>
      </c>
      <c r="O215" s="100" t="s">
        <v>163</v>
      </c>
      <c r="P215" s="100">
        <v>1</v>
      </c>
      <c r="Q215" s="100">
        <v>1</v>
      </c>
      <c r="R215" s="100">
        <v>1</v>
      </c>
      <c r="S215" s="100" t="s">
        <v>163</v>
      </c>
      <c r="T215" s="100" t="s">
        <v>163</v>
      </c>
      <c r="U215" s="100" t="s">
        <v>163</v>
      </c>
      <c r="V215" s="100" t="s">
        <v>163</v>
      </c>
      <c r="W215" s="100" t="s">
        <v>163</v>
      </c>
      <c r="X215" s="91">
        <v>6</v>
      </c>
      <c r="Y215" s="92">
        <v>6</v>
      </c>
      <c r="Z215" s="92">
        <v>6</v>
      </c>
      <c r="AA215" s="92" t="s">
        <v>163</v>
      </c>
      <c r="AB215" s="100">
        <v>6</v>
      </c>
      <c r="AC215" s="100">
        <v>6</v>
      </c>
      <c r="AD215" s="100">
        <v>6</v>
      </c>
      <c r="AE215" s="100" t="s">
        <v>163</v>
      </c>
      <c r="AF215" s="100">
        <v>6</v>
      </c>
      <c r="AG215" s="100">
        <v>6</v>
      </c>
      <c r="AH215" s="100">
        <v>6</v>
      </c>
      <c r="AI215" s="100" t="s">
        <v>163</v>
      </c>
      <c r="AJ215" s="100" t="s">
        <v>163</v>
      </c>
      <c r="AK215" s="100" t="s">
        <v>163</v>
      </c>
      <c r="AL215" s="100" t="s">
        <v>163</v>
      </c>
      <c r="AM215" s="100" t="s">
        <v>163</v>
      </c>
    </row>
    <row r="216" spans="1:39" ht="18" customHeight="1">
      <c r="A216" s="13"/>
      <c r="B216" s="13"/>
      <c r="C216" s="13"/>
      <c r="D216" s="13"/>
      <c r="E216" s="13"/>
      <c r="F216" s="68">
        <v>15</v>
      </c>
      <c r="G216" s="13"/>
      <c r="H216" s="91">
        <v>2</v>
      </c>
      <c r="I216" s="92">
        <v>1</v>
      </c>
      <c r="J216" s="92">
        <v>1</v>
      </c>
      <c r="K216" s="92" t="s">
        <v>163</v>
      </c>
      <c r="L216" s="100">
        <v>1</v>
      </c>
      <c r="M216" s="100">
        <v>1</v>
      </c>
      <c r="N216" s="100">
        <v>1</v>
      </c>
      <c r="O216" s="100" t="s">
        <v>163</v>
      </c>
      <c r="P216" s="100">
        <v>1</v>
      </c>
      <c r="Q216" s="100">
        <v>1</v>
      </c>
      <c r="R216" s="100">
        <v>1</v>
      </c>
      <c r="S216" s="100" t="s">
        <v>163</v>
      </c>
      <c r="T216" s="100" t="s">
        <v>163</v>
      </c>
      <c r="U216" s="100" t="s">
        <v>163</v>
      </c>
      <c r="V216" s="100" t="s">
        <v>163</v>
      </c>
      <c r="W216" s="100" t="s">
        <v>163</v>
      </c>
      <c r="X216" s="91">
        <v>10</v>
      </c>
      <c r="Y216" s="92">
        <v>4</v>
      </c>
      <c r="Z216" s="92">
        <v>4</v>
      </c>
      <c r="AA216" s="92" t="s">
        <v>163</v>
      </c>
      <c r="AB216" s="100">
        <v>4</v>
      </c>
      <c r="AC216" s="100">
        <v>4</v>
      </c>
      <c r="AD216" s="100">
        <v>4</v>
      </c>
      <c r="AE216" s="100" t="s">
        <v>163</v>
      </c>
      <c r="AF216" s="100">
        <v>4</v>
      </c>
      <c r="AG216" s="100">
        <v>4</v>
      </c>
      <c r="AH216" s="100">
        <v>4</v>
      </c>
      <c r="AI216" s="100" t="s">
        <v>163</v>
      </c>
      <c r="AJ216" s="100" t="s">
        <v>163</v>
      </c>
      <c r="AK216" s="100" t="s">
        <v>163</v>
      </c>
      <c r="AL216" s="100" t="s">
        <v>163</v>
      </c>
      <c r="AM216" s="100" t="s">
        <v>163</v>
      </c>
    </row>
    <row r="217" spans="1:39" ht="18" customHeight="1">
      <c r="A217" s="13"/>
      <c r="B217" s="13"/>
      <c r="C217" s="13"/>
      <c r="D217" s="13"/>
      <c r="E217" s="13"/>
      <c r="F217" s="68">
        <v>16</v>
      </c>
      <c r="G217" s="13"/>
      <c r="H217" s="91">
        <v>4</v>
      </c>
      <c r="I217" s="92">
        <v>2</v>
      </c>
      <c r="J217" s="92">
        <v>2</v>
      </c>
      <c r="K217" s="92">
        <v>2</v>
      </c>
      <c r="L217" s="100">
        <v>2</v>
      </c>
      <c r="M217" s="100">
        <v>2</v>
      </c>
      <c r="N217" s="100">
        <v>2</v>
      </c>
      <c r="O217" s="100" t="s">
        <v>163</v>
      </c>
      <c r="P217" s="100">
        <v>2</v>
      </c>
      <c r="Q217" s="100">
        <v>2</v>
      </c>
      <c r="R217" s="100">
        <v>2</v>
      </c>
      <c r="S217" s="100" t="s">
        <v>163</v>
      </c>
      <c r="T217" s="100">
        <v>2</v>
      </c>
      <c r="U217" s="100" t="s">
        <v>163</v>
      </c>
      <c r="V217" s="100" t="s">
        <v>163</v>
      </c>
      <c r="W217" s="100">
        <v>2</v>
      </c>
      <c r="X217" s="91">
        <v>20</v>
      </c>
      <c r="Y217" s="92">
        <v>9</v>
      </c>
      <c r="Z217" s="92">
        <v>9</v>
      </c>
      <c r="AA217" s="92">
        <v>11</v>
      </c>
      <c r="AB217" s="100">
        <v>9</v>
      </c>
      <c r="AC217" s="100">
        <v>9</v>
      </c>
      <c r="AD217" s="100">
        <v>9</v>
      </c>
      <c r="AE217" s="100" t="s">
        <v>163</v>
      </c>
      <c r="AF217" s="100">
        <v>9</v>
      </c>
      <c r="AG217" s="100">
        <v>9</v>
      </c>
      <c r="AH217" s="100">
        <v>9</v>
      </c>
      <c r="AI217" s="100" t="s">
        <v>163</v>
      </c>
      <c r="AJ217" s="100">
        <v>11</v>
      </c>
      <c r="AK217" s="100" t="s">
        <v>163</v>
      </c>
      <c r="AL217" s="100" t="s">
        <v>163</v>
      </c>
      <c r="AM217" s="100">
        <v>11</v>
      </c>
    </row>
    <row r="218" spans="1:39" ht="18" customHeight="1">
      <c r="A218" s="13"/>
      <c r="B218" s="13"/>
      <c r="C218" s="13"/>
      <c r="D218" s="13"/>
      <c r="E218" s="13"/>
      <c r="F218" s="68">
        <v>17</v>
      </c>
      <c r="G218" s="13"/>
      <c r="H218" s="91">
        <v>2</v>
      </c>
      <c r="I218" s="92">
        <v>1</v>
      </c>
      <c r="J218" s="92">
        <v>1</v>
      </c>
      <c r="K218" s="92">
        <v>1</v>
      </c>
      <c r="L218" s="100">
        <v>2</v>
      </c>
      <c r="M218" s="100">
        <v>1</v>
      </c>
      <c r="N218" s="100">
        <v>1</v>
      </c>
      <c r="O218" s="100">
        <v>1</v>
      </c>
      <c r="P218" s="100">
        <v>2</v>
      </c>
      <c r="Q218" s="100">
        <v>1</v>
      </c>
      <c r="R218" s="100">
        <v>1</v>
      </c>
      <c r="S218" s="100">
        <v>1</v>
      </c>
      <c r="T218" s="100" t="s">
        <v>163</v>
      </c>
      <c r="U218" s="100" t="s">
        <v>163</v>
      </c>
      <c r="V218" s="100" t="s">
        <v>163</v>
      </c>
      <c r="W218" s="100" t="s">
        <v>163</v>
      </c>
      <c r="X218" s="91">
        <v>8</v>
      </c>
      <c r="Y218" s="92">
        <v>4</v>
      </c>
      <c r="Z218" s="92">
        <v>4</v>
      </c>
      <c r="AA218" s="92">
        <v>4</v>
      </c>
      <c r="AB218" s="100">
        <v>8</v>
      </c>
      <c r="AC218" s="100">
        <v>4</v>
      </c>
      <c r="AD218" s="100">
        <v>4</v>
      </c>
      <c r="AE218" s="100">
        <v>4</v>
      </c>
      <c r="AF218" s="100">
        <v>8</v>
      </c>
      <c r="AG218" s="100">
        <v>4</v>
      </c>
      <c r="AH218" s="100">
        <v>4</v>
      </c>
      <c r="AI218" s="100">
        <v>4</v>
      </c>
      <c r="AJ218" s="100" t="s">
        <v>163</v>
      </c>
      <c r="AK218" s="100" t="s">
        <v>163</v>
      </c>
      <c r="AL218" s="100" t="s">
        <v>163</v>
      </c>
      <c r="AM218" s="100" t="s">
        <v>163</v>
      </c>
    </row>
    <row r="219" spans="1:39" ht="18" customHeight="1">
      <c r="A219" s="13"/>
      <c r="B219" s="13"/>
      <c r="C219" s="13"/>
      <c r="D219" s="13"/>
      <c r="E219" s="13"/>
      <c r="F219" s="68">
        <v>18</v>
      </c>
      <c r="G219" s="13"/>
      <c r="H219" s="91">
        <v>2</v>
      </c>
      <c r="I219" s="92" t="s">
        <v>163</v>
      </c>
      <c r="J219" s="92" t="s">
        <v>163</v>
      </c>
      <c r="K219" s="92">
        <v>1</v>
      </c>
      <c r="L219" s="100">
        <v>1</v>
      </c>
      <c r="M219" s="100" t="s">
        <v>163</v>
      </c>
      <c r="N219" s="100" t="s">
        <v>163</v>
      </c>
      <c r="O219" s="100">
        <v>1</v>
      </c>
      <c r="P219" s="100">
        <v>1</v>
      </c>
      <c r="Q219" s="100" t="s">
        <v>163</v>
      </c>
      <c r="R219" s="100" t="s">
        <v>163</v>
      </c>
      <c r="S219" s="100">
        <v>1</v>
      </c>
      <c r="T219" s="100" t="s">
        <v>163</v>
      </c>
      <c r="U219" s="100" t="s">
        <v>163</v>
      </c>
      <c r="V219" s="100" t="s">
        <v>163</v>
      </c>
      <c r="W219" s="100" t="s">
        <v>163</v>
      </c>
      <c r="X219" s="91">
        <v>11</v>
      </c>
      <c r="Y219" s="92" t="s">
        <v>163</v>
      </c>
      <c r="Z219" s="92" t="s">
        <v>163</v>
      </c>
      <c r="AA219" s="92">
        <v>5</v>
      </c>
      <c r="AB219" s="100">
        <v>5</v>
      </c>
      <c r="AC219" s="100" t="s">
        <v>163</v>
      </c>
      <c r="AD219" s="100" t="s">
        <v>163</v>
      </c>
      <c r="AE219" s="100">
        <v>5</v>
      </c>
      <c r="AF219" s="100">
        <v>5</v>
      </c>
      <c r="AG219" s="100" t="s">
        <v>163</v>
      </c>
      <c r="AH219" s="100" t="s">
        <v>163</v>
      </c>
      <c r="AI219" s="100">
        <v>5</v>
      </c>
      <c r="AJ219" s="100" t="s">
        <v>163</v>
      </c>
      <c r="AK219" s="100" t="s">
        <v>163</v>
      </c>
      <c r="AL219" s="100" t="s">
        <v>163</v>
      </c>
      <c r="AM219" s="100" t="s">
        <v>163</v>
      </c>
    </row>
    <row r="220" spans="1:39" ht="18" customHeight="1">
      <c r="A220" s="13"/>
      <c r="B220" s="13"/>
      <c r="C220" s="13"/>
      <c r="D220" s="13"/>
      <c r="E220" s="13"/>
      <c r="F220" s="68">
        <v>19</v>
      </c>
      <c r="G220" s="13"/>
      <c r="H220" s="91">
        <v>1</v>
      </c>
      <c r="I220" s="92">
        <v>1</v>
      </c>
      <c r="J220" s="92">
        <v>1</v>
      </c>
      <c r="K220" s="92" t="s">
        <v>163</v>
      </c>
      <c r="L220" s="100">
        <v>1</v>
      </c>
      <c r="M220" s="100">
        <v>1</v>
      </c>
      <c r="N220" s="100">
        <v>1</v>
      </c>
      <c r="O220" s="100" t="s">
        <v>163</v>
      </c>
      <c r="P220" s="100">
        <v>1</v>
      </c>
      <c r="Q220" s="100">
        <v>1</v>
      </c>
      <c r="R220" s="100">
        <v>1</v>
      </c>
      <c r="S220" s="100" t="s">
        <v>163</v>
      </c>
      <c r="T220" s="100" t="s">
        <v>163</v>
      </c>
      <c r="U220" s="100" t="s">
        <v>163</v>
      </c>
      <c r="V220" s="100" t="s">
        <v>163</v>
      </c>
      <c r="W220" s="100" t="s">
        <v>163</v>
      </c>
      <c r="X220" s="91">
        <v>5</v>
      </c>
      <c r="Y220" s="92">
        <v>5</v>
      </c>
      <c r="Z220" s="92">
        <v>5</v>
      </c>
      <c r="AA220" s="92" t="s">
        <v>163</v>
      </c>
      <c r="AB220" s="100">
        <v>5</v>
      </c>
      <c r="AC220" s="100">
        <v>5</v>
      </c>
      <c r="AD220" s="100">
        <v>5</v>
      </c>
      <c r="AE220" s="100" t="s">
        <v>163</v>
      </c>
      <c r="AF220" s="100">
        <v>5</v>
      </c>
      <c r="AG220" s="100">
        <v>5</v>
      </c>
      <c r="AH220" s="100">
        <v>5</v>
      </c>
      <c r="AI220" s="100" t="s">
        <v>163</v>
      </c>
      <c r="AJ220" s="100" t="s">
        <v>163</v>
      </c>
      <c r="AK220" s="100" t="s">
        <v>163</v>
      </c>
      <c r="AL220" s="100" t="s">
        <v>163</v>
      </c>
      <c r="AM220" s="100" t="s">
        <v>163</v>
      </c>
    </row>
    <row r="221" spans="1:39" ht="18" customHeight="1">
      <c r="A221" s="13"/>
      <c r="B221" s="13"/>
      <c r="C221" s="13"/>
      <c r="D221" s="13"/>
      <c r="E221" s="13"/>
      <c r="F221" s="68">
        <v>20</v>
      </c>
      <c r="G221" s="13" t="s">
        <v>69</v>
      </c>
      <c r="H221" s="91">
        <v>273</v>
      </c>
      <c r="I221" s="92">
        <v>83</v>
      </c>
      <c r="J221" s="92">
        <v>67</v>
      </c>
      <c r="K221" s="92">
        <v>163</v>
      </c>
      <c r="L221" s="100">
        <v>108</v>
      </c>
      <c r="M221" s="100">
        <v>60</v>
      </c>
      <c r="N221" s="100">
        <v>45</v>
      </c>
      <c r="O221" s="100">
        <v>48</v>
      </c>
      <c r="P221" s="100">
        <v>87</v>
      </c>
      <c r="Q221" s="100">
        <v>46</v>
      </c>
      <c r="R221" s="100">
        <v>41</v>
      </c>
      <c r="S221" s="100">
        <v>41</v>
      </c>
      <c r="T221" s="100">
        <v>138</v>
      </c>
      <c r="U221" s="100">
        <v>23</v>
      </c>
      <c r="V221" s="100">
        <v>22</v>
      </c>
      <c r="W221" s="100">
        <v>115</v>
      </c>
      <c r="X221" s="91">
        <v>1218</v>
      </c>
      <c r="Y221" s="92">
        <v>374</v>
      </c>
      <c r="Z221" s="92">
        <v>302</v>
      </c>
      <c r="AA221" s="92">
        <v>719</v>
      </c>
      <c r="AB221" s="100">
        <v>478</v>
      </c>
      <c r="AC221" s="100">
        <v>269</v>
      </c>
      <c r="AD221" s="100">
        <v>201</v>
      </c>
      <c r="AE221" s="100">
        <v>209</v>
      </c>
      <c r="AF221" s="100">
        <v>380</v>
      </c>
      <c r="AG221" s="100">
        <v>202</v>
      </c>
      <c r="AH221" s="100">
        <v>181</v>
      </c>
      <c r="AI221" s="100">
        <v>178</v>
      </c>
      <c r="AJ221" s="100">
        <v>615</v>
      </c>
      <c r="AK221" s="100">
        <v>105</v>
      </c>
      <c r="AL221" s="100">
        <v>101</v>
      </c>
      <c r="AM221" s="100">
        <v>510</v>
      </c>
    </row>
    <row r="222" spans="1:39" ht="18" customHeight="1">
      <c r="A222" s="13"/>
      <c r="B222" s="13"/>
      <c r="C222" s="303" t="s">
        <v>270</v>
      </c>
      <c r="D222" s="303"/>
      <c r="E222" s="303"/>
      <c r="F222" s="303"/>
      <c r="G222" s="303"/>
      <c r="H222" s="91">
        <v>232</v>
      </c>
      <c r="I222" s="92">
        <v>70</v>
      </c>
      <c r="J222" s="92">
        <v>57</v>
      </c>
      <c r="K222" s="92">
        <v>138</v>
      </c>
      <c r="L222" s="100">
        <v>93</v>
      </c>
      <c r="M222" s="100">
        <v>51</v>
      </c>
      <c r="N222" s="100">
        <v>39</v>
      </c>
      <c r="O222" s="100">
        <v>42</v>
      </c>
      <c r="P222" s="100">
        <v>79</v>
      </c>
      <c r="Q222" s="100">
        <v>42</v>
      </c>
      <c r="R222" s="100">
        <v>37</v>
      </c>
      <c r="S222" s="100">
        <v>37</v>
      </c>
      <c r="T222" s="100">
        <v>115</v>
      </c>
      <c r="U222" s="100">
        <v>19</v>
      </c>
      <c r="V222" s="100">
        <v>18</v>
      </c>
      <c r="W222" s="100">
        <v>96</v>
      </c>
      <c r="X222" s="91">
        <v>990</v>
      </c>
      <c r="Y222" s="92">
        <v>296</v>
      </c>
      <c r="Z222" s="92">
        <v>240</v>
      </c>
      <c r="AA222" s="92">
        <v>586</v>
      </c>
      <c r="AB222" s="100">
        <v>389</v>
      </c>
      <c r="AC222" s="100">
        <v>212</v>
      </c>
      <c r="AD222" s="100">
        <v>160</v>
      </c>
      <c r="AE222" s="100">
        <v>177</v>
      </c>
      <c r="AF222" s="100">
        <v>329</v>
      </c>
      <c r="AG222" s="100">
        <v>173</v>
      </c>
      <c r="AH222" s="100">
        <v>152</v>
      </c>
      <c r="AI222" s="100">
        <v>156</v>
      </c>
      <c r="AJ222" s="100">
        <v>493</v>
      </c>
      <c r="AK222" s="100">
        <v>84</v>
      </c>
      <c r="AL222" s="100">
        <v>80</v>
      </c>
      <c r="AM222" s="100">
        <v>409</v>
      </c>
    </row>
    <row r="223" spans="1:39" ht="18" customHeight="1">
      <c r="A223" s="13"/>
      <c r="B223" s="13"/>
      <c r="E223" s="139" t="s">
        <v>65</v>
      </c>
      <c r="F223" s="2">
        <v>0</v>
      </c>
      <c r="G223" s="2" t="s">
        <v>63</v>
      </c>
      <c r="H223" s="91">
        <v>1</v>
      </c>
      <c r="I223" s="92" t="s">
        <v>163</v>
      </c>
      <c r="J223" s="92" t="s">
        <v>163</v>
      </c>
      <c r="K223" s="92" t="s">
        <v>163</v>
      </c>
      <c r="L223" s="100" t="s">
        <v>163</v>
      </c>
      <c r="M223" s="100" t="s">
        <v>163</v>
      </c>
      <c r="N223" s="100" t="s">
        <v>163</v>
      </c>
      <c r="O223" s="100" t="s">
        <v>163</v>
      </c>
      <c r="P223" s="100" t="s">
        <v>163</v>
      </c>
      <c r="Q223" s="100" t="s">
        <v>163</v>
      </c>
      <c r="R223" s="100" t="s">
        <v>163</v>
      </c>
      <c r="S223" s="100" t="s">
        <v>163</v>
      </c>
      <c r="T223" s="100" t="s">
        <v>163</v>
      </c>
      <c r="U223" s="100" t="s">
        <v>163</v>
      </c>
      <c r="V223" s="100" t="s">
        <v>163</v>
      </c>
      <c r="W223" s="100" t="s">
        <v>163</v>
      </c>
      <c r="X223" s="91">
        <v>7</v>
      </c>
      <c r="Y223" s="92" t="s">
        <v>163</v>
      </c>
      <c r="Z223" s="92" t="s">
        <v>163</v>
      </c>
      <c r="AA223" s="92" t="s">
        <v>163</v>
      </c>
      <c r="AB223" s="100" t="s">
        <v>163</v>
      </c>
      <c r="AC223" s="100" t="s">
        <v>163</v>
      </c>
      <c r="AD223" s="100" t="s">
        <v>163</v>
      </c>
      <c r="AE223" s="100" t="s">
        <v>163</v>
      </c>
      <c r="AF223" s="100" t="s">
        <v>163</v>
      </c>
      <c r="AG223" s="100" t="s">
        <v>163</v>
      </c>
      <c r="AH223" s="100" t="s">
        <v>163</v>
      </c>
      <c r="AI223" s="100" t="s">
        <v>163</v>
      </c>
      <c r="AJ223" s="100" t="s">
        <v>163</v>
      </c>
      <c r="AK223" s="100" t="s">
        <v>163</v>
      </c>
      <c r="AL223" s="100" t="s">
        <v>163</v>
      </c>
      <c r="AM223" s="100" t="s">
        <v>163</v>
      </c>
    </row>
    <row r="224" spans="1:39" ht="18" customHeight="1">
      <c r="A224" s="13"/>
      <c r="B224" s="13"/>
      <c r="E224" s="299" t="s">
        <v>280</v>
      </c>
      <c r="F224" s="299"/>
      <c r="H224" s="91">
        <v>1</v>
      </c>
      <c r="I224" s="92" t="s">
        <v>163</v>
      </c>
      <c r="J224" s="92" t="s">
        <v>163</v>
      </c>
      <c r="K224" s="92" t="s">
        <v>163</v>
      </c>
      <c r="L224" s="100" t="s">
        <v>163</v>
      </c>
      <c r="M224" s="100" t="s">
        <v>163</v>
      </c>
      <c r="N224" s="100" t="s">
        <v>163</v>
      </c>
      <c r="O224" s="100" t="s">
        <v>163</v>
      </c>
      <c r="P224" s="100" t="s">
        <v>163</v>
      </c>
      <c r="Q224" s="100" t="s">
        <v>163</v>
      </c>
      <c r="R224" s="100" t="s">
        <v>163</v>
      </c>
      <c r="S224" s="100" t="s">
        <v>163</v>
      </c>
      <c r="T224" s="100" t="s">
        <v>163</v>
      </c>
      <c r="U224" s="100" t="s">
        <v>163</v>
      </c>
      <c r="V224" s="100" t="s">
        <v>163</v>
      </c>
      <c r="W224" s="100" t="s">
        <v>163</v>
      </c>
      <c r="X224" s="91">
        <v>4</v>
      </c>
      <c r="Y224" s="92" t="s">
        <v>163</v>
      </c>
      <c r="Z224" s="92" t="s">
        <v>163</v>
      </c>
      <c r="AA224" s="92" t="s">
        <v>163</v>
      </c>
      <c r="AB224" s="100" t="s">
        <v>163</v>
      </c>
      <c r="AC224" s="100" t="s">
        <v>163</v>
      </c>
      <c r="AD224" s="100" t="s">
        <v>163</v>
      </c>
      <c r="AE224" s="100" t="s">
        <v>163</v>
      </c>
      <c r="AF224" s="100" t="s">
        <v>163</v>
      </c>
      <c r="AG224" s="100" t="s">
        <v>163</v>
      </c>
      <c r="AH224" s="100" t="s">
        <v>163</v>
      </c>
      <c r="AI224" s="100" t="s">
        <v>163</v>
      </c>
      <c r="AJ224" s="100" t="s">
        <v>163</v>
      </c>
      <c r="AK224" s="100" t="s">
        <v>163</v>
      </c>
      <c r="AL224" s="100" t="s">
        <v>163</v>
      </c>
      <c r="AM224" s="100" t="s">
        <v>163</v>
      </c>
    </row>
    <row r="225" spans="1:39" ht="18" customHeight="1">
      <c r="A225" s="13"/>
      <c r="B225" s="13"/>
      <c r="E225" s="299" t="s">
        <v>279</v>
      </c>
      <c r="F225" s="299"/>
      <c r="H225" s="91">
        <v>1</v>
      </c>
      <c r="I225" s="92">
        <v>1</v>
      </c>
      <c r="J225" s="92">
        <v>1</v>
      </c>
      <c r="K225" s="92" t="s">
        <v>163</v>
      </c>
      <c r="L225" s="100">
        <v>1</v>
      </c>
      <c r="M225" s="100">
        <v>1</v>
      </c>
      <c r="N225" s="100">
        <v>1</v>
      </c>
      <c r="O225" s="100" t="s">
        <v>163</v>
      </c>
      <c r="P225" s="100">
        <v>1</v>
      </c>
      <c r="Q225" s="100">
        <v>1</v>
      </c>
      <c r="R225" s="100">
        <v>1</v>
      </c>
      <c r="S225" s="100" t="s">
        <v>163</v>
      </c>
      <c r="T225" s="100" t="s">
        <v>163</v>
      </c>
      <c r="U225" s="100" t="s">
        <v>163</v>
      </c>
      <c r="V225" s="100" t="s">
        <v>163</v>
      </c>
      <c r="W225" s="100" t="s">
        <v>163</v>
      </c>
      <c r="X225" s="91">
        <v>5</v>
      </c>
      <c r="Y225" s="92">
        <v>5</v>
      </c>
      <c r="Z225" s="92">
        <v>5</v>
      </c>
      <c r="AA225" s="92" t="s">
        <v>163</v>
      </c>
      <c r="AB225" s="100">
        <v>5</v>
      </c>
      <c r="AC225" s="100">
        <v>5</v>
      </c>
      <c r="AD225" s="100">
        <v>5</v>
      </c>
      <c r="AE225" s="100" t="s">
        <v>163</v>
      </c>
      <c r="AF225" s="100">
        <v>5</v>
      </c>
      <c r="AG225" s="100">
        <v>5</v>
      </c>
      <c r="AH225" s="100">
        <v>5</v>
      </c>
      <c r="AI225" s="100" t="s">
        <v>163</v>
      </c>
      <c r="AJ225" s="100" t="s">
        <v>163</v>
      </c>
      <c r="AK225" s="100" t="s">
        <v>163</v>
      </c>
      <c r="AL225" s="100" t="s">
        <v>163</v>
      </c>
      <c r="AM225" s="100" t="s">
        <v>163</v>
      </c>
    </row>
    <row r="226" spans="1:39" ht="18" customHeight="1">
      <c r="A226" s="13"/>
      <c r="B226" s="13"/>
      <c r="E226" s="299" t="s">
        <v>278</v>
      </c>
      <c r="F226" s="299"/>
      <c r="H226" s="91">
        <v>2</v>
      </c>
      <c r="I226" s="92">
        <v>2</v>
      </c>
      <c r="J226" s="92">
        <v>2</v>
      </c>
      <c r="K226" s="92" t="s">
        <v>163</v>
      </c>
      <c r="L226" s="100">
        <v>2</v>
      </c>
      <c r="M226" s="100">
        <v>2</v>
      </c>
      <c r="N226" s="100">
        <v>2</v>
      </c>
      <c r="O226" s="100" t="s">
        <v>163</v>
      </c>
      <c r="P226" s="100">
        <v>2</v>
      </c>
      <c r="Q226" s="100">
        <v>2</v>
      </c>
      <c r="R226" s="100">
        <v>2</v>
      </c>
      <c r="S226" s="100" t="s">
        <v>163</v>
      </c>
      <c r="T226" s="100" t="s">
        <v>163</v>
      </c>
      <c r="U226" s="100" t="s">
        <v>163</v>
      </c>
      <c r="V226" s="100" t="s">
        <v>163</v>
      </c>
      <c r="W226" s="100" t="s">
        <v>163</v>
      </c>
      <c r="X226" s="91">
        <v>8</v>
      </c>
      <c r="Y226" s="92">
        <v>8</v>
      </c>
      <c r="Z226" s="92">
        <v>8</v>
      </c>
      <c r="AA226" s="92" t="s">
        <v>163</v>
      </c>
      <c r="AB226" s="100">
        <v>8</v>
      </c>
      <c r="AC226" s="100">
        <v>8</v>
      </c>
      <c r="AD226" s="100">
        <v>8</v>
      </c>
      <c r="AE226" s="100" t="s">
        <v>163</v>
      </c>
      <c r="AF226" s="100">
        <v>8</v>
      </c>
      <c r="AG226" s="100">
        <v>8</v>
      </c>
      <c r="AH226" s="100">
        <v>8</v>
      </c>
      <c r="AI226" s="100" t="s">
        <v>163</v>
      </c>
      <c r="AJ226" s="100" t="s">
        <v>163</v>
      </c>
      <c r="AK226" s="100" t="s">
        <v>163</v>
      </c>
      <c r="AL226" s="100" t="s">
        <v>163</v>
      </c>
      <c r="AM226" s="100" t="s">
        <v>163</v>
      </c>
    </row>
    <row r="227" spans="1:39" ht="18" customHeight="1">
      <c r="A227" s="13"/>
      <c r="B227" s="13"/>
      <c r="E227" s="299" t="s">
        <v>267</v>
      </c>
      <c r="F227" s="299"/>
      <c r="H227" s="91" t="s">
        <v>163</v>
      </c>
      <c r="I227" s="92" t="s">
        <v>163</v>
      </c>
      <c r="J227" s="92" t="s">
        <v>163</v>
      </c>
      <c r="K227" s="92" t="s">
        <v>163</v>
      </c>
      <c r="L227" s="100" t="s">
        <v>163</v>
      </c>
      <c r="M227" s="100" t="s">
        <v>163</v>
      </c>
      <c r="N227" s="100" t="s">
        <v>163</v>
      </c>
      <c r="O227" s="100" t="s">
        <v>163</v>
      </c>
      <c r="P227" s="100" t="s">
        <v>163</v>
      </c>
      <c r="Q227" s="100" t="s">
        <v>163</v>
      </c>
      <c r="R227" s="100" t="s">
        <v>163</v>
      </c>
      <c r="S227" s="100" t="s">
        <v>163</v>
      </c>
      <c r="T227" s="100" t="s">
        <v>163</v>
      </c>
      <c r="U227" s="100" t="s">
        <v>163</v>
      </c>
      <c r="V227" s="100" t="s">
        <v>163</v>
      </c>
      <c r="W227" s="100" t="s">
        <v>163</v>
      </c>
      <c r="X227" s="91" t="s">
        <v>163</v>
      </c>
      <c r="Y227" s="92" t="s">
        <v>163</v>
      </c>
      <c r="Z227" s="92" t="s">
        <v>163</v>
      </c>
      <c r="AA227" s="92" t="s">
        <v>163</v>
      </c>
      <c r="AB227" s="100" t="s">
        <v>163</v>
      </c>
      <c r="AC227" s="100" t="s">
        <v>163</v>
      </c>
      <c r="AD227" s="100" t="s">
        <v>163</v>
      </c>
      <c r="AE227" s="100" t="s">
        <v>163</v>
      </c>
      <c r="AF227" s="100" t="s">
        <v>163</v>
      </c>
      <c r="AG227" s="100" t="s">
        <v>163</v>
      </c>
      <c r="AH227" s="100" t="s">
        <v>163</v>
      </c>
      <c r="AI227" s="100" t="s">
        <v>163</v>
      </c>
      <c r="AJ227" s="100" t="s">
        <v>163</v>
      </c>
      <c r="AK227" s="100" t="s">
        <v>163</v>
      </c>
      <c r="AL227" s="100" t="s">
        <v>163</v>
      </c>
      <c r="AM227" s="100" t="s">
        <v>163</v>
      </c>
    </row>
    <row r="228" spans="1:39" ht="18" customHeight="1">
      <c r="A228" s="13"/>
      <c r="B228" s="13"/>
      <c r="E228" s="299" t="s">
        <v>268</v>
      </c>
      <c r="F228" s="299"/>
      <c r="H228" s="91" t="s">
        <v>163</v>
      </c>
      <c r="I228" s="92" t="s">
        <v>163</v>
      </c>
      <c r="J228" s="92" t="s">
        <v>163</v>
      </c>
      <c r="K228" s="92" t="s">
        <v>163</v>
      </c>
      <c r="L228" s="100" t="s">
        <v>163</v>
      </c>
      <c r="M228" s="100" t="s">
        <v>163</v>
      </c>
      <c r="N228" s="100" t="s">
        <v>163</v>
      </c>
      <c r="O228" s="100" t="s">
        <v>163</v>
      </c>
      <c r="P228" s="100" t="s">
        <v>163</v>
      </c>
      <c r="Q228" s="100" t="s">
        <v>163</v>
      </c>
      <c r="R228" s="100" t="s">
        <v>163</v>
      </c>
      <c r="S228" s="100" t="s">
        <v>163</v>
      </c>
      <c r="T228" s="100" t="s">
        <v>163</v>
      </c>
      <c r="U228" s="100" t="s">
        <v>163</v>
      </c>
      <c r="V228" s="100" t="s">
        <v>163</v>
      </c>
      <c r="W228" s="100" t="s">
        <v>163</v>
      </c>
      <c r="X228" s="91" t="s">
        <v>163</v>
      </c>
      <c r="Y228" s="92" t="s">
        <v>163</v>
      </c>
      <c r="Z228" s="92" t="s">
        <v>163</v>
      </c>
      <c r="AA228" s="92" t="s">
        <v>163</v>
      </c>
      <c r="AB228" s="100" t="s">
        <v>163</v>
      </c>
      <c r="AC228" s="100" t="s">
        <v>163</v>
      </c>
      <c r="AD228" s="100" t="s">
        <v>163</v>
      </c>
      <c r="AE228" s="100" t="s">
        <v>163</v>
      </c>
      <c r="AF228" s="100" t="s">
        <v>163</v>
      </c>
      <c r="AG228" s="100" t="s">
        <v>163</v>
      </c>
      <c r="AH228" s="100" t="s">
        <v>163</v>
      </c>
      <c r="AI228" s="100" t="s">
        <v>163</v>
      </c>
      <c r="AJ228" s="100" t="s">
        <v>163</v>
      </c>
      <c r="AK228" s="100" t="s">
        <v>163</v>
      </c>
      <c r="AL228" s="100" t="s">
        <v>163</v>
      </c>
      <c r="AM228" s="100" t="s">
        <v>163</v>
      </c>
    </row>
    <row r="229" spans="1:39" ht="18" customHeight="1">
      <c r="A229" s="13"/>
      <c r="B229" s="13"/>
      <c r="E229" s="299" t="s">
        <v>269</v>
      </c>
      <c r="F229" s="299"/>
      <c r="H229" s="91">
        <v>5</v>
      </c>
      <c r="I229" s="92">
        <v>3</v>
      </c>
      <c r="J229" s="92">
        <v>3</v>
      </c>
      <c r="K229" s="92">
        <v>2</v>
      </c>
      <c r="L229" s="100">
        <v>4</v>
      </c>
      <c r="M229" s="100">
        <v>3</v>
      </c>
      <c r="N229" s="100">
        <v>3</v>
      </c>
      <c r="O229" s="100">
        <v>1</v>
      </c>
      <c r="P229" s="100">
        <v>4</v>
      </c>
      <c r="Q229" s="100">
        <v>3</v>
      </c>
      <c r="R229" s="100">
        <v>3</v>
      </c>
      <c r="S229" s="100">
        <v>1</v>
      </c>
      <c r="T229" s="100">
        <v>1</v>
      </c>
      <c r="U229" s="100" t="s">
        <v>163</v>
      </c>
      <c r="V229" s="100" t="s">
        <v>163</v>
      </c>
      <c r="W229" s="100">
        <v>1</v>
      </c>
      <c r="X229" s="91">
        <v>21</v>
      </c>
      <c r="Y229" s="92">
        <v>12</v>
      </c>
      <c r="Z229" s="92">
        <v>12</v>
      </c>
      <c r="AA229" s="92">
        <v>9</v>
      </c>
      <c r="AB229" s="100">
        <v>16</v>
      </c>
      <c r="AC229" s="100">
        <v>12</v>
      </c>
      <c r="AD229" s="100">
        <v>12</v>
      </c>
      <c r="AE229" s="100">
        <v>4</v>
      </c>
      <c r="AF229" s="100">
        <v>16</v>
      </c>
      <c r="AG229" s="100">
        <v>12</v>
      </c>
      <c r="AH229" s="100">
        <v>12</v>
      </c>
      <c r="AI229" s="100">
        <v>4</v>
      </c>
      <c r="AJ229" s="100">
        <v>5</v>
      </c>
      <c r="AK229" s="100" t="s">
        <v>163</v>
      </c>
      <c r="AL229" s="100" t="s">
        <v>163</v>
      </c>
      <c r="AM229" s="100">
        <v>5</v>
      </c>
    </row>
    <row r="230" spans="1:39" ht="18" customHeight="1">
      <c r="A230" s="13"/>
      <c r="B230" s="13"/>
      <c r="E230" s="299" t="s">
        <v>277</v>
      </c>
      <c r="F230" s="299"/>
      <c r="H230" s="91" t="s">
        <v>163</v>
      </c>
      <c r="I230" s="92" t="s">
        <v>163</v>
      </c>
      <c r="J230" s="92" t="s">
        <v>163</v>
      </c>
      <c r="K230" s="92" t="s">
        <v>163</v>
      </c>
      <c r="L230" s="100" t="s">
        <v>163</v>
      </c>
      <c r="M230" s="100" t="s">
        <v>163</v>
      </c>
      <c r="N230" s="100" t="s">
        <v>163</v>
      </c>
      <c r="O230" s="100" t="s">
        <v>163</v>
      </c>
      <c r="P230" s="100" t="s">
        <v>163</v>
      </c>
      <c r="Q230" s="100" t="s">
        <v>163</v>
      </c>
      <c r="R230" s="100" t="s">
        <v>163</v>
      </c>
      <c r="S230" s="100" t="s">
        <v>163</v>
      </c>
      <c r="T230" s="100" t="s">
        <v>163</v>
      </c>
      <c r="U230" s="100" t="s">
        <v>163</v>
      </c>
      <c r="V230" s="100" t="s">
        <v>163</v>
      </c>
      <c r="W230" s="100" t="s">
        <v>163</v>
      </c>
      <c r="X230" s="91" t="s">
        <v>163</v>
      </c>
      <c r="Y230" s="92" t="s">
        <v>163</v>
      </c>
      <c r="Z230" s="92" t="s">
        <v>163</v>
      </c>
      <c r="AA230" s="92" t="s">
        <v>163</v>
      </c>
      <c r="AB230" s="100" t="s">
        <v>163</v>
      </c>
      <c r="AC230" s="100" t="s">
        <v>163</v>
      </c>
      <c r="AD230" s="100" t="s">
        <v>163</v>
      </c>
      <c r="AE230" s="100" t="s">
        <v>163</v>
      </c>
      <c r="AF230" s="100" t="s">
        <v>163</v>
      </c>
      <c r="AG230" s="100" t="s">
        <v>163</v>
      </c>
      <c r="AH230" s="100" t="s">
        <v>163</v>
      </c>
      <c r="AI230" s="100" t="s">
        <v>163</v>
      </c>
      <c r="AJ230" s="100" t="s">
        <v>163</v>
      </c>
      <c r="AK230" s="100" t="s">
        <v>163</v>
      </c>
      <c r="AL230" s="100" t="s">
        <v>163</v>
      </c>
      <c r="AM230" s="100" t="s">
        <v>163</v>
      </c>
    </row>
    <row r="231" spans="1:39" ht="18" customHeight="1">
      <c r="A231" s="13"/>
      <c r="B231" s="13"/>
      <c r="F231" s="137">
        <v>20</v>
      </c>
      <c r="G231" s="2" t="s">
        <v>64</v>
      </c>
      <c r="H231" s="91">
        <v>222</v>
      </c>
      <c r="I231" s="92">
        <v>64</v>
      </c>
      <c r="J231" s="92">
        <v>51</v>
      </c>
      <c r="K231" s="92">
        <v>136</v>
      </c>
      <c r="L231" s="100">
        <v>86</v>
      </c>
      <c r="M231" s="100">
        <v>45</v>
      </c>
      <c r="N231" s="100">
        <v>33</v>
      </c>
      <c r="O231" s="100">
        <v>41</v>
      </c>
      <c r="P231" s="100">
        <v>72</v>
      </c>
      <c r="Q231" s="100">
        <v>36</v>
      </c>
      <c r="R231" s="100">
        <v>31</v>
      </c>
      <c r="S231" s="100">
        <v>36</v>
      </c>
      <c r="T231" s="100">
        <v>114</v>
      </c>
      <c r="U231" s="100">
        <v>19</v>
      </c>
      <c r="V231" s="100">
        <v>18</v>
      </c>
      <c r="W231" s="100">
        <v>95</v>
      </c>
      <c r="X231" s="91">
        <v>945</v>
      </c>
      <c r="Y231" s="92">
        <v>271</v>
      </c>
      <c r="Z231" s="92">
        <v>215</v>
      </c>
      <c r="AA231" s="92">
        <v>577</v>
      </c>
      <c r="AB231" s="100">
        <v>360</v>
      </c>
      <c r="AC231" s="100">
        <v>187</v>
      </c>
      <c r="AD231" s="100">
        <v>135</v>
      </c>
      <c r="AE231" s="100">
        <v>173</v>
      </c>
      <c r="AF231" s="100">
        <v>300</v>
      </c>
      <c r="AG231" s="100">
        <v>148</v>
      </c>
      <c r="AH231" s="100">
        <v>127</v>
      </c>
      <c r="AI231" s="100">
        <v>152</v>
      </c>
      <c r="AJ231" s="100">
        <v>488</v>
      </c>
      <c r="AK231" s="100">
        <v>84</v>
      </c>
      <c r="AL231" s="100">
        <v>80</v>
      </c>
      <c r="AM231" s="100">
        <v>404</v>
      </c>
    </row>
    <row r="232" spans="1:39" ht="18" customHeight="1">
      <c r="A232" s="13"/>
      <c r="B232" s="13"/>
      <c r="C232" s="303" t="s">
        <v>271</v>
      </c>
      <c r="D232" s="303"/>
      <c r="E232" s="303"/>
      <c r="F232" s="303"/>
      <c r="G232" s="303"/>
      <c r="H232" s="91">
        <v>55</v>
      </c>
      <c r="I232" s="92">
        <v>21</v>
      </c>
      <c r="J232" s="92">
        <v>19</v>
      </c>
      <c r="K232" s="92">
        <v>28</v>
      </c>
      <c r="L232" s="100">
        <v>25</v>
      </c>
      <c r="M232" s="100">
        <v>17</v>
      </c>
      <c r="N232" s="100">
        <v>15</v>
      </c>
      <c r="O232" s="100">
        <v>8</v>
      </c>
      <c r="P232" s="100">
        <v>19</v>
      </c>
      <c r="Q232" s="100">
        <v>13</v>
      </c>
      <c r="R232" s="100">
        <v>13</v>
      </c>
      <c r="S232" s="100">
        <v>6</v>
      </c>
      <c r="T232" s="100">
        <v>24</v>
      </c>
      <c r="U232" s="100">
        <v>4</v>
      </c>
      <c r="V232" s="100">
        <v>4</v>
      </c>
      <c r="W232" s="100">
        <v>20</v>
      </c>
      <c r="X232" s="91">
        <v>291</v>
      </c>
      <c r="Y232" s="92">
        <v>111</v>
      </c>
      <c r="Z232" s="92">
        <v>101</v>
      </c>
      <c r="AA232" s="92">
        <v>147</v>
      </c>
      <c r="AB232" s="100">
        <v>131</v>
      </c>
      <c r="AC232" s="100">
        <v>90</v>
      </c>
      <c r="AD232" s="100">
        <v>80</v>
      </c>
      <c r="AE232" s="100">
        <v>41</v>
      </c>
      <c r="AF232" s="100">
        <v>99</v>
      </c>
      <c r="AG232" s="100">
        <v>68</v>
      </c>
      <c r="AH232" s="100">
        <v>68</v>
      </c>
      <c r="AI232" s="100">
        <v>31</v>
      </c>
      <c r="AJ232" s="100">
        <v>127</v>
      </c>
      <c r="AK232" s="100">
        <v>21</v>
      </c>
      <c r="AL232" s="100">
        <v>21</v>
      </c>
      <c r="AM232" s="100">
        <v>106</v>
      </c>
    </row>
    <row r="233" spans="1:39" ht="18" customHeight="1">
      <c r="A233" s="13"/>
      <c r="B233" s="13"/>
      <c r="E233" s="46" t="s">
        <v>62</v>
      </c>
      <c r="F233" s="2">
        <v>0</v>
      </c>
      <c r="G233" s="2" t="s">
        <v>63</v>
      </c>
      <c r="H233" s="91" t="s">
        <v>163</v>
      </c>
      <c r="I233" s="92" t="s">
        <v>163</v>
      </c>
      <c r="J233" s="92" t="s">
        <v>163</v>
      </c>
      <c r="K233" s="92" t="s">
        <v>163</v>
      </c>
      <c r="L233" s="100" t="s">
        <v>163</v>
      </c>
      <c r="M233" s="100" t="s">
        <v>163</v>
      </c>
      <c r="N233" s="100" t="s">
        <v>163</v>
      </c>
      <c r="O233" s="100" t="s">
        <v>163</v>
      </c>
      <c r="P233" s="100" t="s">
        <v>163</v>
      </c>
      <c r="Q233" s="100" t="s">
        <v>163</v>
      </c>
      <c r="R233" s="100" t="s">
        <v>163</v>
      </c>
      <c r="S233" s="100" t="s">
        <v>163</v>
      </c>
      <c r="T233" s="100" t="s">
        <v>163</v>
      </c>
      <c r="U233" s="100" t="s">
        <v>163</v>
      </c>
      <c r="V233" s="100" t="s">
        <v>163</v>
      </c>
      <c r="W233" s="100" t="s">
        <v>163</v>
      </c>
      <c r="X233" s="91" t="s">
        <v>163</v>
      </c>
      <c r="Y233" s="92" t="s">
        <v>163</v>
      </c>
      <c r="Z233" s="92" t="s">
        <v>163</v>
      </c>
      <c r="AA233" s="92" t="s">
        <v>163</v>
      </c>
      <c r="AB233" s="100" t="s">
        <v>163</v>
      </c>
      <c r="AC233" s="100" t="s">
        <v>163</v>
      </c>
      <c r="AD233" s="100" t="s">
        <v>163</v>
      </c>
      <c r="AE233" s="100" t="s">
        <v>163</v>
      </c>
      <c r="AF233" s="100" t="s">
        <v>163</v>
      </c>
      <c r="AG233" s="100" t="s">
        <v>163</v>
      </c>
      <c r="AH233" s="100" t="s">
        <v>163</v>
      </c>
      <c r="AI233" s="100" t="s">
        <v>163</v>
      </c>
      <c r="AJ233" s="100" t="s">
        <v>163</v>
      </c>
      <c r="AK233" s="100" t="s">
        <v>163</v>
      </c>
      <c r="AL233" s="100" t="s">
        <v>163</v>
      </c>
      <c r="AM233" s="100" t="s">
        <v>163</v>
      </c>
    </row>
    <row r="234" spans="1:39" ht="18" customHeight="1">
      <c r="A234" s="13"/>
      <c r="B234" s="13"/>
      <c r="E234" s="299" t="s">
        <v>280</v>
      </c>
      <c r="F234" s="299"/>
      <c r="H234" s="91" t="s">
        <v>163</v>
      </c>
      <c r="I234" s="92" t="s">
        <v>163</v>
      </c>
      <c r="J234" s="92" t="s">
        <v>163</v>
      </c>
      <c r="K234" s="92" t="s">
        <v>163</v>
      </c>
      <c r="L234" s="100" t="s">
        <v>163</v>
      </c>
      <c r="M234" s="100" t="s">
        <v>163</v>
      </c>
      <c r="N234" s="100" t="s">
        <v>163</v>
      </c>
      <c r="O234" s="100" t="s">
        <v>163</v>
      </c>
      <c r="P234" s="100" t="s">
        <v>163</v>
      </c>
      <c r="Q234" s="100" t="s">
        <v>163</v>
      </c>
      <c r="R234" s="100" t="s">
        <v>163</v>
      </c>
      <c r="S234" s="100" t="s">
        <v>163</v>
      </c>
      <c r="T234" s="100" t="s">
        <v>163</v>
      </c>
      <c r="U234" s="100" t="s">
        <v>163</v>
      </c>
      <c r="V234" s="100" t="s">
        <v>163</v>
      </c>
      <c r="W234" s="100" t="s">
        <v>163</v>
      </c>
      <c r="X234" s="91" t="s">
        <v>163</v>
      </c>
      <c r="Y234" s="92" t="s">
        <v>163</v>
      </c>
      <c r="Z234" s="92" t="s">
        <v>163</v>
      </c>
      <c r="AA234" s="92" t="s">
        <v>163</v>
      </c>
      <c r="AB234" s="100" t="s">
        <v>163</v>
      </c>
      <c r="AC234" s="100" t="s">
        <v>163</v>
      </c>
      <c r="AD234" s="100" t="s">
        <v>163</v>
      </c>
      <c r="AE234" s="100" t="s">
        <v>163</v>
      </c>
      <c r="AF234" s="100" t="s">
        <v>163</v>
      </c>
      <c r="AG234" s="100" t="s">
        <v>163</v>
      </c>
      <c r="AH234" s="100" t="s">
        <v>163</v>
      </c>
      <c r="AI234" s="100" t="s">
        <v>163</v>
      </c>
      <c r="AJ234" s="100" t="s">
        <v>163</v>
      </c>
      <c r="AK234" s="100" t="s">
        <v>163</v>
      </c>
      <c r="AL234" s="100" t="s">
        <v>163</v>
      </c>
      <c r="AM234" s="100" t="s">
        <v>163</v>
      </c>
    </row>
    <row r="235" spans="1:39" ht="18" customHeight="1">
      <c r="A235" s="13"/>
      <c r="B235" s="13"/>
      <c r="E235" s="299" t="s">
        <v>279</v>
      </c>
      <c r="F235" s="299"/>
      <c r="H235" s="91" t="s">
        <v>163</v>
      </c>
      <c r="I235" s="92" t="s">
        <v>163</v>
      </c>
      <c r="J235" s="92" t="s">
        <v>163</v>
      </c>
      <c r="K235" s="92" t="s">
        <v>163</v>
      </c>
      <c r="L235" s="100" t="s">
        <v>163</v>
      </c>
      <c r="M235" s="100" t="s">
        <v>163</v>
      </c>
      <c r="N235" s="100" t="s">
        <v>163</v>
      </c>
      <c r="O235" s="100" t="s">
        <v>163</v>
      </c>
      <c r="P235" s="100" t="s">
        <v>163</v>
      </c>
      <c r="Q235" s="100" t="s">
        <v>163</v>
      </c>
      <c r="R235" s="100" t="s">
        <v>163</v>
      </c>
      <c r="S235" s="100" t="s">
        <v>163</v>
      </c>
      <c r="T235" s="100" t="s">
        <v>163</v>
      </c>
      <c r="U235" s="100" t="s">
        <v>163</v>
      </c>
      <c r="V235" s="100" t="s">
        <v>163</v>
      </c>
      <c r="W235" s="100" t="s">
        <v>163</v>
      </c>
      <c r="X235" s="91" t="s">
        <v>163</v>
      </c>
      <c r="Y235" s="92" t="s">
        <v>163</v>
      </c>
      <c r="Z235" s="92" t="s">
        <v>163</v>
      </c>
      <c r="AA235" s="92" t="s">
        <v>163</v>
      </c>
      <c r="AB235" s="100" t="s">
        <v>163</v>
      </c>
      <c r="AC235" s="100" t="s">
        <v>163</v>
      </c>
      <c r="AD235" s="100" t="s">
        <v>163</v>
      </c>
      <c r="AE235" s="100" t="s">
        <v>163</v>
      </c>
      <c r="AF235" s="100" t="s">
        <v>163</v>
      </c>
      <c r="AG235" s="100" t="s">
        <v>163</v>
      </c>
      <c r="AH235" s="100" t="s">
        <v>163</v>
      </c>
      <c r="AI235" s="100" t="s">
        <v>163</v>
      </c>
      <c r="AJ235" s="100" t="s">
        <v>163</v>
      </c>
      <c r="AK235" s="100" t="s">
        <v>163</v>
      </c>
      <c r="AL235" s="100" t="s">
        <v>163</v>
      </c>
      <c r="AM235" s="100" t="s">
        <v>163</v>
      </c>
    </row>
    <row r="236" spans="1:39" ht="18" customHeight="1">
      <c r="A236" s="13"/>
      <c r="B236" s="13"/>
      <c r="E236" s="299" t="s">
        <v>278</v>
      </c>
      <c r="F236" s="299"/>
      <c r="H236" s="91">
        <v>1</v>
      </c>
      <c r="I236" s="92">
        <v>1</v>
      </c>
      <c r="J236" s="92">
        <v>1</v>
      </c>
      <c r="K236" s="92" t="s">
        <v>163</v>
      </c>
      <c r="L236" s="100">
        <v>1</v>
      </c>
      <c r="M236" s="100">
        <v>1</v>
      </c>
      <c r="N236" s="100">
        <v>1</v>
      </c>
      <c r="O236" s="100" t="s">
        <v>163</v>
      </c>
      <c r="P236" s="100">
        <v>1</v>
      </c>
      <c r="Q236" s="100">
        <v>1</v>
      </c>
      <c r="R236" s="100">
        <v>1</v>
      </c>
      <c r="S236" s="100" t="s">
        <v>163</v>
      </c>
      <c r="T236" s="100" t="s">
        <v>163</v>
      </c>
      <c r="U236" s="100" t="s">
        <v>163</v>
      </c>
      <c r="V236" s="100" t="s">
        <v>163</v>
      </c>
      <c r="W236" s="100" t="s">
        <v>163</v>
      </c>
      <c r="X236" s="91">
        <v>5</v>
      </c>
      <c r="Y236" s="92">
        <v>5</v>
      </c>
      <c r="Z236" s="92">
        <v>5</v>
      </c>
      <c r="AA236" s="92" t="s">
        <v>163</v>
      </c>
      <c r="AB236" s="100">
        <v>5</v>
      </c>
      <c r="AC236" s="100">
        <v>5</v>
      </c>
      <c r="AD236" s="100">
        <v>5</v>
      </c>
      <c r="AE236" s="100" t="s">
        <v>163</v>
      </c>
      <c r="AF236" s="100">
        <v>5</v>
      </c>
      <c r="AG236" s="100">
        <v>5</v>
      </c>
      <c r="AH236" s="100">
        <v>5</v>
      </c>
      <c r="AI236" s="100" t="s">
        <v>163</v>
      </c>
      <c r="AJ236" s="100" t="s">
        <v>163</v>
      </c>
      <c r="AK236" s="100" t="s">
        <v>163</v>
      </c>
      <c r="AL236" s="100" t="s">
        <v>163</v>
      </c>
      <c r="AM236" s="100" t="s">
        <v>163</v>
      </c>
    </row>
    <row r="237" spans="1:39" ht="18" customHeight="1">
      <c r="A237" s="13"/>
      <c r="B237" s="13"/>
      <c r="E237" s="299" t="s">
        <v>267</v>
      </c>
      <c r="F237" s="299"/>
      <c r="H237" s="91">
        <v>1</v>
      </c>
      <c r="I237" s="92" t="s">
        <v>163</v>
      </c>
      <c r="J237" s="92" t="s">
        <v>163</v>
      </c>
      <c r="K237" s="92" t="s">
        <v>163</v>
      </c>
      <c r="L237" s="100" t="s">
        <v>163</v>
      </c>
      <c r="M237" s="100" t="s">
        <v>163</v>
      </c>
      <c r="N237" s="100" t="s">
        <v>163</v>
      </c>
      <c r="O237" s="100" t="s">
        <v>163</v>
      </c>
      <c r="P237" s="100" t="s">
        <v>163</v>
      </c>
      <c r="Q237" s="100" t="s">
        <v>163</v>
      </c>
      <c r="R237" s="100" t="s">
        <v>163</v>
      </c>
      <c r="S237" s="100" t="s">
        <v>163</v>
      </c>
      <c r="T237" s="100" t="s">
        <v>163</v>
      </c>
      <c r="U237" s="100" t="s">
        <v>163</v>
      </c>
      <c r="V237" s="100" t="s">
        <v>163</v>
      </c>
      <c r="W237" s="100" t="s">
        <v>163</v>
      </c>
      <c r="X237" s="91">
        <v>5</v>
      </c>
      <c r="Y237" s="92" t="s">
        <v>163</v>
      </c>
      <c r="Z237" s="92" t="s">
        <v>163</v>
      </c>
      <c r="AA237" s="92" t="s">
        <v>163</v>
      </c>
      <c r="AB237" s="100" t="s">
        <v>163</v>
      </c>
      <c r="AC237" s="100" t="s">
        <v>163</v>
      </c>
      <c r="AD237" s="100" t="s">
        <v>163</v>
      </c>
      <c r="AE237" s="100" t="s">
        <v>163</v>
      </c>
      <c r="AF237" s="100" t="s">
        <v>163</v>
      </c>
      <c r="AG237" s="100" t="s">
        <v>163</v>
      </c>
      <c r="AH237" s="100" t="s">
        <v>163</v>
      </c>
      <c r="AI237" s="100" t="s">
        <v>163</v>
      </c>
      <c r="AJ237" s="100" t="s">
        <v>163</v>
      </c>
      <c r="AK237" s="100" t="s">
        <v>163</v>
      </c>
      <c r="AL237" s="100" t="s">
        <v>163</v>
      </c>
      <c r="AM237" s="100" t="s">
        <v>163</v>
      </c>
    </row>
    <row r="238" spans="1:39" ht="18" customHeight="1">
      <c r="A238" s="13"/>
      <c r="B238" s="13"/>
      <c r="E238" s="299" t="s">
        <v>268</v>
      </c>
      <c r="F238" s="299"/>
      <c r="H238" s="91">
        <v>1</v>
      </c>
      <c r="I238" s="92">
        <v>1</v>
      </c>
      <c r="J238" s="92">
        <v>1</v>
      </c>
      <c r="K238" s="92" t="s">
        <v>163</v>
      </c>
      <c r="L238" s="100">
        <v>1</v>
      </c>
      <c r="M238" s="100">
        <v>1</v>
      </c>
      <c r="N238" s="100">
        <v>1</v>
      </c>
      <c r="O238" s="100" t="s">
        <v>163</v>
      </c>
      <c r="P238" s="100">
        <v>1</v>
      </c>
      <c r="Q238" s="100">
        <v>1</v>
      </c>
      <c r="R238" s="100">
        <v>1</v>
      </c>
      <c r="S238" s="100" t="s">
        <v>163</v>
      </c>
      <c r="T238" s="100" t="s">
        <v>163</v>
      </c>
      <c r="U238" s="100" t="s">
        <v>163</v>
      </c>
      <c r="V238" s="100" t="s">
        <v>163</v>
      </c>
      <c r="W238" s="100" t="s">
        <v>163</v>
      </c>
      <c r="X238" s="91">
        <v>6</v>
      </c>
      <c r="Y238" s="92">
        <v>6</v>
      </c>
      <c r="Z238" s="92">
        <v>6</v>
      </c>
      <c r="AA238" s="92" t="s">
        <v>163</v>
      </c>
      <c r="AB238" s="100">
        <v>6</v>
      </c>
      <c r="AC238" s="100">
        <v>6</v>
      </c>
      <c r="AD238" s="100">
        <v>6</v>
      </c>
      <c r="AE238" s="100" t="s">
        <v>163</v>
      </c>
      <c r="AF238" s="100">
        <v>6</v>
      </c>
      <c r="AG238" s="100">
        <v>6</v>
      </c>
      <c r="AH238" s="100">
        <v>6</v>
      </c>
      <c r="AI238" s="100" t="s">
        <v>163</v>
      </c>
      <c r="AJ238" s="100" t="s">
        <v>163</v>
      </c>
      <c r="AK238" s="100" t="s">
        <v>163</v>
      </c>
      <c r="AL238" s="100" t="s">
        <v>163</v>
      </c>
      <c r="AM238" s="100" t="s">
        <v>163</v>
      </c>
    </row>
    <row r="239" spans="1:39" ht="18" customHeight="1">
      <c r="A239" s="13"/>
      <c r="B239" s="13"/>
      <c r="E239" s="299" t="s">
        <v>269</v>
      </c>
      <c r="F239" s="299"/>
      <c r="H239" s="91">
        <v>2</v>
      </c>
      <c r="I239" s="92">
        <v>1</v>
      </c>
      <c r="J239" s="92">
        <v>1</v>
      </c>
      <c r="K239" s="92">
        <v>1</v>
      </c>
      <c r="L239" s="100">
        <v>1</v>
      </c>
      <c r="M239" s="100">
        <v>1</v>
      </c>
      <c r="N239" s="100">
        <v>1</v>
      </c>
      <c r="O239" s="100" t="s">
        <v>163</v>
      </c>
      <c r="P239" s="100">
        <v>1</v>
      </c>
      <c r="Q239" s="100">
        <v>1</v>
      </c>
      <c r="R239" s="100">
        <v>1</v>
      </c>
      <c r="S239" s="100" t="s">
        <v>163</v>
      </c>
      <c r="T239" s="100">
        <v>1</v>
      </c>
      <c r="U239" s="100" t="s">
        <v>163</v>
      </c>
      <c r="V239" s="100" t="s">
        <v>163</v>
      </c>
      <c r="W239" s="100">
        <v>1</v>
      </c>
      <c r="X239" s="91">
        <v>11</v>
      </c>
      <c r="Y239" s="92">
        <v>5</v>
      </c>
      <c r="Z239" s="92">
        <v>5</v>
      </c>
      <c r="AA239" s="92">
        <v>6</v>
      </c>
      <c r="AB239" s="100">
        <v>5</v>
      </c>
      <c r="AC239" s="100">
        <v>5</v>
      </c>
      <c r="AD239" s="100">
        <v>5</v>
      </c>
      <c r="AE239" s="100" t="s">
        <v>163</v>
      </c>
      <c r="AF239" s="100">
        <v>5</v>
      </c>
      <c r="AG239" s="100">
        <v>5</v>
      </c>
      <c r="AH239" s="100">
        <v>5</v>
      </c>
      <c r="AI239" s="100" t="s">
        <v>163</v>
      </c>
      <c r="AJ239" s="100">
        <v>6</v>
      </c>
      <c r="AK239" s="100" t="s">
        <v>163</v>
      </c>
      <c r="AL239" s="100" t="s">
        <v>163</v>
      </c>
      <c r="AM239" s="100">
        <v>6</v>
      </c>
    </row>
    <row r="240" spans="1:39" ht="18" customHeight="1">
      <c r="A240" s="13"/>
      <c r="B240" s="13"/>
      <c r="E240" s="299" t="s">
        <v>277</v>
      </c>
      <c r="F240" s="299"/>
      <c r="H240" s="91">
        <v>2</v>
      </c>
      <c r="I240" s="92">
        <v>1</v>
      </c>
      <c r="J240" s="92">
        <v>1</v>
      </c>
      <c r="K240" s="92">
        <v>1</v>
      </c>
      <c r="L240" s="100">
        <v>2</v>
      </c>
      <c r="M240" s="100">
        <v>1</v>
      </c>
      <c r="N240" s="100">
        <v>1</v>
      </c>
      <c r="O240" s="100">
        <v>1</v>
      </c>
      <c r="P240" s="100">
        <v>2</v>
      </c>
      <c r="Q240" s="100">
        <v>1</v>
      </c>
      <c r="R240" s="100">
        <v>1</v>
      </c>
      <c r="S240" s="100">
        <v>1</v>
      </c>
      <c r="T240" s="100" t="s">
        <v>163</v>
      </c>
      <c r="U240" s="100" t="s">
        <v>163</v>
      </c>
      <c r="V240" s="100" t="s">
        <v>163</v>
      </c>
      <c r="W240" s="100" t="s">
        <v>163</v>
      </c>
      <c r="X240" s="91">
        <v>10</v>
      </c>
      <c r="Y240" s="92">
        <v>5</v>
      </c>
      <c r="Z240" s="92">
        <v>5</v>
      </c>
      <c r="AA240" s="92">
        <v>5</v>
      </c>
      <c r="AB240" s="100">
        <v>10</v>
      </c>
      <c r="AC240" s="100">
        <v>5</v>
      </c>
      <c r="AD240" s="100">
        <v>5</v>
      </c>
      <c r="AE240" s="100">
        <v>5</v>
      </c>
      <c r="AF240" s="100">
        <v>10</v>
      </c>
      <c r="AG240" s="100">
        <v>5</v>
      </c>
      <c r="AH240" s="100">
        <v>5</v>
      </c>
      <c r="AI240" s="100">
        <v>5</v>
      </c>
      <c r="AJ240" s="100" t="s">
        <v>163</v>
      </c>
      <c r="AK240" s="100" t="s">
        <v>163</v>
      </c>
      <c r="AL240" s="100" t="s">
        <v>163</v>
      </c>
      <c r="AM240" s="100" t="s">
        <v>163</v>
      </c>
    </row>
    <row r="241" spans="1:39" ht="18" customHeight="1">
      <c r="A241" s="13"/>
      <c r="B241" s="13"/>
      <c r="F241" s="137">
        <v>20</v>
      </c>
      <c r="G241" s="2" t="s">
        <v>64</v>
      </c>
      <c r="H241" s="91">
        <v>48</v>
      </c>
      <c r="I241" s="92">
        <v>17</v>
      </c>
      <c r="J241" s="92">
        <v>15</v>
      </c>
      <c r="K241" s="92">
        <v>26</v>
      </c>
      <c r="L241" s="100">
        <v>20</v>
      </c>
      <c r="M241" s="100">
        <v>13</v>
      </c>
      <c r="N241" s="100">
        <v>11</v>
      </c>
      <c r="O241" s="100">
        <v>7</v>
      </c>
      <c r="P241" s="100">
        <v>14</v>
      </c>
      <c r="Q241" s="100">
        <v>9</v>
      </c>
      <c r="R241" s="100">
        <v>9</v>
      </c>
      <c r="S241" s="100">
        <v>5</v>
      </c>
      <c r="T241" s="100">
        <v>23</v>
      </c>
      <c r="U241" s="100">
        <v>4</v>
      </c>
      <c r="V241" s="100">
        <v>4</v>
      </c>
      <c r="W241" s="100">
        <v>19</v>
      </c>
      <c r="X241" s="91">
        <v>254</v>
      </c>
      <c r="Y241" s="92">
        <v>90</v>
      </c>
      <c r="Z241" s="92">
        <v>80</v>
      </c>
      <c r="AA241" s="92">
        <v>136</v>
      </c>
      <c r="AB241" s="100">
        <v>105</v>
      </c>
      <c r="AC241" s="100">
        <v>69</v>
      </c>
      <c r="AD241" s="100">
        <v>59</v>
      </c>
      <c r="AE241" s="100">
        <v>36</v>
      </c>
      <c r="AF241" s="100">
        <v>73</v>
      </c>
      <c r="AG241" s="100">
        <v>47</v>
      </c>
      <c r="AH241" s="100">
        <v>47</v>
      </c>
      <c r="AI241" s="100">
        <v>26</v>
      </c>
      <c r="AJ241" s="100">
        <v>121</v>
      </c>
      <c r="AK241" s="100">
        <v>21</v>
      </c>
      <c r="AL241" s="100">
        <v>21</v>
      </c>
      <c r="AM241" s="100">
        <v>100</v>
      </c>
    </row>
    <row r="242" spans="1:39" ht="18" customHeight="1">
      <c r="A242" s="13"/>
      <c r="B242" s="13"/>
      <c r="C242" s="303" t="s">
        <v>281</v>
      </c>
      <c r="D242" s="303"/>
      <c r="E242" s="303"/>
      <c r="F242" s="303"/>
      <c r="G242" s="303"/>
      <c r="H242" s="91">
        <v>15</v>
      </c>
      <c r="I242" s="92">
        <v>7</v>
      </c>
      <c r="J242" s="92">
        <v>6</v>
      </c>
      <c r="K242" s="92">
        <v>2</v>
      </c>
      <c r="L242" s="100">
        <v>7</v>
      </c>
      <c r="M242" s="100">
        <v>6</v>
      </c>
      <c r="N242" s="100">
        <v>5</v>
      </c>
      <c r="O242" s="100">
        <v>1</v>
      </c>
      <c r="P242" s="100">
        <v>6</v>
      </c>
      <c r="Q242" s="100">
        <v>5</v>
      </c>
      <c r="R242" s="100">
        <v>5</v>
      </c>
      <c r="S242" s="100">
        <v>1</v>
      </c>
      <c r="T242" s="100">
        <v>2</v>
      </c>
      <c r="U242" s="100">
        <v>1</v>
      </c>
      <c r="V242" s="100">
        <v>1</v>
      </c>
      <c r="W242" s="100">
        <v>1</v>
      </c>
      <c r="X242" s="91">
        <v>100</v>
      </c>
      <c r="Y242" s="92">
        <v>45</v>
      </c>
      <c r="Z242" s="92">
        <v>39</v>
      </c>
      <c r="AA242" s="92">
        <v>14</v>
      </c>
      <c r="AB242" s="100">
        <v>46</v>
      </c>
      <c r="AC242" s="100">
        <v>38</v>
      </c>
      <c r="AD242" s="100">
        <v>32</v>
      </c>
      <c r="AE242" s="100">
        <v>8</v>
      </c>
      <c r="AF242" s="100">
        <v>40</v>
      </c>
      <c r="AG242" s="100">
        <v>32</v>
      </c>
      <c r="AH242" s="100">
        <v>32</v>
      </c>
      <c r="AI242" s="100">
        <v>8</v>
      </c>
      <c r="AJ242" s="100">
        <v>13</v>
      </c>
      <c r="AK242" s="100">
        <v>7</v>
      </c>
      <c r="AL242" s="100">
        <v>7</v>
      </c>
      <c r="AM242" s="100">
        <v>6</v>
      </c>
    </row>
    <row r="243" spans="1:39" ht="18" customHeight="1">
      <c r="A243" s="13"/>
      <c r="B243" s="13"/>
      <c r="E243" s="46" t="s">
        <v>62</v>
      </c>
      <c r="F243" s="2">
        <v>0</v>
      </c>
      <c r="G243" s="2" t="s">
        <v>63</v>
      </c>
      <c r="H243" s="91" t="s">
        <v>163</v>
      </c>
      <c r="I243" s="92" t="s">
        <v>163</v>
      </c>
      <c r="J243" s="92" t="s">
        <v>163</v>
      </c>
      <c r="K243" s="92" t="s">
        <v>163</v>
      </c>
      <c r="L243" s="100" t="s">
        <v>163</v>
      </c>
      <c r="M243" s="100" t="s">
        <v>163</v>
      </c>
      <c r="N243" s="100" t="s">
        <v>163</v>
      </c>
      <c r="O243" s="100" t="s">
        <v>163</v>
      </c>
      <c r="P243" s="100" t="s">
        <v>163</v>
      </c>
      <c r="Q243" s="100" t="s">
        <v>163</v>
      </c>
      <c r="R243" s="100" t="s">
        <v>163</v>
      </c>
      <c r="S243" s="100" t="s">
        <v>163</v>
      </c>
      <c r="T243" s="100" t="s">
        <v>163</v>
      </c>
      <c r="U243" s="100" t="s">
        <v>163</v>
      </c>
      <c r="V243" s="100" t="s">
        <v>163</v>
      </c>
      <c r="W243" s="100" t="s">
        <v>163</v>
      </c>
      <c r="X243" s="91" t="s">
        <v>163</v>
      </c>
      <c r="Y243" s="92" t="s">
        <v>163</v>
      </c>
      <c r="Z243" s="92" t="s">
        <v>163</v>
      </c>
      <c r="AA243" s="92" t="s">
        <v>163</v>
      </c>
      <c r="AB243" s="100" t="s">
        <v>163</v>
      </c>
      <c r="AC243" s="100" t="s">
        <v>163</v>
      </c>
      <c r="AD243" s="100" t="s">
        <v>163</v>
      </c>
      <c r="AE243" s="100" t="s">
        <v>163</v>
      </c>
      <c r="AF243" s="100" t="s">
        <v>163</v>
      </c>
      <c r="AG243" s="100" t="s">
        <v>163</v>
      </c>
      <c r="AH243" s="100" t="s">
        <v>163</v>
      </c>
      <c r="AI243" s="100" t="s">
        <v>163</v>
      </c>
      <c r="AJ243" s="100" t="s">
        <v>163</v>
      </c>
      <c r="AK243" s="100" t="s">
        <v>163</v>
      </c>
      <c r="AL243" s="100" t="s">
        <v>163</v>
      </c>
      <c r="AM243" s="100" t="s">
        <v>163</v>
      </c>
    </row>
    <row r="244" spans="1:39" ht="18" customHeight="1">
      <c r="A244" s="13"/>
      <c r="B244" s="13"/>
      <c r="E244" s="299" t="s">
        <v>280</v>
      </c>
      <c r="F244" s="299"/>
      <c r="H244" s="91">
        <v>1</v>
      </c>
      <c r="I244" s="92">
        <v>1</v>
      </c>
      <c r="J244" s="92">
        <v>1</v>
      </c>
      <c r="K244" s="92" t="s">
        <v>163</v>
      </c>
      <c r="L244" s="100">
        <v>1</v>
      </c>
      <c r="M244" s="100">
        <v>1</v>
      </c>
      <c r="N244" s="100">
        <v>1</v>
      </c>
      <c r="O244" s="100" t="s">
        <v>163</v>
      </c>
      <c r="P244" s="100">
        <v>1</v>
      </c>
      <c r="Q244" s="100">
        <v>1</v>
      </c>
      <c r="R244" s="100">
        <v>1</v>
      </c>
      <c r="S244" s="100" t="s">
        <v>163</v>
      </c>
      <c r="T244" s="100" t="s">
        <v>163</v>
      </c>
      <c r="U244" s="100" t="s">
        <v>163</v>
      </c>
      <c r="V244" s="100" t="s">
        <v>163</v>
      </c>
      <c r="W244" s="100" t="s">
        <v>163</v>
      </c>
      <c r="X244" s="91">
        <v>6</v>
      </c>
      <c r="Y244" s="92">
        <v>6</v>
      </c>
      <c r="Z244" s="92">
        <v>6</v>
      </c>
      <c r="AA244" s="92" t="s">
        <v>163</v>
      </c>
      <c r="AB244" s="100">
        <v>6</v>
      </c>
      <c r="AC244" s="100">
        <v>6</v>
      </c>
      <c r="AD244" s="100">
        <v>6</v>
      </c>
      <c r="AE244" s="100" t="s">
        <v>163</v>
      </c>
      <c r="AF244" s="100">
        <v>6</v>
      </c>
      <c r="AG244" s="100">
        <v>6</v>
      </c>
      <c r="AH244" s="100">
        <v>6</v>
      </c>
      <c r="AI244" s="100" t="s">
        <v>163</v>
      </c>
      <c r="AJ244" s="100" t="s">
        <v>163</v>
      </c>
      <c r="AK244" s="100" t="s">
        <v>163</v>
      </c>
      <c r="AL244" s="100" t="s">
        <v>163</v>
      </c>
      <c r="AM244" s="100" t="s">
        <v>163</v>
      </c>
    </row>
    <row r="245" spans="1:39" ht="18" customHeight="1">
      <c r="A245" s="13"/>
      <c r="B245" s="13"/>
      <c r="E245" s="299" t="s">
        <v>279</v>
      </c>
      <c r="F245" s="299"/>
      <c r="H245" s="91">
        <v>3</v>
      </c>
      <c r="I245" s="92">
        <v>1</v>
      </c>
      <c r="J245" s="92">
        <v>1</v>
      </c>
      <c r="K245" s="92" t="s">
        <v>163</v>
      </c>
      <c r="L245" s="100">
        <v>1</v>
      </c>
      <c r="M245" s="100">
        <v>1</v>
      </c>
      <c r="N245" s="100">
        <v>1</v>
      </c>
      <c r="O245" s="100" t="s">
        <v>163</v>
      </c>
      <c r="P245" s="100">
        <v>1</v>
      </c>
      <c r="Q245" s="100">
        <v>1</v>
      </c>
      <c r="R245" s="100">
        <v>1</v>
      </c>
      <c r="S245" s="100" t="s">
        <v>163</v>
      </c>
      <c r="T245" s="100" t="s">
        <v>163</v>
      </c>
      <c r="U245" s="100" t="s">
        <v>163</v>
      </c>
      <c r="V245" s="100" t="s">
        <v>163</v>
      </c>
      <c r="W245" s="100" t="s">
        <v>163</v>
      </c>
      <c r="X245" s="91">
        <v>21</v>
      </c>
      <c r="Y245" s="92">
        <v>6</v>
      </c>
      <c r="Z245" s="92">
        <v>6</v>
      </c>
      <c r="AA245" s="92" t="s">
        <v>163</v>
      </c>
      <c r="AB245" s="100">
        <v>6</v>
      </c>
      <c r="AC245" s="100">
        <v>6</v>
      </c>
      <c r="AD245" s="100">
        <v>6</v>
      </c>
      <c r="AE245" s="100" t="s">
        <v>163</v>
      </c>
      <c r="AF245" s="100">
        <v>6</v>
      </c>
      <c r="AG245" s="100">
        <v>6</v>
      </c>
      <c r="AH245" s="100">
        <v>6</v>
      </c>
      <c r="AI245" s="100" t="s">
        <v>163</v>
      </c>
      <c r="AJ245" s="100" t="s">
        <v>163</v>
      </c>
      <c r="AK245" s="100" t="s">
        <v>163</v>
      </c>
      <c r="AL245" s="100" t="s">
        <v>163</v>
      </c>
      <c r="AM245" s="100" t="s">
        <v>163</v>
      </c>
    </row>
    <row r="246" spans="1:39" ht="18" customHeight="1">
      <c r="A246" s="13"/>
      <c r="B246" s="13"/>
      <c r="E246" s="299" t="s">
        <v>278</v>
      </c>
      <c r="F246" s="299"/>
      <c r="H246" s="91">
        <v>2</v>
      </c>
      <c r="I246" s="92">
        <v>1</v>
      </c>
      <c r="J246" s="92">
        <v>1</v>
      </c>
      <c r="K246" s="92" t="s">
        <v>163</v>
      </c>
      <c r="L246" s="100">
        <v>1</v>
      </c>
      <c r="M246" s="100">
        <v>1</v>
      </c>
      <c r="N246" s="100">
        <v>1</v>
      </c>
      <c r="O246" s="100" t="s">
        <v>163</v>
      </c>
      <c r="P246" s="100">
        <v>1</v>
      </c>
      <c r="Q246" s="100">
        <v>1</v>
      </c>
      <c r="R246" s="100">
        <v>1</v>
      </c>
      <c r="S246" s="100" t="s">
        <v>163</v>
      </c>
      <c r="T246" s="100" t="s">
        <v>163</v>
      </c>
      <c r="U246" s="100" t="s">
        <v>163</v>
      </c>
      <c r="V246" s="100" t="s">
        <v>163</v>
      </c>
      <c r="W246" s="100" t="s">
        <v>163</v>
      </c>
      <c r="X246" s="91">
        <v>14</v>
      </c>
      <c r="Y246" s="92">
        <v>7</v>
      </c>
      <c r="Z246" s="92">
        <v>7</v>
      </c>
      <c r="AA246" s="92" t="s">
        <v>163</v>
      </c>
      <c r="AB246" s="100">
        <v>7</v>
      </c>
      <c r="AC246" s="100">
        <v>7</v>
      </c>
      <c r="AD246" s="100">
        <v>7</v>
      </c>
      <c r="AE246" s="100" t="s">
        <v>163</v>
      </c>
      <c r="AF246" s="100">
        <v>7</v>
      </c>
      <c r="AG246" s="100">
        <v>7</v>
      </c>
      <c r="AH246" s="100">
        <v>7</v>
      </c>
      <c r="AI246" s="100" t="s">
        <v>163</v>
      </c>
      <c r="AJ246" s="100" t="s">
        <v>163</v>
      </c>
      <c r="AK246" s="100" t="s">
        <v>163</v>
      </c>
      <c r="AL246" s="100" t="s">
        <v>163</v>
      </c>
      <c r="AM246" s="100" t="s">
        <v>163</v>
      </c>
    </row>
    <row r="247" spans="1:39" ht="18" customHeight="1">
      <c r="A247" s="13"/>
      <c r="B247" s="13"/>
      <c r="E247" s="299" t="s">
        <v>267</v>
      </c>
      <c r="F247" s="299"/>
      <c r="H247" s="91">
        <v>3</v>
      </c>
      <c r="I247" s="92">
        <v>1</v>
      </c>
      <c r="J247" s="92">
        <v>1</v>
      </c>
      <c r="K247" s="92">
        <v>1</v>
      </c>
      <c r="L247" s="100">
        <v>1</v>
      </c>
      <c r="M247" s="100" t="s">
        <v>163</v>
      </c>
      <c r="N247" s="100" t="s">
        <v>163</v>
      </c>
      <c r="O247" s="100">
        <v>1</v>
      </c>
      <c r="P247" s="100">
        <v>1</v>
      </c>
      <c r="Q247" s="100" t="s">
        <v>163</v>
      </c>
      <c r="R247" s="100" t="s">
        <v>163</v>
      </c>
      <c r="S247" s="100">
        <v>1</v>
      </c>
      <c r="T247" s="100">
        <v>1</v>
      </c>
      <c r="U247" s="100">
        <v>1</v>
      </c>
      <c r="V247" s="100">
        <v>1</v>
      </c>
      <c r="W247" s="100" t="s">
        <v>163</v>
      </c>
      <c r="X247" s="91">
        <v>22</v>
      </c>
      <c r="Y247" s="92">
        <v>7</v>
      </c>
      <c r="Z247" s="92">
        <v>7</v>
      </c>
      <c r="AA247" s="92">
        <v>8</v>
      </c>
      <c r="AB247" s="100">
        <v>8</v>
      </c>
      <c r="AC247" s="100" t="s">
        <v>163</v>
      </c>
      <c r="AD247" s="100" t="s">
        <v>163</v>
      </c>
      <c r="AE247" s="100">
        <v>8</v>
      </c>
      <c r="AF247" s="100">
        <v>8</v>
      </c>
      <c r="AG247" s="100" t="s">
        <v>163</v>
      </c>
      <c r="AH247" s="100" t="s">
        <v>163</v>
      </c>
      <c r="AI247" s="100">
        <v>8</v>
      </c>
      <c r="AJ247" s="100">
        <v>7</v>
      </c>
      <c r="AK247" s="100">
        <v>7</v>
      </c>
      <c r="AL247" s="100">
        <v>7</v>
      </c>
      <c r="AM247" s="100" t="s">
        <v>163</v>
      </c>
    </row>
    <row r="248" spans="1:39" ht="18" customHeight="1">
      <c r="A248" s="13"/>
      <c r="B248" s="13"/>
      <c r="E248" s="299" t="s">
        <v>268</v>
      </c>
      <c r="F248" s="299"/>
      <c r="H248" s="91">
        <v>1</v>
      </c>
      <c r="I248" s="92">
        <v>1</v>
      </c>
      <c r="J248" s="92">
        <v>1</v>
      </c>
      <c r="K248" s="92" t="s">
        <v>163</v>
      </c>
      <c r="L248" s="100">
        <v>1</v>
      </c>
      <c r="M248" s="100">
        <v>1</v>
      </c>
      <c r="N248" s="100">
        <v>1</v>
      </c>
      <c r="O248" s="100" t="s">
        <v>163</v>
      </c>
      <c r="P248" s="100">
        <v>1</v>
      </c>
      <c r="Q248" s="100">
        <v>1</v>
      </c>
      <c r="R248" s="100">
        <v>1</v>
      </c>
      <c r="S248" s="100" t="s">
        <v>163</v>
      </c>
      <c r="T248" s="100" t="s">
        <v>163</v>
      </c>
      <c r="U248" s="100" t="s">
        <v>163</v>
      </c>
      <c r="V248" s="100" t="s">
        <v>163</v>
      </c>
      <c r="W248" s="100" t="s">
        <v>163</v>
      </c>
      <c r="X248" s="91">
        <v>6</v>
      </c>
      <c r="Y248" s="92">
        <v>6</v>
      </c>
      <c r="Z248" s="92">
        <v>6</v>
      </c>
      <c r="AA248" s="92" t="s">
        <v>163</v>
      </c>
      <c r="AB248" s="100">
        <v>6</v>
      </c>
      <c r="AC248" s="100">
        <v>6</v>
      </c>
      <c r="AD248" s="100">
        <v>6</v>
      </c>
      <c r="AE248" s="100" t="s">
        <v>163</v>
      </c>
      <c r="AF248" s="100">
        <v>6</v>
      </c>
      <c r="AG248" s="100">
        <v>6</v>
      </c>
      <c r="AH248" s="100">
        <v>6</v>
      </c>
      <c r="AI248" s="100" t="s">
        <v>163</v>
      </c>
      <c r="AJ248" s="100" t="s">
        <v>163</v>
      </c>
      <c r="AK248" s="100" t="s">
        <v>163</v>
      </c>
      <c r="AL248" s="100" t="s">
        <v>163</v>
      </c>
      <c r="AM248" s="100" t="s">
        <v>163</v>
      </c>
    </row>
    <row r="249" spans="1:39" ht="18" customHeight="1">
      <c r="A249" s="13"/>
      <c r="B249" s="13"/>
      <c r="E249" s="299" t="s">
        <v>269</v>
      </c>
      <c r="F249" s="299"/>
      <c r="H249" s="91">
        <v>1</v>
      </c>
      <c r="I249" s="92" t="s">
        <v>163</v>
      </c>
      <c r="J249" s="92" t="s">
        <v>163</v>
      </c>
      <c r="K249" s="92" t="s">
        <v>163</v>
      </c>
      <c r="L249" s="100" t="s">
        <v>163</v>
      </c>
      <c r="M249" s="100" t="s">
        <v>163</v>
      </c>
      <c r="N249" s="100" t="s">
        <v>163</v>
      </c>
      <c r="O249" s="100" t="s">
        <v>163</v>
      </c>
      <c r="P249" s="100" t="s">
        <v>163</v>
      </c>
      <c r="Q249" s="100" t="s">
        <v>163</v>
      </c>
      <c r="R249" s="100" t="s">
        <v>163</v>
      </c>
      <c r="S249" s="100" t="s">
        <v>163</v>
      </c>
      <c r="T249" s="100" t="s">
        <v>163</v>
      </c>
      <c r="U249" s="100" t="s">
        <v>163</v>
      </c>
      <c r="V249" s="100" t="s">
        <v>163</v>
      </c>
      <c r="W249" s="100" t="s">
        <v>163</v>
      </c>
      <c r="X249" s="91">
        <v>6</v>
      </c>
      <c r="Y249" s="92" t="s">
        <v>163</v>
      </c>
      <c r="Z249" s="92" t="s">
        <v>163</v>
      </c>
      <c r="AA249" s="92" t="s">
        <v>163</v>
      </c>
      <c r="AB249" s="100" t="s">
        <v>163</v>
      </c>
      <c r="AC249" s="100" t="s">
        <v>163</v>
      </c>
      <c r="AD249" s="100" t="s">
        <v>163</v>
      </c>
      <c r="AE249" s="100" t="s">
        <v>163</v>
      </c>
      <c r="AF249" s="100" t="s">
        <v>163</v>
      </c>
      <c r="AG249" s="100" t="s">
        <v>163</v>
      </c>
      <c r="AH249" s="100" t="s">
        <v>163</v>
      </c>
      <c r="AI249" s="100" t="s">
        <v>163</v>
      </c>
      <c r="AJ249" s="100" t="s">
        <v>163</v>
      </c>
      <c r="AK249" s="100" t="s">
        <v>163</v>
      </c>
      <c r="AL249" s="100" t="s">
        <v>163</v>
      </c>
      <c r="AM249" s="100" t="s">
        <v>163</v>
      </c>
    </row>
    <row r="250" spans="1:39" ht="18" customHeight="1">
      <c r="A250" s="13"/>
      <c r="B250" s="13"/>
      <c r="E250" s="299" t="s">
        <v>277</v>
      </c>
      <c r="F250" s="299"/>
      <c r="H250" s="91">
        <v>1</v>
      </c>
      <c r="I250" s="92" t="s">
        <v>163</v>
      </c>
      <c r="J250" s="92" t="s">
        <v>163</v>
      </c>
      <c r="K250" s="92" t="s">
        <v>163</v>
      </c>
      <c r="L250" s="100" t="s">
        <v>163</v>
      </c>
      <c r="M250" s="100" t="s">
        <v>163</v>
      </c>
      <c r="N250" s="100" t="s">
        <v>163</v>
      </c>
      <c r="O250" s="100" t="s">
        <v>163</v>
      </c>
      <c r="P250" s="100" t="s">
        <v>163</v>
      </c>
      <c r="Q250" s="100" t="s">
        <v>163</v>
      </c>
      <c r="R250" s="100" t="s">
        <v>163</v>
      </c>
      <c r="S250" s="100" t="s">
        <v>163</v>
      </c>
      <c r="T250" s="100" t="s">
        <v>163</v>
      </c>
      <c r="U250" s="100" t="s">
        <v>163</v>
      </c>
      <c r="V250" s="100" t="s">
        <v>163</v>
      </c>
      <c r="W250" s="100" t="s">
        <v>163</v>
      </c>
      <c r="X250" s="91">
        <v>6</v>
      </c>
      <c r="Y250" s="92" t="s">
        <v>163</v>
      </c>
      <c r="Z250" s="92" t="s">
        <v>163</v>
      </c>
      <c r="AA250" s="92" t="s">
        <v>163</v>
      </c>
      <c r="AB250" s="100" t="s">
        <v>163</v>
      </c>
      <c r="AC250" s="100" t="s">
        <v>163</v>
      </c>
      <c r="AD250" s="100" t="s">
        <v>163</v>
      </c>
      <c r="AE250" s="100" t="s">
        <v>163</v>
      </c>
      <c r="AF250" s="100" t="s">
        <v>163</v>
      </c>
      <c r="AG250" s="100" t="s">
        <v>163</v>
      </c>
      <c r="AH250" s="100" t="s">
        <v>163</v>
      </c>
      <c r="AI250" s="100" t="s">
        <v>163</v>
      </c>
      <c r="AJ250" s="100" t="s">
        <v>163</v>
      </c>
      <c r="AK250" s="100" t="s">
        <v>163</v>
      </c>
      <c r="AL250" s="100" t="s">
        <v>163</v>
      </c>
      <c r="AM250" s="100" t="s">
        <v>163</v>
      </c>
    </row>
    <row r="251" spans="1:39" ht="18" customHeight="1">
      <c r="A251" s="13"/>
      <c r="B251" s="13"/>
      <c r="F251" s="137">
        <v>20</v>
      </c>
      <c r="G251" s="2" t="s">
        <v>64</v>
      </c>
      <c r="H251" s="91">
        <v>3</v>
      </c>
      <c r="I251" s="92">
        <v>2</v>
      </c>
      <c r="J251" s="92">
        <v>1</v>
      </c>
      <c r="K251" s="92">
        <v>1</v>
      </c>
      <c r="L251" s="100">
        <v>2</v>
      </c>
      <c r="M251" s="100">
        <v>2</v>
      </c>
      <c r="N251" s="100">
        <v>1</v>
      </c>
      <c r="O251" s="100" t="s">
        <v>163</v>
      </c>
      <c r="P251" s="100">
        <v>1</v>
      </c>
      <c r="Q251" s="100">
        <v>1</v>
      </c>
      <c r="R251" s="100">
        <v>1</v>
      </c>
      <c r="S251" s="100" t="s">
        <v>163</v>
      </c>
      <c r="T251" s="100">
        <v>1</v>
      </c>
      <c r="U251" s="100" t="s">
        <v>163</v>
      </c>
      <c r="V251" s="100" t="s">
        <v>163</v>
      </c>
      <c r="W251" s="100">
        <v>1</v>
      </c>
      <c r="X251" s="91">
        <v>19</v>
      </c>
      <c r="Y251" s="92">
        <v>13</v>
      </c>
      <c r="Z251" s="92">
        <v>7</v>
      </c>
      <c r="AA251" s="92">
        <v>6</v>
      </c>
      <c r="AB251" s="100">
        <v>13</v>
      </c>
      <c r="AC251" s="100">
        <v>13</v>
      </c>
      <c r="AD251" s="100">
        <v>7</v>
      </c>
      <c r="AE251" s="100" t="s">
        <v>163</v>
      </c>
      <c r="AF251" s="100">
        <v>7</v>
      </c>
      <c r="AG251" s="100">
        <v>7</v>
      </c>
      <c r="AH251" s="100">
        <v>7</v>
      </c>
      <c r="AI251" s="100" t="s">
        <v>163</v>
      </c>
      <c r="AJ251" s="100">
        <v>6</v>
      </c>
      <c r="AK251" s="100" t="s">
        <v>163</v>
      </c>
      <c r="AL251" s="100" t="s">
        <v>163</v>
      </c>
      <c r="AM251" s="100">
        <v>6</v>
      </c>
    </row>
    <row r="252" spans="1:39" ht="18" customHeight="1">
      <c r="A252" s="13"/>
      <c r="B252" s="13"/>
      <c r="F252" s="137"/>
      <c r="H252" s="92"/>
      <c r="I252" s="92"/>
      <c r="J252" s="92"/>
      <c r="K252" s="92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</row>
    <row r="253" spans="1:39" ht="15.95" customHeight="1" thickBot="1">
      <c r="A253" s="306" t="s">
        <v>462</v>
      </c>
      <c r="B253" s="306"/>
      <c r="C253" s="306"/>
      <c r="D253" s="306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06"/>
      <c r="X253" s="115"/>
      <c r="Y253" s="115"/>
      <c r="Z253" s="115"/>
      <c r="AA253" s="115"/>
      <c r="AB253" s="115"/>
      <c r="AC253" s="115"/>
      <c r="AD253" s="115"/>
      <c r="AE253" s="115"/>
      <c r="AF253" s="115"/>
      <c r="AG253" s="115"/>
      <c r="AH253" s="115"/>
      <c r="AI253" s="115"/>
      <c r="AJ253" s="115"/>
      <c r="AK253" s="115"/>
      <c r="AL253" s="115"/>
      <c r="AM253" s="115"/>
    </row>
    <row r="254" spans="1:39" ht="15.95" customHeight="1" thickTop="1">
      <c r="A254" s="307" t="s">
        <v>276</v>
      </c>
      <c r="B254" s="308"/>
      <c r="C254" s="308"/>
      <c r="D254" s="308"/>
      <c r="E254" s="308"/>
      <c r="F254" s="308"/>
      <c r="G254" s="309"/>
      <c r="H254" s="316" t="s">
        <v>417</v>
      </c>
      <c r="I254" s="317"/>
      <c r="J254" s="317"/>
      <c r="K254" s="317"/>
      <c r="L254" s="317"/>
      <c r="M254" s="317"/>
      <c r="N254" s="317"/>
      <c r="O254" s="317"/>
      <c r="P254" s="317"/>
      <c r="Q254" s="317"/>
      <c r="R254" s="317"/>
      <c r="S254" s="317"/>
      <c r="T254" s="317"/>
      <c r="U254" s="317"/>
      <c r="V254" s="317"/>
      <c r="W254" s="318"/>
      <c r="X254" s="316" t="s">
        <v>418</v>
      </c>
      <c r="Y254" s="317"/>
      <c r="Z254" s="317"/>
      <c r="AA254" s="317"/>
      <c r="AB254" s="317"/>
      <c r="AC254" s="317"/>
      <c r="AD254" s="317"/>
      <c r="AE254" s="317"/>
      <c r="AF254" s="317"/>
      <c r="AG254" s="317"/>
      <c r="AH254" s="317"/>
      <c r="AI254" s="317"/>
      <c r="AJ254" s="317"/>
      <c r="AK254" s="317"/>
      <c r="AL254" s="317"/>
      <c r="AM254" s="318"/>
    </row>
    <row r="255" spans="1:39" ht="15" customHeight="1">
      <c r="A255" s="310"/>
      <c r="B255" s="311"/>
      <c r="C255" s="311"/>
      <c r="D255" s="311"/>
      <c r="E255" s="311"/>
      <c r="F255" s="311"/>
      <c r="G255" s="312"/>
      <c r="H255" s="251" t="s">
        <v>187</v>
      </c>
      <c r="I255" s="292"/>
      <c r="J255" s="292"/>
      <c r="K255" s="262"/>
      <c r="L255" s="251" t="s">
        <v>285</v>
      </c>
      <c r="M255" s="292"/>
      <c r="N255" s="292"/>
      <c r="O255" s="292"/>
      <c r="P255" s="292"/>
      <c r="Q255" s="292"/>
      <c r="R255" s="292"/>
      <c r="S255" s="262"/>
      <c r="T255" s="251" t="s">
        <v>287</v>
      </c>
      <c r="U255" s="292"/>
      <c r="V255" s="292"/>
      <c r="W255" s="262"/>
      <c r="X255" s="251" t="s">
        <v>187</v>
      </c>
      <c r="Y255" s="292"/>
      <c r="Z255" s="292"/>
      <c r="AA255" s="262"/>
      <c r="AB255" s="251" t="s">
        <v>285</v>
      </c>
      <c r="AC255" s="292"/>
      <c r="AD255" s="292"/>
      <c r="AE255" s="292"/>
      <c r="AF255" s="292"/>
      <c r="AG255" s="292"/>
      <c r="AH255" s="292"/>
      <c r="AI255" s="262"/>
      <c r="AJ255" s="251" t="s">
        <v>287</v>
      </c>
      <c r="AK255" s="292"/>
      <c r="AL255" s="292"/>
      <c r="AM255" s="292"/>
    </row>
    <row r="256" spans="1:39" ht="15" customHeight="1">
      <c r="A256" s="310"/>
      <c r="B256" s="311"/>
      <c r="C256" s="311"/>
      <c r="D256" s="311"/>
      <c r="E256" s="311"/>
      <c r="F256" s="311"/>
      <c r="G256" s="312"/>
      <c r="H256" s="252"/>
      <c r="I256" s="273"/>
      <c r="J256" s="273"/>
      <c r="K256" s="263"/>
      <c r="L256" s="87"/>
      <c r="M256" s="42"/>
      <c r="N256" s="42"/>
      <c r="O256" s="43"/>
      <c r="P256" s="264" t="s">
        <v>396</v>
      </c>
      <c r="Q256" s="265"/>
      <c r="R256" s="265"/>
      <c r="S256" s="266"/>
      <c r="T256" s="252"/>
      <c r="U256" s="273"/>
      <c r="V256" s="273"/>
      <c r="W256" s="263"/>
      <c r="X256" s="252"/>
      <c r="Y256" s="273"/>
      <c r="Z256" s="273"/>
      <c r="AA256" s="263"/>
      <c r="AB256" s="87"/>
      <c r="AC256" s="42"/>
      <c r="AD256" s="42"/>
      <c r="AE256" s="43"/>
      <c r="AF256" s="264" t="s">
        <v>396</v>
      </c>
      <c r="AG256" s="265"/>
      <c r="AH256" s="265"/>
      <c r="AI256" s="266"/>
      <c r="AJ256" s="252"/>
      <c r="AK256" s="273"/>
      <c r="AL256" s="273"/>
      <c r="AM256" s="273"/>
    </row>
    <row r="257" spans="1:39" ht="15" customHeight="1">
      <c r="A257" s="310"/>
      <c r="B257" s="311"/>
      <c r="C257" s="311"/>
      <c r="D257" s="311"/>
      <c r="E257" s="311"/>
      <c r="F257" s="311"/>
      <c r="G257" s="312"/>
      <c r="H257" s="267" t="s">
        <v>283</v>
      </c>
      <c r="I257" s="255" t="s">
        <v>70</v>
      </c>
      <c r="J257" s="319"/>
      <c r="K257" s="320" t="s">
        <v>395</v>
      </c>
      <c r="L257" s="322" t="s">
        <v>283</v>
      </c>
      <c r="M257" s="255" t="s">
        <v>70</v>
      </c>
      <c r="N257" s="319"/>
      <c r="O257" s="320" t="s">
        <v>395</v>
      </c>
      <c r="P257" s="322" t="s">
        <v>283</v>
      </c>
      <c r="Q257" s="255" t="s">
        <v>70</v>
      </c>
      <c r="R257" s="319"/>
      <c r="S257" s="320" t="s">
        <v>395</v>
      </c>
      <c r="T257" s="322" t="s">
        <v>283</v>
      </c>
      <c r="U257" s="255" t="s">
        <v>70</v>
      </c>
      <c r="V257" s="319"/>
      <c r="W257" s="320" t="s">
        <v>395</v>
      </c>
      <c r="X257" s="267" t="s">
        <v>283</v>
      </c>
      <c r="Y257" s="255" t="s">
        <v>70</v>
      </c>
      <c r="Z257" s="319"/>
      <c r="AA257" s="320" t="s">
        <v>395</v>
      </c>
      <c r="AB257" s="322" t="s">
        <v>283</v>
      </c>
      <c r="AC257" s="255" t="s">
        <v>70</v>
      </c>
      <c r="AD257" s="319"/>
      <c r="AE257" s="320" t="s">
        <v>395</v>
      </c>
      <c r="AF257" s="322" t="s">
        <v>283</v>
      </c>
      <c r="AG257" s="255" t="s">
        <v>70</v>
      </c>
      <c r="AH257" s="319"/>
      <c r="AI257" s="320" t="s">
        <v>395</v>
      </c>
      <c r="AJ257" s="322" t="s">
        <v>283</v>
      </c>
      <c r="AK257" s="255" t="s">
        <v>70</v>
      </c>
      <c r="AL257" s="319"/>
      <c r="AM257" s="320" t="s">
        <v>395</v>
      </c>
    </row>
    <row r="258" spans="1:39" ht="35.1" customHeight="1">
      <c r="A258" s="313"/>
      <c r="B258" s="314"/>
      <c r="C258" s="314"/>
      <c r="D258" s="314"/>
      <c r="E258" s="314"/>
      <c r="F258" s="314"/>
      <c r="G258" s="315"/>
      <c r="H258" s="254"/>
      <c r="I258" s="45"/>
      <c r="J258" s="67" t="s">
        <v>394</v>
      </c>
      <c r="K258" s="321"/>
      <c r="L258" s="323"/>
      <c r="M258" s="45"/>
      <c r="N258" s="67" t="s">
        <v>394</v>
      </c>
      <c r="O258" s="321"/>
      <c r="P258" s="323"/>
      <c r="Q258" s="45"/>
      <c r="R258" s="67" t="s">
        <v>394</v>
      </c>
      <c r="S258" s="321"/>
      <c r="T258" s="323"/>
      <c r="U258" s="45"/>
      <c r="V258" s="67" t="s">
        <v>394</v>
      </c>
      <c r="W258" s="321"/>
      <c r="X258" s="254"/>
      <c r="Y258" s="45"/>
      <c r="Z258" s="67" t="s">
        <v>394</v>
      </c>
      <c r="AA258" s="321"/>
      <c r="AB258" s="323"/>
      <c r="AC258" s="45"/>
      <c r="AD258" s="67" t="s">
        <v>394</v>
      </c>
      <c r="AE258" s="321"/>
      <c r="AF258" s="323"/>
      <c r="AG258" s="45"/>
      <c r="AH258" s="67" t="s">
        <v>394</v>
      </c>
      <c r="AI258" s="321"/>
      <c r="AJ258" s="323"/>
      <c r="AK258" s="45"/>
      <c r="AL258" s="67" t="s">
        <v>394</v>
      </c>
      <c r="AM258" s="321"/>
    </row>
    <row r="259" spans="1:39" ht="18" customHeight="1">
      <c r="A259" s="324" t="s">
        <v>282</v>
      </c>
      <c r="B259" s="324"/>
      <c r="C259" s="324"/>
      <c r="D259" s="324"/>
      <c r="E259" s="324"/>
      <c r="F259" s="324"/>
      <c r="G259" s="324"/>
      <c r="H259" s="95"/>
      <c r="I259" s="96"/>
      <c r="J259" s="96"/>
      <c r="K259" s="96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101"/>
      <c r="Y259" s="89"/>
      <c r="Z259" s="89"/>
      <c r="AA259" s="89"/>
      <c r="AB259" s="98"/>
      <c r="AC259" s="98"/>
      <c r="AD259" s="98"/>
      <c r="AE259" s="98"/>
      <c r="AF259" s="98"/>
      <c r="AG259" s="98"/>
      <c r="AH259" s="98"/>
      <c r="AI259" s="98"/>
      <c r="AJ259" s="98"/>
      <c r="AK259" s="100"/>
      <c r="AL259" s="100"/>
      <c r="AM259" s="98"/>
    </row>
    <row r="260" spans="1:39" ht="18" customHeight="1">
      <c r="A260" s="49"/>
      <c r="B260" s="324"/>
      <c r="C260" s="324"/>
      <c r="D260" s="324"/>
      <c r="E260" s="324"/>
      <c r="F260" s="324"/>
      <c r="G260" s="324"/>
      <c r="H260" s="95">
        <f>SUM(H261:H262)</f>
        <v>895</v>
      </c>
      <c r="I260" s="96">
        <f>SUM(I261:I262)</f>
        <v>507</v>
      </c>
      <c r="J260" s="96">
        <f>SUM(J261:J262)</f>
        <v>443</v>
      </c>
      <c r="K260" s="96">
        <f>SUM(K261:K262)</f>
        <v>323</v>
      </c>
      <c r="L260" s="97">
        <f>SUM(L261:L262)</f>
        <v>640</v>
      </c>
      <c r="M260" s="97">
        <f t="shared" ref="M260:W260" si="24">SUM(M261:M262)</f>
        <v>465</v>
      </c>
      <c r="N260" s="97">
        <f t="shared" si="24"/>
        <v>404</v>
      </c>
      <c r="O260" s="97">
        <f t="shared" si="24"/>
        <v>175</v>
      </c>
      <c r="P260" s="97">
        <f t="shared" si="24"/>
        <v>555</v>
      </c>
      <c r="Q260" s="97">
        <f t="shared" si="24"/>
        <v>399</v>
      </c>
      <c r="R260" s="97">
        <f t="shared" si="24"/>
        <v>381</v>
      </c>
      <c r="S260" s="97">
        <f t="shared" si="24"/>
        <v>156</v>
      </c>
      <c r="T260" s="97">
        <f t="shared" si="24"/>
        <v>189</v>
      </c>
      <c r="U260" s="97">
        <f t="shared" si="24"/>
        <v>42</v>
      </c>
      <c r="V260" s="97">
        <f t="shared" si="24"/>
        <v>39</v>
      </c>
      <c r="W260" s="97">
        <f t="shared" si="24"/>
        <v>147</v>
      </c>
      <c r="X260" s="95">
        <f>SUM(X261:X262)</f>
        <v>4298</v>
      </c>
      <c r="Y260" s="96">
        <f>SUM(Y261:Y262)</f>
        <v>2455</v>
      </c>
      <c r="Z260" s="96">
        <f>SUM(Z261:Z262)</f>
        <v>2142</v>
      </c>
      <c r="AA260" s="96">
        <f>SUM(AA261:AA262)</f>
        <v>1513</v>
      </c>
      <c r="AB260" s="97">
        <f>SUM(AB261:AB262)</f>
        <v>3118</v>
      </c>
      <c r="AC260" s="97">
        <f t="shared" ref="AC260:AM260" si="25">SUM(AC261:AC262)</f>
        <v>2266</v>
      </c>
      <c r="AD260" s="97">
        <f t="shared" si="25"/>
        <v>1965</v>
      </c>
      <c r="AE260" s="97">
        <f t="shared" si="25"/>
        <v>852</v>
      </c>
      <c r="AF260" s="97">
        <f t="shared" si="25"/>
        <v>2698</v>
      </c>
      <c r="AG260" s="97">
        <f t="shared" si="25"/>
        <v>1934</v>
      </c>
      <c r="AH260" s="97">
        <f t="shared" si="25"/>
        <v>1856</v>
      </c>
      <c r="AI260" s="97">
        <f t="shared" si="25"/>
        <v>764</v>
      </c>
      <c r="AJ260" s="97">
        <f t="shared" si="25"/>
        <v>845</v>
      </c>
      <c r="AK260" s="97">
        <f t="shared" si="25"/>
        <v>189</v>
      </c>
      <c r="AL260" s="97">
        <f t="shared" si="25"/>
        <v>177</v>
      </c>
      <c r="AM260" s="97">
        <f t="shared" si="25"/>
        <v>656</v>
      </c>
    </row>
    <row r="261" spans="1:39" ht="18" customHeight="1">
      <c r="A261" s="13"/>
      <c r="B261" s="13"/>
      <c r="C261" s="269" t="s">
        <v>60</v>
      </c>
      <c r="D261" s="269"/>
      <c r="E261" s="269"/>
      <c r="F261" s="269"/>
      <c r="G261" s="269"/>
      <c r="H261" s="91">
        <v>6</v>
      </c>
      <c r="I261" s="92">
        <v>2</v>
      </c>
      <c r="J261" s="92">
        <v>2</v>
      </c>
      <c r="K261" s="92">
        <v>4</v>
      </c>
      <c r="L261" s="100">
        <v>5</v>
      </c>
      <c r="M261" s="100">
        <v>2</v>
      </c>
      <c r="N261" s="100">
        <v>2</v>
      </c>
      <c r="O261" s="100">
        <v>3</v>
      </c>
      <c r="P261" s="100">
        <v>4</v>
      </c>
      <c r="Q261" s="100">
        <v>2</v>
      </c>
      <c r="R261" s="100">
        <v>2</v>
      </c>
      <c r="S261" s="100">
        <v>2</v>
      </c>
      <c r="T261" s="100">
        <v>1</v>
      </c>
      <c r="U261" s="100" t="s">
        <v>163</v>
      </c>
      <c r="V261" s="100" t="s">
        <v>163</v>
      </c>
      <c r="W261" s="100">
        <v>1</v>
      </c>
      <c r="X261" s="91">
        <v>29</v>
      </c>
      <c r="Y261" s="92">
        <v>8</v>
      </c>
      <c r="Z261" s="92">
        <v>8</v>
      </c>
      <c r="AA261" s="92">
        <v>21</v>
      </c>
      <c r="AB261" s="100">
        <v>25</v>
      </c>
      <c r="AC261" s="100">
        <v>8</v>
      </c>
      <c r="AD261" s="100">
        <v>8</v>
      </c>
      <c r="AE261" s="100">
        <v>17</v>
      </c>
      <c r="AF261" s="100">
        <v>20</v>
      </c>
      <c r="AG261" s="100">
        <v>8</v>
      </c>
      <c r="AH261" s="100">
        <v>8</v>
      </c>
      <c r="AI261" s="100">
        <v>12</v>
      </c>
      <c r="AJ261" s="100">
        <v>4</v>
      </c>
      <c r="AK261" s="100" t="s">
        <v>163</v>
      </c>
      <c r="AL261" s="100" t="s">
        <v>163</v>
      </c>
      <c r="AM261" s="100">
        <v>4</v>
      </c>
    </row>
    <row r="262" spans="1:39" ht="18" customHeight="1">
      <c r="A262" s="13"/>
      <c r="B262" s="13"/>
      <c r="C262" s="269" t="s">
        <v>61</v>
      </c>
      <c r="D262" s="269"/>
      <c r="E262" s="269"/>
      <c r="F262" s="269"/>
      <c r="G262" s="269"/>
      <c r="H262" s="91">
        <v>889</v>
      </c>
      <c r="I262" s="92">
        <v>505</v>
      </c>
      <c r="J262" s="92">
        <v>441</v>
      </c>
      <c r="K262" s="92">
        <v>319</v>
      </c>
      <c r="L262" s="100">
        <v>635</v>
      </c>
      <c r="M262" s="100">
        <v>463</v>
      </c>
      <c r="N262" s="100">
        <v>402</v>
      </c>
      <c r="O262" s="100">
        <v>172</v>
      </c>
      <c r="P262" s="100">
        <v>551</v>
      </c>
      <c r="Q262" s="100">
        <v>397</v>
      </c>
      <c r="R262" s="100">
        <v>379</v>
      </c>
      <c r="S262" s="100">
        <v>154</v>
      </c>
      <c r="T262" s="100">
        <v>188</v>
      </c>
      <c r="U262" s="100">
        <v>42</v>
      </c>
      <c r="V262" s="100">
        <v>39</v>
      </c>
      <c r="W262" s="100">
        <v>146</v>
      </c>
      <c r="X262" s="91">
        <v>4269</v>
      </c>
      <c r="Y262" s="92">
        <v>2447</v>
      </c>
      <c r="Z262" s="92">
        <v>2134</v>
      </c>
      <c r="AA262" s="92">
        <v>1492</v>
      </c>
      <c r="AB262" s="100">
        <v>3093</v>
      </c>
      <c r="AC262" s="100">
        <v>2258</v>
      </c>
      <c r="AD262" s="100">
        <v>1957</v>
      </c>
      <c r="AE262" s="100">
        <v>835</v>
      </c>
      <c r="AF262" s="100">
        <v>2678</v>
      </c>
      <c r="AG262" s="100">
        <v>1926</v>
      </c>
      <c r="AH262" s="100">
        <v>1848</v>
      </c>
      <c r="AI262" s="100">
        <v>752</v>
      </c>
      <c r="AJ262" s="100">
        <v>841</v>
      </c>
      <c r="AK262" s="100">
        <v>189</v>
      </c>
      <c r="AL262" s="100">
        <v>177</v>
      </c>
      <c r="AM262" s="100">
        <v>652</v>
      </c>
    </row>
    <row r="263" spans="1:39" ht="18" customHeight="1">
      <c r="A263" s="13"/>
      <c r="B263" s="13"/>
      <c r="C263" s="13"/>
      <c r="D263" s="13"/>
      <c r="E263" s="46" t="s">
        <v>62</v>
      </c>
      <c r="F263" s="68">
        <v>0</v>
      </c>
      <c r="G263" s="13" t="s">
        <v>63</v>
      </c>
      <c r="H263" s="91">
        <v>18</v>
      </c>
      <c r="I263" s="92">
        <v>7</v>
      </c>
      <c r="J263" s="92">
        <v>6</v>
      </c>
      <c r="K263" s="92">
        <v>9</v>
      </c>
      <c r="L263" s="100">
        <v>15</v>
      </c>
      <c r="M263" s="100">
        <v>7</v>
      </c>
      <c r="N263" s="100">
        <v>6</v>
      </c>
      <c r="O263" s="100">
        <v>8</v>
      </c>
      <c r="P263" s="100">
        <v>14</v>
      </c>
      <c r="Q263" s="100">
        <v>6</v>
      </c>
      <c r="R263" s="100">
        <v>6</v>
      </c>
      <c r="S263" s="100">
        <v>8</v>
      </c>
      <c r="T263" s="100">
        <v>1</v>
      </c>
      <c r="U263" s="100" t="s">
        <v>163</v>
      </c>
      <c r="V263" s="100" t="s">
        <v>163</v>
      </c>
      <c r="W263" s="100">
        <v>1</v>
      </c>
      <c r="X263" s="91">
        <v>116</v>
      </c>
      <c r="Y263" s="92">
        <v>50</v>
      </c>
      <c r="Z263" s="92">
        <v>42</v>
      </c>
      <c r="AA263" s="92">
        <v>54</v>
      </c>
      <c r="AB263" s="100">
        <v>97</v>
      </c>
      <c r="AC263" s="100">
        <v>50</v>
      </c>
      <c r="AD263" s="100">
        <v>42</v>
      </c>
      <c r="AE263" s="100">
        <v>47</v>
      </c>
      <c r="AF263" s="100">
        <v>89</v>
      </c>
      <c r="AG263" s="100">
        <v>42</v>
      </c>
      <c r="AH263" s="100">
        <v>42</v>
      </c>
      <c r="AI263" s="100">
        <v>47</v>
      </c>
      <c r="AJ263" s="100">
        <v>7</v>
      </c>
      <c r="AK263" s="100" t="s">
        <v>163</v>
      </c>
      <c r="AL263" s="100" t="s">
        <v>163</v>
      </c>
      <c r="AM263" s="100">
        <v>7</v>
      </c>
    </row>
    <row r="264" spans="1:39" ht="18" customHeight="1">
      <c r="A264" s="13"/>
      <c r="B264" s="13"/>
      <c r="C264" s="13"/>
      <c r="D264" s="13"/>
      <c r="E264" s="13"/>
      <c r="F264" s="68">
        <v>1</v>
      </c>
      <c r="G264" s="13"/>
      <c r="H264" s="91">
        <v>17</v>
      </c>
      <c r="I264" s="92">
        <v>6</v>
      </c>
      <c r="J264" s="92">
        <v>5</v>
      </c>
      <c r="K264" s="92">
        <v>7</v>
      </c>
      <c r="L264" s="100">
        <v>12</v>
      </c>
      <c r="M264" s="100">
        <v>6</v>
      </c>
      <c r="N264" s="100">
        <v>5</v>
      </c>
      <c r="O264" s="100">
        <v>6</v>
      </c>
      <c r="P264" s="100">
        <v>10</v>
      </c>
      <c r="Q264" s="100">
        <v>4</v>
      </c>
      <c r="R264" s="100">
        <v>4</v>
      </c>
      <c r="S264" s="100">
        <v>6</v>
      </c>
      <c r="T264" s="100">
        <v>1</v>
      </c>
      <c r="U264" s="100" t="s">
        <v>163</v>
      </c>
      <c r="V264" s="100" t="s">
        <v>163</v>
      </c>
      <c r="W264" s="100">
        <v>1</v>
      </c>
      <c r="X264" s="91">
        <v>90</v>
      </c>
      <c r="Y264" s="92">
        <v>30</v>
      </c>
      <c r="Z264" s="92">
        <v>24</v>
      </c>
      <c r="AA264" s="92">
        <v>39</v>
      </c>
      <c r="AB264" s="100">
        <v>64</v>
      </c>
      <c r="AC264" s="100">
        <v>30</v>
      </c>
      <c r="AD264" s="100">
        <v>24</v>
      </c>
      <c r="AE264" s="100">
        <v>34</v>
      </c>
      <c r="AF264" s="100">
        <v>54</v>
      </c>
      <c r="AG264" s="100">
        <v>20</v>
      </c>
      <c r="AH264" s="100">
        <v>20</v>
      </c>
      <c r="AI264" s="100">
        <v>34</v>
      </c>
      <c r="AJ264" s="100">
        <v>5</v>
      </c>
      <c r="AK264" s="100" t="s">
        <v>163</v>
      </c>
      <c r="AL264" s="100" t="s">
        <v>163</v>
      </c>
      <c r="AM264" s="100">
        <v>5</v>
      </c>
    </row>
    <row r="265" spans="1:39" ht="18" customHeight="1">
      <c r="A265" s="13"/>
      <c r="B265" s="13"/>
      <c r="C265" s="13"/>
      <c r="D265" s="13"/>
      <c r="E265" s="13"/>
      <c r="F265" s="68">
        <v>2</v>
      </c>
      <c r="G265" s="13"/>
      <c r="H265" s="91">
        <v>18</v>
      </c>
      <c r="I265" s="92">
        <v>11</v>
      </c>
      <c r="J265" s="92">
        <v>11</v>
      </c>
      <c r="K265" s="92">
        <v>3</v>
      </c>
      <c r="L265" s="100">
        <v>14</v>
      </c>
      <c r="M265" s="100">
        <v>11</v>
      </c>
      <c r="N265" s="100">
        <v>11</v>
      </c>
      <c r="O265" s="100">
        <v>3</v>
      </c>
      <c r="P265" s="100">
        <v>13</v>
      </c>
      <c r="Q265" s="100">
        <v>10</v>
      </c>
      <c r="R265" s="100">
        <v>10</v>
      </c>
      <c r="S265" s="100">
        <v>3</v>
      </c>
      <c r="T265" s="100" t="s">
        <v>163</v>
      </c>
      <c r="U265" s="100" t="s">
        <v>163</v>
      </c>
      <c r="V265" s="100" t="s">
        <v>163</v>
      </c>
      <c r="W265" s="100" t="s">
        <v>163</v>
      </c>
      <c r="X265" s="91">
        <v>99</v>
      </c>
      <c r="Y265" s="92">
        <v>57</v>
      </c>
      <c r="Z265" s="92">
        <v>57</v>
      </c>
      <c r="AA265" s="92">
        <v>19</v>
      </c>
      <c r="AB265" s="100">
        <v>76</v>
      </c>
      <c r="AC265" s="100">
        <v>57</v>
      </c>
      <c r="AD265" s="100">
        <v>57</v>
      </c>
      <c r="AE265" s="100">
        <v>19</v>
      </c>
      <c r="AF265" s="100">
        <v>71</v>
      </c>
      <c r="AG265" s="100">
        <v>52</v>
      </c>
      <c r="AH265" s="100">
        <v>52</v>
      </c>
      <c r="AI265" s="100">
        <v>19</v>
      </c>
      <c r="AJ265" s="100" t="s">
        <v>163</v>
      </c>
      <c r="AK265" s="100" t="s">
        <v>163</v>
      </c>
      <c r="AL265" s="100" t="s">
        <v>163</v>
      </c>
      <c r="AM265" s="100" t="s">
        <v>163</v>
      </c>
    </row>
    <row r="266" spans="1:39" ht="18" customHeight="1">
      <c r="A266" s="13"/>
      <c r="B266" s="13"/>
      <c r="C266" s="13"/>
      <c r="D266" s="13"/>
      <c r="E266" s="13"/>
      <c r="F266" s="68">
        <v>3</v>
      </c>
      <c r="G266" s="13"/>
      <c r="H266" s="91">
        <v>15</v>
      </c>
      <c r="I266" s="92">
        <v>9</v>
      </c>
      <c r="J266" s="92">
        <v>7</v>
      </c>
      <c r="K266" s="92">
        <v>5</v>
      </c>
      <c r="L266" s="100">
        <v>14</v>
      </c>
      <c r="M266" s="100">
        <v>9</v>
      </c>
      <c r="N266" s="100">
        <v>7</v>
      </c>
      <c r="O266" s="100">
        <v>5</v>
      </c>
      <c r="P266" s="100">
        <v>12</v>
      </c>
      <c r="Q266" s="100">
        <v>8</v>
      </c>
      <c r="R266" s="100">
        <v>7</v>
      </c>
      <c r="S266" s="100">
        <v>4</v>
      </c>
      <c r="T266" s="100" t="s">
        <v>163</v>
      </c>
      <c r="U266" s="100" t="s">
        <v>163</v>
      </c>
      <c r="V266" s="100" t="s">
        <v>163</v>
      </c>
      <c r="W266" s="100" t="s">
        <v>163</v>
      </c>
      <c r="X266" s="91">
        <v>88</v>
      </c>
      <c r="Y266" s="92">
        <v>53</v>
      </c>
      <c r="Z266" s="92">
        <v>38</v>
      </c>
      <c r="AA266" s="92">
        <v>31</v>
      </c>
      <c r="AB266" s="100">
        <v>84</v>
      </c>
      <c r="AC266" s="100">
        <v>53</v>
      </c>
      <c r="AD266" s="100">
        <v>38</v>
      </c>
      <c r="AE266" s="100">
        <v>31</v>
      </c>
      <c r="AF266" s="100">
        <v>69</v>
      </c>
      <c r="AG266" s="100">
        <v>43</v>
      </c>
      <c r="AH266" s="100">
        <v>38</v>
      </c>
      <c r="AI266" s="100">
        <v>26</v>
      </c>
      <c r="AJ266" s="100" t="s">
        <v>163</v>
      </c>
      <c r="AK266" s="100" t="s">
        <v>163</v>
      </c>
      <c r="AL266" s="100" t="s">
        <v>163</v>
      </c>
      <c r="AM266" s="100" t="s">
        <v>163</v>
      </c>
    </row>
    <row r="267" spans="1:39" ht="18" customHeight="1">
      <c r="A267" s="13"/>
      <c r="B267" s="13"/>
      <c r="C267" s="13"/>
      <c r="D267" s="13"/>
      <c r="E267" s="13"/>
      <c r="F267" s="68">
        <v>4</v>
      </c>
      <c r="G267" s="13"/>
      <c r="H267" s="91">
        <v>15</v>
      </c>
      <c r="I267" s="92">
        <v>10</v>
      </c>
      <c r="J267" s="92">
        <v>9</v>
      </c>
      <c r="K267" s="92">
        <v>4</v>
      </c>
      <c r="L267" s="100">
        <v>14</v>
      </c>
      <c r="M267" s="100">
        <v>10</v>
      </c>
      <c r="N267" s="100">
        <v>9</v>
      </c>
      <c r="O267" s="100">
        <v>4</v>
      </c>
      <c r="P267" s="100">
        <v>13</v>
      </c>
      <c r="Q267" s="100">
        <v>9</v>
      </c>
      <c r="R267" s="100">
        <v>8</v>
      </c>
      <c r="S267" s="100">
        <v>4</v>
      </c>
      <c r="T267" s="100" t="s">
        <v>163</v>
      </c>
      <c r="U267" s="100" t="s">
        <v>163</v>
      </c>
      <c r="V267" s="100" t="s">
        <v>163</v>
      </c>
      <c r="W267" s="100" t="s">
        <v>163</v>
      </c>
      <c r="X267" s="91">
        <v>89</v>
      </c>
      <c r="Y267" s="92">
        <v>55</v>
      </c>
      <c r="Z267" s="92">
        <v>51</v>
      </c>
      <c r="AA267" s="92">
        <v>25</v>
      </c>
      <c r="AB267" s="100">
        <v>80</v>
      </c>
      <c r="AC267" s="100">
        <v>55</v>
      </c>
      <c r="AD267" s="100">
        <v>51</v>
      </c>
      <c r="AE267" s="100">
        <v>25</v>
      </c>
      <c r="AF267" s="100">
        <v>74</v>
      </c>
      <c r="AG267" s="100">
        <v>49</v>
      </c>
      <c r="AH267" s="100">
        <v>45</v>
      </c>
      <c r="AI267" s="100">
        <v>25</v>
      </c>
      <c r="AJ267" s="100" t="s">
        <v>163</v>
      </c>
      <c r="AK267" s="100" t="s">
        <v>163</v>
      </c>
      <c r="AL267" s="100" t="s">
        <v>163</v>
      </c>
      <c r="AM267" s="100" t="s">
        <v>163</v>
      </c>
    </row>
    <row r="268" spans="1:39" ht="18" customHeight="1">
      <c r="A268" s="13"/>
      <c r="B268" s="13"/>
      <c r="C268" s="13"/>
      <c r="D268" s="13"/>
      <c r="E268" s="13"/>
      <c r="F268" s="68">
        <v>5</v>
      </c>
      <c r="G268" s="13"/>
      <c r="H268" s="91">
        <v>17</v>
      </c>
      <c r="I268" s="92">
        <v>12</v>
      </c>
      <c r="J268" s="92">
        <v>10</v>
      </c>
      <c r="K268" s="92">
        <v>3</v>
      </c>
      <c r="L268" s="100">
        <v>15</v>
      </c>
      <c r="M268" s="100">
        <v>12</v>
      </c>
      <c r="N268" s="100">
        <v>10</v>
      </c>
      <c r="O268" s="100">
        <v>3</v>
      </c>
      <c r="P268" s="100">
        <v>13</v>
      </c>
      <c r="Q268" s="100">
        <v>10</v>
      </c>
      <c r="R268" s="100">
        <v>9</v>
      </c>
      <c r="S268" s="100">
        <v>3</v>
      </c>
      <c r="T268" s="100" t="s">
        <v>163</v>
      </c>
      <c r="U268" s="100" t="s">
        <v>163</v>
      </c>
      <c r="V268" s="100" t="s">
        <v>163</v>
      </c>
      <c r="W268" s="100" t="s">
        <v>163</v>
      </c>
      <c r="X268" s="91">
        <v>98</v>
      </c>
      <c r="Y268" s="92">
        <v>68</v>
      </c>
      <c r="Z268" s="92">
        <v>57</v>
      </c>
      <c r="AA268" s="92">
        <v>17</v>
      </c>
      <c r="AB268" s="100">
        <v>85</v>
      </c>
      <c r="AC268" s="100">
        <v>68</v>
      </c>
      <c r="AD268" s="100">
        <v>57</v>
      </c>
      <c r="AE268" s="100">
        <v>17</v>
      </c>
      <c r="AF268" s="100">
        <v>74</v>
      </c>
      <c r="AG268" s="100">
        <v>57</v>
      </c>
      <c r="AH268" s="100">
        <v>51</v>
      </c>
      <c r="AI268" s="100">
        <v>17</v>
      </c>
      <c r="AJ268" s="100" t="s">
        <v>163</v>
      </c>
      <c r="AK268" s="100" t="s">
        <v>163</v>
      </c>
      <c r="AL268" s="100" t="s">
        <v>163</v>
      </c>
      <c r="AM268" s="100" t="s">
        <v>163</v>
      </c>
    </row>
    <row r="269" spans="1:39" ht="18" customHeight="1">
      <c r="A269" s="13"/>
      <c r="B269" s="13"/>
      <c r="C269" s="13"/>
      <c r="D269" s="13"/>
      <c r="E269" s="13"/>
      <c r="F269" s="68">
        <v>6</v>
      </c>
      <c r="G269" s="13"/>
      <c r="H269" s="91">
        <v>15</v>
      </c>
      <c r="I269" s="92">
        <v>12</v>
      </c>
      <c r="J269" s="92">
        <v>10</v>
      </c>
      <c r="K269" s="92">
        <v>1</v>
      </c>
      <c r="L269" s="100">
        <v>13</v>
      </c>
      <c r="M269" s="100">
        <v>12</v>
      </c>
      <c r="N269" s="100">
        <v>10</v>
      </c>
      <c r="O269" s="100">
        <v>1</v>
      </c>
      <c r="P269" s="100">
        <v>12</v>
      </c>
      <c r="Q269" s="100">
        <v>11</v>
      </c>
      <c r="R269" s="100">
        <v>10</v>
      </c>
      <c r="S269" s="100">
        <v>1</v>
      </c>
      <c r="T269" s="100" t="s">
        <v>163</v>
      </c>
      <c r="U269" s="100" t="s">
        <v>163</v>
      </c>
      <c r="V269" s="100" t="s">
        <v>163</v>
      </c>
      <c r="W269" s="100" t="s">
        <v>163</v>
      </c>
      <c r="X269" s="91">
        <v>71</v>
      </c>
      <c r="Y269" s="92">
        <v>56</v>
      </c>
      <c r="Z269" s="92">
        <v>45</v>
      </c>
      <c r="AA269" s="92">
        <v>6</v>
      </c>
      <c r="AB269" s="100">
        <v>62</v>
      </c>
      <c r="AC269" s="100">
        <v>56</v>
      </c>
      <c r="AD269" s="100">
        <v>45</v>
      </c>
      <c r="AE269" s="100">
        <v>6</v>
      </c>
      <c r="AF269" s="100">
        <v>55</v>
      </c>
      <c r="AG269" s="100">
        <v>49</v>
      </c>
      <c r="AH269" s="100">
        <v>45</v>
      </c>
      <c r="AI269" s="100">
        <v>6</v>
      </c>
      <c r="AJ269" s="100" t="s">
        <v>163</v>
      </c>
      <c r="AK269" s="100" t="s">
        <v>163</v>
      </c>
      <c r="AL269" s="100" t="s">
        <v>163</v>
      </c>
      <c r="AM269" s="100" t="s">
        <v>163</v>
      </c>
    </row>
    <row r="270" spans="1:39" ht="18" customHeight="1">
      <c r="A270" s="13"/>
      <c r="B270" s="13"/>
      <c r="C270" s="13"/>
      <c r="D270" s="13"/>
      <c r="E270" s="13"/>
      <c r="F270" s="68">
        <v>7</v>
      </c>
      <c r="G270" s="13"/>
      <c r="H270" s="91">
        <v>20</v>
      </c>
      <c r="I270" s="92">
        <v>12</v>
      </c>
      <c r="J270" s="92">
        <v>10</v>
      </c>
      <c r="K270" s="92">
        <v>5</v>
      </c>
      <c r="L270" s="100">
        <v>16</v>
      </c>
      <c r="M270" s="100">
        <v>12</v>
      </c>
      <c r="N270" s="100">
        <v>10</v>
      </c>
      <c r="O270" s="100">
        <v>4</v>
      </c>
      <c r="P270" s="100">
        <v>14</v>
      </c>
      <c r="Q270" s="100">
        <v>11</v>
      </c>
      <c r="R270" s="100">
        <v>10</v>
      </c>
      <c r="S270" s="100">
        <v>3</v>
      </c>
      <c r="T270" s="100" t="s">
        <v>163</v>
      </c>
      <c r="U270" s="100" t="s">
        <v>163</v>
      </c>
      <c r="V270" s="100" t="s">
        <v>163</v>
      </c>
      <c r="W270" s="100" t="s">
        <v>163</v>
      </c>
      <c r="X270" s="91">
        <v>107</v>
      </c>
      <c r="Y270" s="92">
        <v>60</v>
      </c>
      <c r="Z270" s="92">
        <v>50</v>
      </c>
      <c r="AA270" s="92">
        <v>30</v>
      </c>
      <c r="AB270" s="100">
        <v>85</v>
      </c>
      <c r="AC270" s="100">
        <v>60</v>
      </c>
      <c r="AD270" s="100">
        <v>50</v>
      </c>
      <c r="AE270" s="100">
        <v>25</v>
      </c>
      <c r="AF270" s="100">
        <v>75</v>
      </c>
      <c r="AG270" s="100">
        <v>55</v>
      </c>
      <c r="AH270" s="100">
        <v>50</v>
      </c>
      <c r="AI270" s="100">
        <v>20</v>
      </c>
      <c r="AJ270" s="100" t="s">
        <v>163</v>
      </c>
      <c r="AK270" s="100" t="s">
        <v>163</v>
      </c>
      <c r="AL270" s="100" t="s">
        <v>163</v>
      </c>
      <c r="AM270" s="100" t="s">
        <v>163</v>
      </c>
    </row>
    <row r="271" spans="1:39" ht="18" customHeight="1">
      <c r="A271" s="13"/>
      <c r="B271" s="13"/>
      <c r="C271" s="13"/>
      <c r="D271" s="13"/>
      <c r="E271" s="13"/>
      <c r="F271" s="68">
        <v>8</v>
      </c>
      <c r="G271" s="13"/>
      <c r="H271" s="91">
        <v>11</v>
      </c>
      <c r="I271" s="92">
        <v>9</v>
      </c>
      <c r="J271" s="92">
        <v>8</v>
      </c>
      <c r="K271" s="92">
        <v>1</v>
      </c>
      <c r="L271" s="100">
        <v>10</v>
      </c>
      <c r="M271" s="100">
        <v>9</v>
      </c>
      <c r="N271" s="100">
        <v>8</v>
      </c>
      <c r="O271" s="100">
        <v>1</v>
      </c>
      <c r="P271" s="100">
        <v>7</v>
      </c>
      <c r="Q271" s="100">
        <v>7</v>
      </c>
      <c r="R271" s="100">
        <v>7</v>
      </c>
      <c r="S271" s="100" t="s">
        <v>163</v>
      </c>
      <c r="T271" s="100" t="s">
        <v>163</v>
      </c>
      <c r="U271" s="100" t="s">
        <v>163</v>
      </c>
      <c r="V271" s="100" t="s">
        <v>163</v>
      </c>
      <c r="W271" s="100" t="s">
        <v>163</v>
      </c>
      <c r="X271" s="91">
        <v>57</v>
      </c>
      <c r="Y271" s="92">
        <v>47</v>
      </c>
      <c r="Z271" s="92">
        <v>41</v>
      </c>
      <c r="AA271" s="92">
        <v>5</v>
      </c>
      <c r="AB271" s="100">
        <v>52</v>
      </c>
      <c r="AC271" s="100">
        <v>47</v>
      </c>
      <c r="AD271" s="100">
        <v>41</v>
      </c>
      <c r="AE271" s="100">
        <v>5</v>
      </c>
      <c r="AF271" s="100">
        <v>37</v>
      </c>
      <c r="AG271" s="100">
        <v>37</v>
      </c>
      <c r="AH271" s="100">
        <v>37</v>
      </c>
      <c r="AI271" s="100" t="s">
        <v>163</v>
      </c>
      <c r="AJ271" s="100" t="s">
        <v>163</v>
      </c>
      <c r="AK271" s="100" t="s">
        <v>163</v>
      </c>
      <c r="AL271" s="100" t="s">
        <v>163</v>
      </c>
      <c r="AM271" s="100" t="s">
        <v>163</v>
      </c>
    </row>
    <row r="272" spans="1:39" ht="18" customHeight="1">
      <c r="A272" s="13"/>
      <c r="B272" s="13"/>
      <c r="C272" s="13"/>
      <c r="D272" s="13"/>
      <c r="E272" s="13"/>
      <c r="F272" s="68">
        <v>9</v>
      </c>
      <c r="G272" s="13"/>
      <c r="H272" s="91">
        <v>17</v>
      </c>
      <c r="I272" s="92">
        <v>12</v>
      </c>
      <c r="J272" s="92">
        <v>12</v>
      </c>
      <c r="K272" s="92">
        <v>4</v>
      </c>
      <c r="L272" s="100">
        <v>15</v>
      </c>
      <c r="M272" s="100">
        <v>12</v>
      </c>
      <c r="N272" s="100">
        <v>12</v>
      </c>
      <c r="O272" s="100">
        <v>3</v>
      </c>
      <c r="P272" s="100">
        <v>13</v>
      </c>
      <c r="Q272" s="100">
        <v>11</v>
      </c>
      <c r="R272" s="100">
        <v>11</v>
      </c>
      <c r="S272" s="100">
        <v>2</v>
      </c>
      <c r="T272" s="100">
        <v>1</v>
      </c>
      <c r="U272" s="100" t="s">
        <v>163</v>
      </c>
      <c r="V272" s="100" t="s">
        <v>163</v>
      </c>
      <c r="W272" s="100">
        <v>1</v>
      </c>
      <c r="X272" s="91">
        <v>96</v>
      </c>
      <c r="Y272" s="92">
        <v>65</v>
      </c>
      <c r="Z272" s="92">
        <v>65</v>
      </c>
      <c r="AA272" s="92">
        <v>24</v>
      </c>
      <c r="AB272" s="100">
        <v>83</v>
      </c>
      <c r="AC272" s="100">
        <v>65</v>
      </c>
      <c r="AD272" s="100">
        <v>65</v>
      </c>
      <c r="AE272" s="100">
        <v>18</v>
      </c>
      <c r="AF272" s="100">
        <v>72</v>
      </c>
      <c r="AG272" s="100">
        <v>60</v>
      </c>
      <c r="AH272" s="100">
        <v>60</v>
      </c>
      <c r="AI272" s="100">
        <v>12</v>
      </c>
      <c r="AJ272" s="100">
        <v>6</v>
      </c>
      <c r="AK272" s="100" t="s">
        <v>163</v>
      </c>
      <c r="AL272" s="100" t="s">
        <v>163</v>
      </c>
      <c r="AM272" s="100">
        <v>6</v>
      </c>
    </row>
    <row r="273" spans="1:39" ht="18" customHeight="1">
      <c r="A273" s="13"/>
      <c r="B273" s="13"/>
      <c r="C273" s="13"/>
      <c r="D273" s="13"/>
      <c r="E273" s="13"/>
      <c r="F273" s="68">
        <v>10</v>
      </c>
      <c r="G273" s="13"/>
      <c r="H273" s="91">
        <v>17</v>
      </c>
      <c r="I273" s="92">
        <v>13</v>
      </c>
      <c r="J273" s="92">
        <v>12</v>
      </c>
      <c r="K273" s="92">
        <v>4</v>
      </c>
      <c r="L273" s="100">
        <v>16</v>
      </c>
      <c r="M273" s="100">
        <v>13</v>
      </c>
      <c r="N273" s="100">
        <v>12</v>
      </c>
      <c r="O273" s="100">
        <v>3</v>
      </c>
      <c r="P273" s="100">
        <v>13</v>
      </c>
      <c r="Q273" s="100">
        <v>10</v>
      </c>
      <c r="R273" s="100">
        <v>10</v>
      </c>
      <c r="S273" s="100">
        <v>3</v>
      </c>
      <c r="T273" s="100">
        <v>1</v>
      </c>
      <c r="U273" s="100" t="s">
        <v>163</v>
      </c>
      <c r="V273" s="100" t="s">
        <v>163</v>
      </c>
      <c r="W273" s="100">
        <v>1</v>
      </c>
      <c r="X273" s="91">
        <v>94</v>
      </c>
      <c r="Y273" s="92">
        <v>71</v>
      </c>
      <c r="Z273" s="92">
        <v>65</v>
      </c>
      <c r="AA273" s="92">
        <v>23</v>
      </c>
      <c r="AB273" s="100">
        <v>90</v>
      </c>
      <c r="AC273" s="100">
        <v>71</v>
      </c>
      <c r="AD273" s="100">
        <v>65</v>
      </c>
      <c r="AE273" s="100">
        <v>19</v>
      </c>
      <c r="AF273" s="100">
        <v>73</v>
      </c>
      <c r="AG273" s="100">
        <v>54</v>
      </c>
      <c r="AH273" s="100">
        <v>54</v>
      </c>
      <c r="AI273" s="100">
        <v>19</v>
      </c>
      <c r="AJ273" s="100">
        <v>4</v>
      </c>
      <c r="AK273" s="100" t="s">
        <v>163</v>
      </c>
      <c r="AL273" s="100" t="s">
        <v>163</v>
      </c>
      <c r="AM273" s="100">
        <v>4</v>
      </c>
    </row>
    <row r="274" spans="1:39" ht="18" customHeight="1">
      <c r="A274" s="13"/>
      <c r="B274" s="13"/>
      <c r="C274" s="13"/>
      <c r="D274" s="13"/>
      <c r="E274" s="13"/>
      <c r="F274" s="68">
        <v>11</v>
      </c>
      <c r="G274" s="13"/>
      <c r="H274" s="91">
        <v>20</v>
      </c>
      <c r="I274" s="92">
        <v>15</v>
      </c>
      <c r="J274" s="92">
        <v>13</v>
      </c>
      <c r="K274" s="92">
        <v>3</v>
      </c>
      <c r="L274" s="100">
        <v>18</v>
      </c>
      <c r="M274" s="100">
        <v>15</v>
      </c>
      <c r="N274" s="100">
        <v>13</v>
      </c>
      <c r="O274" s="100">
        <v>3</v>
      </c>
      <c r="P274" s="100">
        <v>16</v>
      </c>
      <c r="Q274" s="100">
        <v>13</v>
      </c>
      <c r="R274" s="100">
        <v>13</v>
      </c>
      <c r="S274" s="100">
        <v>3</v>
      </c>
      <c r="T274" s="100" t="s">
        <v>163</v>
      </c>
      <c r="U274" s="100" t="s">
        <v>163</v>
      </c>
      <c r="V274" s="100" t="s">
        <v>163</v>
      </c>
      <c r="W274" s="100" t="s">
        <v>163</v>
      </c>
      <c r="X274" s="91">
        <v>105</v>
      </c>
      <c r="Y274" s="92">
        <v>81</v>
      </c>
      <c r="Z274" s="92">
        <v>70</v>
      </c>
      <c r="AA274" s="92">
        <v>14</v>
      </c>
      <c r="AB274" s="100">
        <v>95</v>
      </c>
      <c r="AC274" s="100">
        <v>81</v>
      </c>
      <c r="AD274" s="100">
        <v>70</v>
      </c>
      <c r="AE274" s="100">
        <v>14</v>
      </c>
      <c r="AF274" s="100">
        <v>84</v>
      </c>
      <c r="AG274" s="100">
        <v>70</v>
      </c>
      <c r="AH274" s="100">
        <v>70</v>
      </c>
      <c r="AI274" s="100">
        <v>14</v>
      </c>
      <c r="AJ274" s="100" t="s">
        <v>163</v>
      </c>
      <c r="AK274" s="100" t="s">
        <v>163</v>
      </c>
      <c r="AL274" s="100" t="s">
        <v>163</v>
      </c>
      <c r="AM274" s="100" t="s">
        <v>163</v>
      </c>
    </row>
    <row r="275" spans="1:39" ht="18" customHeight="1">
      <c r="A275" s="13"/>
      <c r="B275" s="13"/>
      <c r="C275" s="13"/>
      <c r="D275" s="13"/>
      <c r="E275" s="13"/>
      <c r="F275" s="68">
        <v>12</v>
      </c>
      <c r="G275" s="13"/>
      <c r="H275" s="91">
        <v>28</v>
      </c>
      <c r="I275" s="92">
        <v>19</v>
      </c>
      <c r="J275" s="92">
        <v>17</v>
      </c>
      <c r="K275" s="92">
        <v>7</v>
      </c>
      <c r="L275" s="100">
        <v>24</v>
      </c>
      <c r="M275" s="100">
        <v>19</v>
      </c>
      <c r="N275" s="100">
        <v>17</v>
      </c>
      <c r="O275" s="100">
        <v>5</v>
      </c>
      <c r="P275" s="100">
        <v>21</v>
      </c>
      <c r="Q275" s="100">
        <v>17</v>
      </c>
      <c r="R275" s="100">
        <v>17</v>
      </c>
      <c r="S275" s="100">
        <v>4</v>
      </c>
      <c r="T275" s="100">
        <v>2</v>
      </c>
      <c r="U275" s="100" t="s">
        <v>163</v>
      </c>
      <c r="V275" s="100" t="s">
        <v>163</v>
      </c>
      <c r="W275" s="100">
        <v>2</v>
      </c>
      <c r="X275" s="91">
        <v>141</v>
      </c>
      <c r="Y275" s="92">
        <v>94</v>
      </c>
      <c r="Z275" s="92">
        <v>85</v>
      </c>
      <c r="AA275" s="92">
        <v>37</v>
      </c>
      <c r="AB275" s="100">
        <v>122</v>
      </c>
      <c r="AC275" s="100">
        <v>94</v>
      </c>
      <c r="AD275" s="100">
        <v>85</v>
      </c>
      <c r="AE275" s="100">
        <v>28</v>
      </c>
      <c r="AF275" s="100">
        <v>108</v>
      </c>
      <c r="AG275" s="100">
        <v>85</v>
      </c>
      <c r="AH275" s="100">
        <v>85</v>
      </c>
      <c r="AI275" s="100">
        <v>23</v>
      </c>
      <c r="AJ275" s="100">
        <v>9</v>
      </c>
      <c r="AK275" s="100" t="s">
        <v>163</v>
      </c>
      <c r="AL275" s="100" t="s">
        <v>163</v>
      </c>
      <c r="AM275" s="100">
        <v>9</v>
      </c>
    </row>
    <row r="276" spans="1:39" ht="18" customHeight="1">
      <c r="A276" s="13"/>
      <c r="B276" s="13"/>
      <c r="C276" s="13"/>
      <c r="D276" s="13"/>
      <c r="E276" s="13"/>
      <c r="F276" s="68">
        <v>13</v>
      </c>
      <c r="G276" s="13"/>
      <c r="H276" s="91">
        <v>22</v>
      </c>
      <c r="I276" s="92">
        <v>19</v>
      </c>
      <c r="J276" s="92">
        <v>17</v>
      </c>
      <c r="K276" s="92">
        <v>2</v>
      </c>
      <c r="L276" s="100">
        <v>21</v>
      </c>
      <c r="M276" s="100">
        <v>19</v>
      </c>
      <c r="N276" s="100">
        <v>17</v>
      </c>
      <c r="O276" s="100">
        <v>2</v>
      </c>
      <c r="P276" s="100">
        <v>18</v>
      </c>
      <c r="Q276" s="100">
        <v>16</v>
      </c>
      <c r="R276" s="100">
        <v>16</v>
      </c>
      <c r="S276" s="100">
        <v>2</v>
      </c>
      <c r="T276" s="100" t="s">
        <v>163</v>
      </c>
      <c r="U276" s="100" t="s">
        <v>163</v>
      </c>
      <c r="V276" s="100" t="s">
        <v>163</v>
      </c>
      <c r="W276" s="100" t="s">
        <v>163</v>
      </c>
      <c r="X276" s="91">
        <v>119</v>
      </c>
      <c r="Y276" s="92">
        <v>105</v>
      </c>
      <c r="Z276" s="92">
        <v>94</v>
      </c>
      <c r="AA276" s="92">
        <v>9</v>
      </c>
      <c r="AB276" s="100">
        <v>114</v>
      </c>
      <c r="AC276" s="100">
        <v>105</v>
      </c>
      <c r="AD276" s="100">
        <v>94</v>
      </c>
      <c r="AE276" s="100">
        <v>9</v>
      </c>
      <c r="AF276" s="100">
        <v>98</v>
      </c>
      <c r="AG276" s="100">
        <v>89</v>
      </c>
      <c r="AH276" s="100">
        <v>89</v>
      </c>
      <c r="AI276" s="100">
        <v>9</v>
      </c>
      <c r="AJ276" s="100" t="s">
        <v>163</v>
      </c>
      <c r="AK276" s="100" t="s">
        <v>163</v>
      </c>
      <c r="AL276" s="100" t="s">
        <v>163</v>
      </c>
      <c r="AM276" s="100" t="s">
        <v>163</v>
      </c>
    </row>
    <row r="277" spans="1:39" ht="18" customHeight="1">
      <c r="A277" s="13"/>
      <c r="B277" s="13"/>
      <c r="C277" s="13"/>
      <c r="D277" s="13"/>
      <c r="E277" s="13"/>
      <c r="F277" s="68">
        <v>14</v>
      </c>
      <c r="G277" s="13"/>
      <c r="H277" s="91">
        <v>18</v>
      </c>
      <c r="I277" s="92">
        <v>15</v>
      </c>
      <c r="J277" s="92">
        <v>15</v>
      </c>
      <c r="K277" s="92">
        <v>3</v>
      </c>
      <c r="L277" s="100">
        <v>18</v>
      </c>
      <c r="M277" s="100">
        <v>15</v>
      </c>
      <c r="N277" s="100">
        <v>15</v>
      </c>
      <c r="O277" s="100">
        <v>3</v>
      </c>
      <c r="P277" s="100">
        <v>17</v>
      </c>
      <c r="Q277" s="100">
        <v>15</v>
      </c>
      <c r="R277" s="100">
        <v>15</v>
      </c>
      <c r="S277" s="100">
        <v>2</v>
      </c>
      <c r="T277" s="100" t="s">
        <v>163</v>
      </c>
      <c r="U277" s="100" t="s">
        <v>163</v>
      </c>
      <c r="V277" s="100" t="s">
        <v>163</v>
      </c>
      <c r="W277" s="100" t="s">
        <v>163</v>
      </c>
      <c r="X277" s="91">
        <v>95</v>
      </c>
      <c r="Y277" s="92">
        <v>80</v>
      </c>
      <c r="Z277" s="92">
        <v>80</v>
      </c>
      <c r="AA277" s="92">
        <v>15</v>
      </c>
      <c r="AB277" s="100">
        <v>95</v>
      </c>
      <c r="AC277" s="100">
        <v>80</v>
      </c>
      <c r="AD277" s="100">
        <v>80</v>
      </c>
      <c r="AE277" s="100">
        <v>15</v>
      </c>
      <c r="AF277" s="100">
        <v>91</v>
      </c>
      <c r="AG277" s="100">
        <v>80</v>
      </c>
      <c r="AH277" s="100">
        <v>80</v>
      </c>
      <c r="AI277" s="100">
        <v>11</v>
      </c>
      <c r="AJ277" s="100" t="s">
        <v>163</v>
      </c>
      <c r="AK277" s="100" t="s">
        <v>163</v>
      </c>
      <c r="AL277" s="100" t="s">
        <v>163</v>
      </c>
      <c r="AM277" s="100" t="s">
        <v>163</v>
      </c>
    </row>
    <row r="278" spans="1:39" ht="18" customHeight="1">
      <c r="A278" s="13"/>
      <c r="B278" s="13"/>
      <c r="C278" s="13"/>
      <c r="D278" s="13"/>
      <c r="E278" s="13"/>
      <c r="F278" s="68">
        <v>15</v>
      </c>
      <c r="G278" s="13"/>
      <c r="H278" s="91">
        <v>23</v>
      </c>
      <c r="I278" s="92">
        <v>16</v>
      </c>
      <c r="J278" s="92">
        <v>14</v>
      </c>
      <c r="K278" s="92">
        <v>3</v>
      </c>
      <c r="L278" s="100">
        <v>17</v>
      </c>
      <c r="M278" s="100">
        <v>14</v>
      </c>
      <c r="N278" s="100">
        <v>12</v>
      </c>
      <c r="O278" s="100">
        <v>3</v>
      </c>
      <c r="P278" s="100">
        <v>15</v>
      </c>
      <c r="Q278" s="100">
        <v>12</v>
      </c>
      <c r="R278" s="100">
        <v>12</v>
      </c>
      <c r="S278" s="100">
        <v>3</v>
      </c>
      <c r="T278" s="100">
        <v>2</v>
      </c>
      <c r="U278" s="100">
        <v>2</v>
      </c>
      <c r="V278" s="100">
        <v>2</v>
      </c>
      <c r="W278" s="100" t="s">
        <v>163</v>
      </c>
      <c r="X278" s="91">
        <v>112</v>
      </c>
      <c r="Y278" s="92">
        <v>75</v>
      </c>
      <c r="Z278" s="92">
        <v>65</v>
      </c>
      <c r="AA278" s="92">
        <v>16</v>
      </c>
      <c r="AB278" s="100">
        <v>82</v>
      </c>
      <c r="AC278" s="100">
        <v>66</v>
      </c>
      <c r="AD278" s="100">
        <v>56</v>
      </c>
      <c r="AE278" s="100">
        <v>16</v>
      </c>
      <c r="AF278" s="100">
        <v>72</v>
      </c>
      <c r="AG278" s="100">
        <v>56</v>
      </c>
      <c r="AH278" s="100">
        <v>56</v>
      </c>
      <c r="AI278" s="100">
        <v>16</v>
      </c>
      <c r="AJ278" s="100">
        <v>9</v>
      </c>
      <c r="AK278" s="100">
        <v>9</v>
      </c>
      <c r="AL278" s="100">
        <v>9</v>
      </c>
      <c r="AM278" s="100" t="s">
        <v>163</v>
      </c>
    </row>
    <row r="279" spans="1:39" ht="18" customHeight="1">
      <c r="A279" s="13"/>
      <c r="B279" s="13"/>
      <c r="C279" s="13"/>
      <c r="D279" s="13"/>
      <c r="E279" s="13"/>
      <c r="F279" s="68">
        <v>16</v>
      </c>
      <c r="G279" s="13"/>
      <c r="H279" s="91">
        <v>19</v>
      </c>
      <c r="I279" s="92">
        <v>15</v>
      </c>
      <c r="J279" s="92">
        <v>13</v>
      </c>
      <c r="K279" s="92">
        <v>4</v>
      </c>
      <c r="L279" s="100">
        <v>17</v>
      </c>
      <c r="M279" s="100">
        <v>15</v>
      </c>
      <c r="N279" s="100">
        <v>13</v>
      </c>
      <c r="O279" s="100">
        <v>2</v>
      </c>
      <c r="P279" s="100">
        <v>14</v>
      </c>
      <c r="Q279" s="100">
        <v>12</v>
      </c>
      <c r="R279" s="100">
        <v>12</v>
      </c>
      <c r="S279" s="100">
        <v>2</v>
      </c>
      <c r="T279" s="100">
        <v>2</v>
      </c>
      <c r="U279" s="100" t="s">
        <v>163</v>
      </c>
      <c r="V279" s="100" t="s">
        <v>163</v>
      </c>
      <c r="W279" s="100">
        <v>2</v>
      </c>
      <c r="X279" s="91">
        <v>97</v>
      </c>
      <c r="Y279" s="92">
        <v>76</v>
      </c>
      <c r="Z279" s="92">
        <v>65</v>
      </c>
      <c r="AA279" s="92">
        <v>21</v>
      </c>
      <c r="AB279" s="100">
        <v>86</v>
      </c>
      <c r="AC279" s="100">
        <v>76</v>
      </c>
      <c r="AD279" s="100">
        <v>65</v>
      </c>
      <c r="AE279" s="100">
        <v>10</v>
      </c>
      <c r="AF279" s="100">
        <v>71</v>
      </c>
      <c r="AG279" s="100">
        <v>61</v>
      </c>
      <c r="AH279" s="100">
        <v>61</v>
      </c>
      <c r="AI279" s="100">
        <v>10</v>
      </c>
      <c r="AJ279" s="100">
        <v>11</v>
      </c>
      <c r="AK279" s="100" t="s">
        <v>163</v>
      </c>
      <c r="AL279" s="100" t="s">
        <v>163</v>
      </c>
      <c r="AM279" s="100">
        <v>11</v>
      </c>
    </row>
    <row r="280" spans="1:39" ht="18" customHeight="1">
      <c r="A280" s="13"/>
      <c r="B280" s="13"/>
      <c r="C280" s="13"/>
      <c r="D280" s="13"/>
      <c r="E280" s="13"/>
      <c r="F280" s="68">
        <v>17</v>
      </c>
      <c r="G280" s="13"/>
      <c r="H280" s="91">
        <v>25</v>
      </c>
      <c r="I280" s="92">
        <v>18</v>
      </c>
      <c r="J280" s="92">
        <v>17</v>
      </c>
      <c r="K280" s="92">
        <v>5</v>
      </c>
      <c r="L280" s="100">
        <v>23</v>
      </c>
      <c r="M280" s="100">
        <v>18</v>
      </c>
      <c r="N280" s="100">
        <v>17</v>
      </c>
      <c r="O280" s="100">
        <v>5</v>
      </c>
      <c r="P280" s="100">
        <v>20</v>
      </c>
      <c r="Q280" s="100">
        <v>16</v>
      </c>
      <c r="R280" s="100">
        <v>16</v>
      </c>
      <c r="S280" s="100">
        <v>4</v>
      </c>
      <c r="T280" s="100" t="s">
        <v>163</v>
      </c>
      <c r="U280" s="100" t="s">
        <v>163</v>
      </c>
      <c r="V280" s="100" t="s">
        <v>163</v>
      </c>
      <c r="W280" s="100" t="s">
        <v>163</v>
      </c>
      <c r="X280" s="91">
        <v>123</v>
      </c>
      <c r="Y280" s="92">
        <v>87</v>
      </c>
      <c r="Z280" s="92">
        <v>82</v>
      </c>
      <c r="AA280" s="92">
        <v>25</v>
      </c>
      <c r="AB280" s="100">
        <v>112</v>
      </c>
      <c r="AC280" s="100">
        <v>87</v>
      </c>
      <c r="AD280" s="100">
        <v>82</v>
      </c>
      <c r="AE280" s="100">
        <v>25</v>
      </c>
      <c r="AF280" s="100">
        <v>96</v>
      </c>
      <c r="AG280" s="100">
        <v>77</v>
      </c>
      <c r="AH280" s="100">
        <v>77</v>
      </c>
      <c r="AI280" s="100">
        <v>19</v>
      </c>
      <c r="AJ280" s="100" t="s">
        <v>163</v>
      </c>
      <c r="AK280" s="100" t="s">
        <v>163</v>
      </c>
      <c r="AL280" s="100" t="s">
        <v>163</v>
      </c>
      <c r="AM280" s="100" t="s">
        <v>163</v>
      </c>
    </row>
    <row r="281" spans="1:39" ht="18" customHeight="1">
      <c r="A281" s="13"/>
      <c r="B281" s="13"/>
      <c r="C281" s="13"/>
      <c r="D281" s="13"/>
      <c r="E281" s="13"/>
      <c r="F281" s="68">
        <v>18</v>
      </c>
      <c r="G281" s="13"/>
      <c r="H281" s="91">
        <v>27</v>
      </c>
      <c r="I281" s="92">
        <v>17</v>
      </c>
      <c r="J281" s="92">
        <v>13</v>
      </c>
      <c r="K281" s="92">
        <v>7</v>
      </c>
      <c r="L281" s="100">
        <v>22</v>
      </c>
      <c r="M281" s="100">
        <v>15</v>
      </c>
      <c r="N281" s="100">
        <v>11</v>
      </c>
      <c r="O281" s="100">
        <v>7</v>
      </c>
      <c r="P281" s="100">
        <v>19</v>
      </c>
      <c r="Q281" s="100">
        <v>12</v>
      </c>
      <c r="R281" s="100">
        <v>11</v>
      </c>
      <c r="S281" s="100">
        <v>7</v>
      </c>
      <c r="T281" s="100">
        <v>2</v>
      </c>
      <c r="U281" s="100">
        <v>2</v>
      </c>
      <c r="V281" s="100">
        <v>2</v>
      </c>
      <c r="W281" s="100" t="s">
        <v>163</v>
      </c>
      <c r="X281" s="91">
        <v>130</v>
      </c>
      <c r="Y281" s="92">
        <v>83</v>
      </c>
      <c r="Z281" s="92">
        <v>63</v>
      </c>
      <c r="AA281" s="92">
        <v>33</v>
      </c>
      <c r="AB281" s="100">
        <v>106</v>
      </c>
      <c r="AC281" s="100">
        <v>73</v>
      </c>
      <c r="AD281" s="100">
        <v>53</v>
      </c>
      <c r="AE281" s="100">
        <v>33</v>
      </c>
      <c r="AF281" s="100">
        <v>90</v>
      </c>
      <c r="AG281" s="100">
        <v>57</v>
      </c>
      <c r="AH281" s="100">
        <v>53</v>
      </c>
      <c r="AI281" s="100">
        <v>33</v>
      </c>
      <c r="AJ281" s="100">
        <v>10</v>
      </c>
      <c r="AK281" s="100">
        <v>10</v>
      </c>
      <c r="AL281" s="100">
        <v>10</v>
      </c>
      <c r="AM281" s="100" t="s">
        <v>163</v>
      </c>
    </row>
    <row r="282" spans="1:39" ht="18" customHeight="1">
      <c r="A282" s="13"/>
      <c r="B282" s="13"/>
      <c r="C282" s="13"/>
      <c r="D282" s="13"/>
      <c r="E282" s="13"/>
      <c r="F282" s="68">
        <v>19</v>
      </c>
      <c r="G282" s="13"/>
      <c r="H282" s="91">
        <v>22</v>
      </c>
      <c r="I282" s="92">
        <v>22</v>
      </c>
      <c r="J282" s="92">
        <v>16</v>
      </c>
      <c r="K282" s="92" t="s">
        <v>163</v>
      </c>
      <c r="L282" s="100">
        <v>22</v>
      </c>
      <c r="M282" s="100">
        <v>22</v>
      </c>
      <c r="N282" s="100">
        <v>16</v>
      </c>
      <c r="O282" s="100" t="s">
        <v>163</v>
      </c>
      <c r="P282" s="100">
        <v>18</v>
      </c>
      <c r="Q282" s="100">
        <v>18</v>
      </c>
      <c r="R282" s="100">
        <v>15</v>
      </c>
      <c r="S282" s="100" t="s">
        <v>163</v>
      </c>
      <c r="T282" s="100" t="s">
        <v>163</v>
      </c>
      <c r="U282" s="100" t="s">
        <v>163</v>
      </c>
      <c r="V282" s="100" t="s">
        <v>163</v>
      </c>
      <c r="W282" s="100" t="s">
        <v>163</v>
      </c>
      <c r="X282" s="91">
        <v>104</v>
      </c>
      <c r="Y282" s="92">
        <v>104</v>
      </c>
      <c r="Z282" s="92">
        <v>75</v>
      </c>
      <c r="AA282" s="92" t="s">
        <v>163</v>
      </c>
      <c r="AB282" s="100">
        <v>104</v>
      </c>
      <c r="AC282" s="100">
        <v>104</v>
      </c>
      <c r="AD282" s="100">
        <v>75</v>
      </c>
      <c r="AE282" s="100" t="s">
        <v>163</v>
      </c>
      <c r="AF282" s="100">
        <v>83</v>
      </c>
      <c r="AG282" s="100">
        <v>83</v>
      </c>
      <c r="AH282" s="100">
        <v>71</v>
      </c>
      <c r="AI282" s="100" t="s">
        <v>163</v>
      </c>
      <c r="AJ282" s="100" t="s">
        <v>163</v>
      </c>
      <c r="AK282" s="100" t="s">
        <v>163</v>
      </c>
      <c r="AL282" s="100" t="s">
        <v>163</v>
      </c>
      <c r="AM282" s="100" t="s">
        <v>163</v>
      </c>
    </row>
    <row r="283" spans="1:39" ht="18" customHeight="1">
      <c r="A283" s="13"/>
      <c r="B283" s="13"/>
      <c r="C283" s="13"/>
      <c r="D283" s="13"/>
      <c r="E283" s="13"/>
      <c r="F283" s="68">
        <v>20</v>
      </c>
      <c r="G283" s="13" t="s">
        <v>69</v>
      </c>
      <c r="H283" s="91">
        <v>505</v>
      </c>
      <c r="I283" s="92">
        <v>236</v>
      </c>
      <c r="J283" s="92">
        <v>206</v>
      </c>
      <c r="K283" s="92">
        <v>239</v>
      </c>
      <c r="L283" s="100">
        <v>299</v>
      </c>
      <c r="M283" s="100">
        <v>198</v>
      </c>
      <c r="N283" s="100">
        <v>171</v>
      </c>
      <c r="O283" s="100">
        <v>101</v>
      </c>
      <c r="P283" s="100">
        <v>259</v>
      </c>
      <c r="Q283" s="100">
        <v>169</v>
      </c>
      <c r="R283" s="100">
        <v>160</v>
      </c>
      <c r="S283" s="100">
        <v>90</v>
      </c>
      <c r="T283" s="100">
        <v>176</v>
      </c>
      <c r="U283" s="100">
        <v>38</v>
      </c>
      <c r="V283" s="100">
        <v>35</v>
      </c>
      <c r="W283" s="100">
        <v>138</v>
      </c>
      <c r="X283" s="91">
        <v>2238</v>
      </c>
      <c r="Y283" s="92">
        <v>1050</v>
      </c>
      <c r="Z283" s="92">
        <v>920</v>
      </c>
      <c r="AA283" s="92">
        <v>1049</v>
      </c>
      <c r="AB283" s="100">
        <v>1319</v>
      </c>
      <c r="AC283" s="100">
        <v>880</v>
      </c>
      <c r="AD283" s="100">
        <v>762</v>
      </c>
      <c r="AE283" s="100">
        <v>439</v>
      </c>
      <c r="AF283" s="100">
        <v>1142</v>
      </c>
      <c r="AG283" s="100">
        <v>750</v>
      </c>
      <c r="AH283" s="100">
        <v>712</v>
      </c>
      <c r="AI283" s="100">
        <v>392</v>
      </c>
      <c r="AJ283" s="100">
        <v>780</v>
      </c>
      <c r="AK283" s="100">
        <v>170</v>
      </c>
      <c r="AL283" s="100">
        <v>158</v>
      </c>
      <c r="AM283" s="100">
        <v>610</v>
      </c>
    </row>
    <row r="284" spans="1:39" ht="18" customHeight="1">
      <c r="A284" s="13"/>
      <c r="B284" s="13"/>
      <c r="C284" s="303" t="s">
        <v>270</v>
      </c>
      <c r="D284" s="303"/>
      <c r="E284" s="303"/>
      <c r="F284" s="303"/>
      <c r="G284" s="303"/>
      <c r="H284" s="91">
        <v>545</v>
      </c>
      <c r="I284" s="92">
        <v>285</v>
      </c>
      <c r="J284" s="92">
        <v>246</v>
      </c>
      <c r="K284" s="92">
        <v>222</v>
      </c>
      <c r="L284" s="100">
        <v>353</v>
      </c>
      <c r="M284" s="100">
        <v>250</v>
      </c>
      <c r="N284" s="100">
        <v>214</v>
      </c>
      <c r="O284" s="100">
        <v>103</v>
      </c>
      <c r="P284" s="100">
        <v>310</v>
      </c>
      <c r="Q284" s="100">
        <v>217</v>
      </c>
      <c r="R284" s="100">
        <v>201</v>
      </c>
      <c r="S284" s="100">
        <v>93</v>
      </c>
      <c r="T284" s="100">
        <v>153</v>
      </c>
      <c r="U284" s="100">
        <v>35</v>
      </c>
      <c r="V284" s="100">
        <v>32</v>
      </c>
      <c r="W284" s="100">
        <v>118</v>
      </c>
      <c r="X284" s="91">
        <v>2333</v>
      </c>
      <c r="Y284" s="92">
        <v>1216</v>
      </c>
      <c r="Z284" s="92">
        <v>1049</v>
      </c>
      <c r="AA284" s="92">
        <v>945</v>
      </c>
      <c r="AB284" s="100">
        <v>1505</v>
      </c>
      <c r="AC284" s="100">
        <v>1066</v>
      </c>
      <c r="AD284" s="100">
        <v>911</v>
      </c>
      <c r="AE284" s="100">
        <v>439</v>
      </c>
      <c r="AF284" s="100">
        <v>1321</v>
      </c>
      <c r="AG284" s="100">
        <v>923</v>
      </c>
      <c r="AH284" s="100">
        <v>856</v>
      </c>
      <c r="AI284" s="100">
        <v>398</v>
      </c>
      <c r="AJ284" s="100">
        <v>651</v>
      </c>
      <c r="AK284" s="100">
        <v>150</v>
      </c>
      <c r="AL284" s="100">
        <v>138</v>
      </c>
      <c r="AM284" s="100">
        <v>501</v>
      </c>
    </row>
    <row r="285" spans="1:39" ht="18" customHeight="1">
      <c r="A285" s="13"/>
      <c r="B285" s="13"/>
      <c r="E285" s="139" t="s">
        <v>65</v>
      </c>
      <c r="F285" s="2">
        <v>0</v>
      </c>
      <c r="G285" s="2" t="s">
        <v>63</v>
      </c>
      <c r="H285" s="91">
        <v>5</v>
      </c>
      <c r="I285" s="92">
        <v>1</v>
      </c>
      <c r="J285" s="92">
        <v>1</v>
      </c>
      <c r="K285" s="92">
        <v>3</v>
      </c>
      <c r="L285" s="100">
        <v>4</v>
      </c>
      <c r="M285" s="100">
        <v>1</v>
      </c>
      <c r="N285" s="100">
        <v>1</v>
      </c>
      <c r="O285" s="100">
        <v>3</v>
      </c>
      <c r="P285" s="100">
        <v>4</v>
      </c>
      <c r="Q285" s="100">
        <v>1</v>
      </c>
      <c r="R285" s="100">
        <v>1</v>
      </c>
      <c r="S285" s="100">
        <v>3</v>
      </c>
      <c r="T285" s="100" t="s">
        <v>163</v>
      </c>
      <c r="U285" s="100" t="s">
        <v>163</v>
      </c>
      <c r="V285" s="100" t="s">
        <v>163</v>
      </c>
      <c r="W285" s="100" t="s">
        <v>163</v>
      </c>
      <c r="X285" s="91">
        <v>30</v>
      </c>
      <c r="Y285" s="92">
        <v>7</v>
      </c>
      <c r="Z285" s="92">
        <v>7</v>
      </c>
      <c r="AA285" s="92">
        <v>16</v>
      </c>
      <c r="AB285" s="100">
        <v>23</v>
      </c>
      <c r="AC285" s="100">
        <v>7</v>
      </c>
      <c r="AD285" s="100">
        <v>7</v>
      </c>
      <c r="AE285" s="100">
        <v>16</v>
      </c>
      <c r="AF285" s="100">
        <v>23</v>
      </c>
      <c r="AG285" s="100">
        <v>7</v>
      </c>
      <c r="AH285" s="100">
        <v>7</v>
      </c>
      <c r="AI285" s="100">
        <v>16</v>
      </c>
      <c r="AJ285" s="100" t="s">
        <v>163</v>
      </c>
      <c r="AK285" s="100" t="s">
        <v>163</v>
      </c>
      <c r="AL285" s="100" t="s">
        <v>163</v>
      </c>
      <c r="AM285" s="100" t="s">
        <v>163</v>
      </c>
    </row>
    <row r="286" spans="1:39" ht="18" customHeight="1">
      <c r="A286" s="13"/>
      <c r="B286" s="13"/>
      <c r="E286" s="299" t="s">
        <v>280</v>
      </c>
      <c r="F286" s="299"/>
      <c r="H286" s="91">
        <v>15</v>
      </c>
      <c r="I286" s="92">
        <v>7</v>
      </c>
      <c r="J286" s="92">
        <v>7</v>
      </c>
      <c r="K286" s="92">
        <v>3</v>
      </c>
      <c r="L286" s="100">
        <v>10</v>
      </c>
      <c r="M286" s="100">
        <v>7</v>
      </c>
      <c r="N286" s="100">
        <v>7</v>
      </c>
      <c r="O286" s="100">
        <v>3</v>
      </c>
      <c r="P286" s="100">
        <v>9</v>
      </c>
      <c r="Q286" s="100">
        <v>6</v>
      </c>
      <c r="R286" s="100">
        <v>6</v>
      </c>
      <c r="S286" s="100">
        <v>3</v>
      </c>
      <c r="T286" s="100" t="s">
        <v>163</v>
      </c>
      <c r="U286" s="100" t="s">
        <v>163</v>
      </c>
      <c r="V286" s="100" t="s">
        <v>163</v>
      </c>
      <c r="W286" s="100" t="s">
        <v>163</v>
      </c>
      <c r="X286" s="91">
        <v>70</v>
      </c>
      <c r="Y286" s="92">
        <v>31</v>
      </c>
      <c r="Z286" s="92">
        <v>31</v>
      </c>
      <c r="AA286" s="92">
        <v>15</v>
      </c>
      <c r="AB286" s="100">
        <v>46</v>
      </c>
      <c r="AC286" s="100">
        <v>31</v>
      </c>
      <c r="AD286" s="100">
        <v>31</v>
      </c>
      <c r="AE286" s="100">
        <v>15</v>
      </c>
      <c r="AF286" s="100">
        <v>42</v>
      </c>
      <c r="AG286" s="100">
        <v>27</v>
      </c>
      <c r="AH286" s="100">
        <v>27</v>
      </c>
      <c r="AI286" s="100">
        <v>15</v>
      </c>
      <c r="AJ286" s="100" t="s">
        <v>163</v>
      </c>
      <c r="AK286" s="100" t="s">
        <v>163</v>
      </c>
      <c r="AL286" s="100" t="s">
        <v>163</v>
      </c>
      <c r="AM286" s="100" t="s">
        <v>163</v>
      </c>
    </row>
    <row r="287" spans="1:39" ht="18" customHeight="1">
      <c r="A287" s="13"/>
      <c r="B287" s="13"/>
      <c r="E287" s="299" t="s">
        <v>279</v>
      </c>
      <c r="F287" s="299"/>
      <c r="H287" s="91">
        <v>13</v>
      </c>
      <c r="I287" s="92">
        <v>9</v>
      </c>
      <c r="J287" s="92">
        <v>8</v>
      </c>
      <c r="K287" s="92">
        <v>3</v>
      </c>
      <c r="L287" s="100">
        <v>12</v>
      </c>
      <c r="M287" s="100">
        <v>9</v>
      </c>
      <c r="N287" s="100">
        <v>8</v>
      </c>
      <c r="O287" s="100">
        <v>3</v>
      </c>
      <c r="P287" s="100">
        <v>11</v>
      </c>
      <c r="Q287" s="100">
        <v>8</v>
      </c>
      <c r="R287" s="100">
        <v>7</v>
      </c>
      <c r="S287" s="100">
        <v>3</v>
      </c>
      <c r="T287" s="100" t="s">
        <v>163</v>
      </c>
      <c r="U287" s="100" t="s">
        <v>163</v>
      </c>
      <c r="V287" s="100" t="s">
        <v>163</v>
      </c>
      <c r="W287" s="100" t="s">
        <v>163</v>
      </c>
      <c r="X287" s="91">
        <v>62</v>
      </c>
      <c r="Y287" s="92">
        <v>43</v>
      </c>
      <c r="Z287" s="92">
        <v>39</v>
      </c>
      <c r="AA287" s="92">
        <v>15</v>
      </c>
      <c r="AB287" s="100">
        <v>58</v>
      </c>
      <c r="AC287" s="100">
        <v>43</v>
      </c>
      <c r="AD287" s="100">
        <v>39</v>
      </c>
      <c r="AE287" s="100">
        <v>15</v>
      </c>
      <c r="AF287" s="100">
        <v>52</v>
      </c>
      <c r="AG287" s="100">
        <v>37</v>
      </c>
      <c r="AH287" s="100">
        <v>33</v>
      </c>
      <c r="AI287" s="100">
        <v>15</v>
      </c>
      <c r="AJ287" s="100" t="s">
        <v>163</v>
      </c>
      <c r="AK287" s="100" t="s">
        <v>163</v>
      </c>
      <c r="AL287" s="100" t="s">
        <v>163</v>
      </c>
      <c r="AM287" s="100" t="s">
        <v>163</v>
      </c>
    </row>
    <row r="288" spans="1:39" ht="18" customHeight="1">
      <c r="A288" s="13"/>
      <c r="B288" s="13"/>
      <c r="E288" s="299" t="s">
        <v>278</v>
      </c>
      <c r="F288" s="299"/>
      <c r="H288" s="91">
        <v>20</v>
      </c>
      <c r="I288" s="92">
        <v>16</v>
      </c>
      <c r="J288" s="92">
        <v>14</v>
      </c>
      <c r="K288" s="92">
        <v>1</v>
      </c>
      <c r="L288" s="100">
        <v>16</v>
      </c>
      <c r="M288" s="100">
        <v>16</v>
      </c>
      <c r="N288" s="100">
        <v>14</v>
      </c>
      <c r="O288" s="100" t="s">
        <v>163</v>
      </c>
      <c r="P288" s="100">
        <v>15</v>
      </c>
      <c r="Q288" s="100">
        <v>15</v>
      </c>
      <c r="R288" s="100">
        <v>13</v>
      </c>
      <c r="S288" s="100" t="s">
        <v>163</v>
      </c>
      <c r="T288" s="100" t="s">
        <v>163</v>
      </c>
      <c r="U288" s="100" t="s">
        <v>163</v>
      </c>
      <c r="V288" s="100" t="s">
        <v>163</v>
      </c>
      <c r="W288" s="100" t="s">
        <v>163</v>
      </c>
      <c r="X288" s="91">
        <v>84</v>
      </c>
      <c r="Y288" s="92">
        <v>66</v>
      </c>
      <c r="Z288" s="92">
        <v>57</v>
      </c>
      <c r="AA288" s="92">
        <v>5</v>
      </c>
      <c r="AB288" s="100">
        <v>66</v>
      </c>
      <c r="AC288" s="100">
        <v>66</v>
      </c>
      <c r="AD288" s="100">
        <v>57</v>
      </c>
      <c r="AE288" s="100" t="s">
        <v>163</v>
      </c>
      <c r="AF288" s="100">
        <v>62</v>
      </c>
      <c r="AG288" s="100">
        <v>62</v>
      </c>
      <c r="AH288" s="100">
        <v>53</v>
      </c>
      <c r="AI288" s="100" t="s">
        <v>163</v>
      </c>
      <c r="AJ288" s="100" t="s">
        <v>163</v>
      </c>
      <c r="AK288" s="100" t="s">
        <v>163</v>
      </c>
      <c r="AL288" s="100" t="s">
        <v>163</v>
      </c>
      <c r="AM288" s="100" t="s">
        <v>163</v>
      </c>
    </row>
    <row r="289" spans="1:39" ht="18" customHeight="1">
      <c r="A289" s="13"/>
      <c r="B289" s="13"/>
      <c r="E289" s="299" t="s">
        <v>267</v>
      </c>
      <c r="F289" s="299"/>
      <c r="H289" s="91">
        <v>11</v>
      </c>
      <c r="I289" s="92">
        <v>8</v>
      </c>
      <c r="J289" s="92">
        <v>8</v>
      </c>
      <c r="K289" s="92">
        <v>3</v>
      </c>
      <c r="L289" s="100">
        <v>10</v>
      </c>
      <c r="M289" s="100">
        <v>8</v>
      </c>
      <c r="N289" s="100">
        <v>8</v>
      </c>
      <c r="O289" s="100">
        <v>2</v>
      </c>
      <c r="P289" s="100">
        <v>10</v>
      </c>
      <c r="Q289" s="100">
        <v>8</v>
      </c>
      <c r="R289" s="100">
        <v>8</v>
      </c>
      <c r="S289" s="100">
        <v>2</v>
      </c>
      <c r="T289" s="100">
        <v>1</v>
      </c>
      <c r="U289" s="100" t="s">
        <v>163</v>
      </c>
      <c r="V289" s="100" t="s">
        <v>163</v>
      </c>
      <c r="W289" s="100">
        <v>1</v>
      </c>
      <c r="X289" s="91">
        <v>46</v>
      </c>
      <c r="Y289" s="92">
        <v>34</v>
      </c>
      <c r="Z289" s="92">
        <v>34</v>
      </c>
      <c r="AA289" s="92">
        <v>12</v>
      </c>
      <c r="AB289" s="100">
        <v>42</v>
      </c>
      <c r="AC289" s="100">
        <v>34</v>
      </c>
      <c r="AD289" s="100">
        <v>34</v>
      </c>
      <c r="AE289" s="100">
        <v>8</v>
      </c>
      <c r="AF289" s="100">
        <v>42</v>
      </c>
      <c r="AG289" s="100">
        <v>34</v>
      </c>
      <c r="AH289" s="100">
        <v>34</v>
      </c>
      <c r="AI289" s="100">
        <v>8</v>
      </c>
      <c r="AJ289" s="100">
        <v>4</v>
      </c>
      <c r="AK289" s="100" t="s">
        <v>163</v>
      </c>
      <c r="AL289" s="100" t="s">
        <v>163</v>
      </c>
      <c r="AM289" s="100">
        <v>4</v>
      </c>
    </row>
    <row r="290" spans="1:39" ht="18" customHeight="1">
      <c r="A290" s="13"/>
      <c r="B290" s="13"/>
      <c r="E290" s="299" t="s">
        <v>268</v>
      </c>
      <c r="F290" s="299"/>
      <c r="H290" s="91">
        <v>18</v>
      </c>
      <c r="I290" s="92">
        <v>13</v>
      </c>
      <c r="J290" s="92">
        <v>12</v>
      </c>
      <c r="K290" s="92">
        <v>4</v>
      </c>
      <c r="L290" s="100">
        <v>15</v>
      </c>
      <c r="M290" s="100">
        <v>13</v>
      </c>
      <c r="N290" s="100">
        <v>12</v>
      </c>
      <c r="O290" s="100">
        <v>2</v>
      </c>
      <c r="P290" s="100">
        <v>13</v>
      </c>
      <c r="Q290" s="100">
        <v>12</v>
      </c>
      <c r="R290" s="100">
        <v>12</v>
      </c>
      <c r="S290" s="100">
        <v>1</v>
      </c>
      <c r="T290" s="100">
        <v>2</v>
      </c>
      <c r="U290" s="100" t="s">
        <v>163</v>
      </c>
      <c r="V290" s="100" t="s">
        <v>163</v>
      </c>
      <c r="W290" s="100">
        <v>2</v>
      </c>
      <c r="X290" s="91">
        <v>77</v>
      </c>
      <c r="Y290" s="92">
        <v>56</v>
      </c>
      <c r="Z290" s="92">
        <v>52</v>
      </c>
      <c r="AA290" s="92">
        <v>17</v>
      </c>
      <c r="AB290" s="100">
        <v>64</v>
      </c>
      <c r="AC290" s="100">
        <v>56</v>
      </c>
      <c r="AD290" s="100">
        <v>52</v>
      </c>
      <c r="AE290" s="100">
        <v>8</v>
      </c>
      <c r="AF290" s="100">
        <v>56</v>
      </c>
      <c r="AG290" s="100">
        <v>52</v>
      </c>
      <c r="AH290" s="100">
        <v>52</v>
      </c>
      <c r="AI290" s="100">
        <v>4</v>
      </c>
      <c r="AJ290" s="100">
        <v>9</v>
      </c>
      <c r="AK290" s="100" t="s">
        <v>163</v>
      </c>
      <c r="AL290" s="100" t="s">
        <v>163</v>
      </c>
      <c r="AM290" s="100">
        <v>9</v>
      </c>
    </row>
    <row r="291" spans="1:39" ht="18" customHeight="1">
      <c r="A291" s="13"/>
      <c r="B291" s="13"/>
      <c r="E291" s="299" t="s">
        <v>269</v>
      </c>
      <c r="F291" s="299"/>
      <c r="H291" s="91">
        <v>30</v>
      </c>
      <c r="I291" s="92">
        <v>25</v>
      </c>
      <c r="J291" s="92">
        <v>22</v>
      </c>
      <c r="K291" s="92">
        <v>4</v>
      </c>
      <c r="L291" s="100">
        <v>26</v>
      </c>
      <c r="M291" s="100">
        <v>23</v>
      </c>
      <c r="N291" s="100">
        <v>20</v>
      </c>
      <c r="O291" s="100">
        <v>3</v>
      </c>
      <c r="P291" s="100">
        <v>22</v>
      </c>
      <c r="Q291" s="100">
        <v>19</v>
      </c>
      <c r="R291" s="100">
        <v>19</v>
      </c>
      <c r="S291" s="100">
        <v>3</v>
      </c>
      <c r="T291" s="100">
        <v>3</v>
      </c>
      <c r="U291" s="100">
        <v>2</v>
      </c>
      <c r="V291" s="100">
        <v>2</v>
      </c>
      <c r="W291" s="100">
        <v>1</v>
      </c>
      <c r="X291" s="91">
        <v>128</v>
      </c>
      <c r="Y291" s="92">
        <v>106</v>
      </c>
      <c r="Z291" s="92">
        <v>91</v>
      </c>
      <c r="AA291" s="92">
        <v>18</v>
      </c>
      <c r="AB291" s="100">
        <v>110</v>
      </c>
      <c r="AC291" s="100">
        <v>97</v>
      </c>
      <c r="AD291" s="100">
        <v>82</v>
      </c>
      <c r="AE291" s="100">
        <v>13</v>
      </c>
      <c r="AF291" s="100">
        <v>91</v>
      </c>
      <c r="AG291" s="100">
        <v>78</v>
      </c>
      <c r="AH291" s="100">
        <v>78</v>
      </c>
      <c r="AI291" s="100">
        <v>13</v>
      </c>
      <c r="AJ291" s="100">
        <v>14</v>
      </c>
      <c r="AK291" s="100">
        <v>9</v>
      </c>
      <c r="AL291" s="100">
        <v>9</v>
      </c>
      <c r="AM291" s="100">
        <v>5</v>
      </c>
    </row>
    <row r="292" spans="1:39" ht="18" customHeight="1">
      <c r="A292" s="13"/>
      <c r="B292" s="13"/>
      <c r="E292" s="299" t="s">
        <v>277</v>
      </c>
      <c r="F292" s="299"/>
      <c r="H292" s="91">
        <v>28</v>
      </c>
      <c r="I292" s="92">
        <v>23</v>
      </c>
      <c r="J292" s="92">
        <v>17</v>
      </c>
      <c r="K292" s="92">
        <v>4</v>
      </c>
      <c r="L292" s="100">
        <v>26</v>
      </c>
      <c r="M292" s="100">
        <v>22</v>
      </c>
      <c r="N292" s="100">
        <v>16</v>
      </c>
      <c r="O292" s="100">
        <v>4</v>
      </c>
      <c r="P292" s="100">
        <v>23</v>
      </c>
      <c r="Q292" s="100">
        <v>19</v>
      </c>
      <c r="R292" s="100">
        <v>15</v>
      </c>
      <c r="S292" s="100">
        <v>4</v>
      </c>
      <c r="T292" s="100">
        <v>1</v>
      </c>
      <c r="U292" s="100">
        <v>1</v>
      </c>
      <c r="V292" s="100">
        <v>1</v>
      </c>
      <c r="W292" s="100" t="s">
        <v>163</v>
      </c>
      <c r="X292" s="91">
        <v>121</v>
      </c>
      <c r="Y292" s="92">
        <v>99</v>
      </c>
      <c r="Z292" s="92">
        <v>73</v>
      </c>
      <c r="AA292" s="92">
        <v>18</v>
      </c>
      <c r="AB292" s="100">
        <v>113</v>
      </c>
      <c r="AC292" s="100">
        <v>95</v>
      </c>
      <c r="AD292" s="100">
        <v>69</v>
      </c>
      <c r="AE292" s="100">
        <v>18</v>
      </c>
      <c r="AF292" s="100">
        <v>99</v>
      </c>
      <c r="AG292" s="100">
        <v>81</v>
      </c>
      <c r="AH292" s="100">
        <v>65</v>
      </c>
      <c r="AI292" s="100">
        <v>18</v>
      </c>
      <c r="AJ292" s="100">
        <v>4</v>
      </c>
      <c r="AK292" s="100">
        <v>4</v>
      </c>
      <c r="AL292" s="100">
        <v>4</v>
      </c>
      <c r="AM292" s="100" t="s">
        <v>163</v>
      </c>
    </row>
    <row r="293" spans="1:39" ht="18" customHeight="1">
      <c r="A293" s="13"/>
      <c r="B293" s="13"/>
      <c r="F293" s="137">
        <v>20</v>
      </c>
      <c r="G293" s="2" t="s">
        <v>64</v>
      </c>
      <c r="H293" s="91">
        <v>405</v>
      </c>
      <c r="I293" s="92">
        <v>183</v>
      </c>
      <c r="J293" s="92">
        <v>157</v>
      </c>
      <c r="K293" s="92">
        <v>197</v>
      </c>
      <c r="L293" s="100">
        <v>234</v>
      </c>
      <c r="M293" s="100">
        <v>151</v>
      </c>
      <c r="N293" s="100">
        <v>128</v>
      </c>
      <c r="O293" s="100">
        <v>83</v>
      </c>
      <c r="P293" s="100">
        <v>203</v>
      </c>
      <c r="Q293" s="100">
        <v>129</v>
      </c>
      <c r="R293" s="100">
        <v>120</v>
      </c>
      <c r="S293" s="100">
        <v>74</v>
      </c>
      <c r="T293" s="100">
        <v>146</v>
      </c>
      <c r="U293" s="100">
        <v>32</v>
      </c>
      <c r="V293" s="100">
        <v>29</v>
      </c>
      <c r="W293" s="100">
        <v>114</v>
      </c>
      <c r="X293" s="91">
        <v>1715</v>
      </c>
      <c r="Y293" s="92">
        <v>774</v>
      </c>
      <c r="Z293" s="92">
        <v>665</v>
      </c>
      <c r="AA293" s="92">
        <v>829</v>
      </c>
      <c r="AB293" s="100">
        <v>983</v>
      </c>
      <c r="AC293" s="100">
        <v>637</v>
      </c>
      <c r="AD293" s="100">
        <v>540</v>
      </c>
      <c r="AE293" s="100">
        <v>346</v>
      </c>
      <c r="AF293" s="100">
        <v>854</v>
      </c>
      <c r="AG293" s="100">
        <v>545</v>
      </c>
      <c r="AH293" s="100">
        <v>507</v>
      </c>
      <c r="AI293" s="100">
        <v>309</v>
      </c>
      <c r="AJ293" s="100">
        <v>620</v>
      </c>
      <c r="AK293" s="100">
        <v>137</v>
      </c>
      <c r="AL293" s="100">
        <v>125</v>
      </c>
      <c r="AM293" s="100">
        <v>483</v>
      </c>
    </row>
    <row r="294" spans="1:39" ht="18" customHeight="1">
      <c r="A294" s="13"/>
      <c r="B294" s="13"/>
      <c r="C294" s="303" t="s">
        <v>271</v>
      </c>
      <c r="D294" s="303"/>
      <c r="E294" s="303"/>
      <c r="F294" s="303"/>
      <c r="G294" s="303"/>
      <c r="H294" s="91">
        <v>259</v>
      </c>
      <c r="I294" s="92">
        <v>166</v>
      </c>
      <c r="J294" s="92">
        <v>148</v>
      </c>
      <c r="K294" s="92">
        <v>77</v>
      </c>
      <c r="L294" s="100">
        <v>210</v>
      </c>
      <c r="M294" s="100">
        <v>160</v>
      </c>
      <c r="N294" s="100">
        <v>142</v>
      </c>
      <c r="O294" s="100">
        <v>50</v>
      </c>
      <c r="P294" s="100">
        <v>178</v>
      </c>
      <c r="Q294" s="100">
        <v>134</v>
      </c>
      <c r="R294" s="100">
        <v>133</v>
      </c>
      <c r="S294" s="100">
        <v>44</v>
      </c>
      <c r="T294" s="100">
        <v>33</v>
      </c>
      <c r="U294" s="100">
        <v>6</v>
      </c>
      <c r="V294" s="100">
        <v>6</v>
      </c>
      <c r="W294" s="100">
        <v>27</v>
      </c>
      <c r="X294" s="91">
        <v>1377</v>
      </c>
      <c r="Y294" s="92">
        <v>878</v>
      </c>
      <c r="Z294" s="92">
        <v>781</v>
      </c>
      <c r="AA294" s="92">
        <v>415</v>
      </c>
      <c r="AB294" s="100">
        <v>1116</v>
      </c>
      <c r="AC294" s="100">
        <v>846</v>
      </c>
      <c r="AD294" s="100">
        <v>749</v>
      </c>
      <c r="AE294" s="100">
        <v>270</v>
      </c>
      <c r="AF294" s="100">
        <v>946</v>
      </c>
      <c r="AG294" s="100">
        <v>706</v>
      </c>
      <c r="AH294" s="100">
        <v>701</v>
      </c>
      <c r="AI294" s="100">
        <v>240</v>
      </c>
      <c r="AJ294" s="100">
        <v>177</v>
      </c>
      <c r="AK294" s="100">
        <v>32</v>
      </c>
      <c r="AL294" s="100">
        <v>32</v>
      </c>
      <c r="AM294" s="100">
        <v>145</v>
      </c>
    </row>
    <row r="295" spans="1:39" ht="18" customHeight="1">
      <c r="A295" s="13"/>
      <c r="B295" s="13"/>
      <c r="E295" s="46" t="s">
        <v>62</v>
      </c>
      <c r="F295" s="2">
        <v>0</v>
      </c>
      <c r="G295" s="2" t="s">
        <v>63</v>
      </c>
      <c r="H295" s="91">
        <v>7</v>
      </c>
      <c r="I295" s="92">
        <v>3</v>
      </c>
      <c r="J295" s="92">
        <v>3</v>
      </c>
      <c r="K295" s="92">
        <v>3</v>
      </c>
      <c r="L295" s="100">
        <v>5</v>
      </c>
      <c r="M295" s="100">
        <v>3</v>
      </c>
      <c r="N295" s="100">
        <v>3</v>
      </c>
      <c r="O295" s="100">
        <v>2</v>
      </c>
      <c r="P295" s="100">
        <v>5</v>
      </c>
      <c r="Q295" s="100">
        <v>3</v>
      </c>
      <c r="R295" s="100">
        <v>3</v>
      </c>
      <c r="S295" s="100">
        <v>2</v>
      </c>
      <c r="T295" s="100">
        <v>1</v>
      </c>
      <c r="U295" s="100" t="s">
        <v>163</v>
      </c>
      <c r="V295" s="100" t="s">
        <v>163</v>
      </c>
      <c r="W295" s="100">
        <v>1</v>
      </c>
      <c r="X295" s="91">
        <v>41</v>
      </c>
      <c r="Y295" s="92">
        <v>19</v>
      </c>
      <c r="Z295" s="92">
        <v>19</v>
      </c>
      <c r="AA295" s="92">
        <v>17</v>
      </c>
      <c r="AB295" s="100">
        <v>29</v>
      </c>
      <c r="AC295" s="100">
        <v>19</v>
      </c>
      <c r="AD295" s="100">
        <v>19</v>
      </c>
      <c r="AE295" s="100">
        <v>10</v>
      </c>
      <c r="AF295" s="100">
        <v>29</v>
      </c>
      <c r="AG295" s="100">
        <v>19</v>
      </c>
      <c r="AH295" s="100">
        <v>19</v>
      </c>
      <c r="AI295" s="100">
        <v>10</v>
      </c>
      <c r="AJ295" s="100">
        <v>7</v>
      </c>
      <c r="AK295" s="100" t="s">
        <v>163</v>
      </c>
      <c r="AL295" s="100" t="s">
        <v>163</v>
      </c>
      <c r="AM295" s="100">
        <v>7</v>
      </c>
    </row>
    <row r="296" spans="1:39" ht="18" customHeight="1">
      <c r="A296" s="13"/>
      <c r="B296" s="13"/>
      <c r="E296" s="299" t="s">
        <v>280</v>
      </c>
      <c r="F296" s="299"/>
      <c r="H296" s="91">
        <v>14</v>
      </c>
      <c r="I296" s="92">
        <v>9</v>
      </c>
      <c r="J296" s="92">
        <v>8</v>
      </c>
      <c r="K296" s="92">
        <v>4</v>
      </c>
      <c r="L296" s="100">
        <v>12</v>
      </c>
      <c r="M296" s="100">
        <v>9</v>
      </c>
      <c r="N296" s="100">
        <v>8</v>
      </c>
      <c r="O296" s="100">
        <v>3</v>
      </c>
      <c r="P296" s="100">
        <v>10</v>
      </c>
      <c r="Q296" s="100">
        <v>7</v>
      </c>
      <c r="R296" s="100">
        <v>7</v>
      </c>
      <c r="S296" s="100">
        <v>3</v>
      </c>
      <c r="T296" s="100">
        <v>1</v>
      </c>
      <c r="U296" s="100" t="s">
        <v>163</v>
      </c>
      <c r="V296" s="100" t="s">
        <v>163</v>
      </c>
      <c r="W296" s="100">
        <v>1</v>
      </c>
      <c r="X296" s="91">
        <v>79</v>
      </c>
      <c r="Y296" s="92">
        <v>50</v>
      </c>
      <c r="Z296" s="92">
        <v>44</v>
      </c>
      <c r="AA296" s="92">
        <v>23</v>
      </c>
      <c r="AB296" s="100">
        <v>68</v>
      </c>
      <c r="AC296" s="100">
        <v>50</v>
      </c>
      <c r="AD296" s="100">
        <v>44</v>
      </c>
      <c r="AE296" s="100">
        <v>18</v>
      </c>
      <c r="AF296" s="100">
        <v>57</v>
      </c>
      <c r="AG296" s="100">
        <v>39</v>
      </c>
      <c r="AH296" s="100">
        <v>39</v>
      </c>
      <c r="AI296" s="100">
        <v>18</v>
      </c>
      <c r="AJ296" s="100">
        <v>5</v>
      </c>
      <c r="AK296" s="100" t="s">
        <v>163</v>
      </c>
      <c r="AL296" s="100" t="s">
        <v>163</v>
      </c>
      <c r="AM296" s="100">
        <v>5</v>
      </c>
    </row>
    <row r="297" spans="1:39" ht="18" customHeight="1">
      <c r="A297" s="13"/>
      <c r="B297" s="13"/>
      <c r="E297" s="299" t="s">
        <v>279</v>
      </c>
      <c r="F297" s="299"/>
      <c r="H297" s="91">
        <v>18</v>
      </c>
      <c r="I297" s="92">
        <v>11</v>
      </c>
      <c r="J297" s="92">
        <v>9</v>
      </c>
      <c r="K297" s="92">
        <v>7</v>
      </c>
      <c r="L297" s="100">
        <v>18</v>
      </c>
      <c r="M297" s="100">
        <v>11</v>
      </c>
      <c r="N297" s="100">
        <v>9</v>
      </c>
      <c r="O297" s="100">
        <v>7</v>
      </c>
      <c r="P297" s="100">
        <v>15</v>
      </c>
      <c r="Q297" s="100">
        <v>9</v>
      </c>
      <c r="R297" s="100">
        <v>8</v>
      </c>
      <c r="S297" s="100">
        <v>6</v>
      </c>
      <c r="T297" s="100" t="s">
        <v>163</v>
      </c>
      <c r="U297" s="100" t="s">
        <v>163</v>
      </c>
      <c r="V297" s="100" t="s">
        <v>163</v>
      </c>
      <c r="W297" s="100" t="s">
        <v>163</v>
      </c>
      <c r="X297" s="91">
        <v>104</v>
      </c>
      <c r="Y297" s="92">
        <v>60</v>
      </c>
      <c r="Z297" s="92">
        <v>50</v>
      </c>
      <c r="AA297" s="92">
        <v>44</v>
      </c>
      <c r="AB297" s="100">
        <v>104</v>
      </c>
      <c r="AC297" s="100">
        <v>60</v>
      </c>
      <c r="AD297" s="100">
        <v>50</v>
      </c>
      <c r="AE297" s="100">
        <v>44</v>
      </c>
      <c r="AF297" s="100">
        <v>88</v>
      </c>
      <c r="AG297" s="100">
        <v>49</v>
      </c>
      <c r="AH297" s="100">
        <v>44</v>
      </c>
      <c r="AI297" s="100">
        <v>39</v>
      </c>
      <c r="AJ297" s="100" t="s">
        <v>163</v>
      </c>
      <c r="AK297" s="100" t="s">
        <v>163</v>
      </c>
      <c r="AL297" s="100" t="s">
        <v>163</v>
      </c>
      <c r="AM297" s="100" t="s">
        <v>163</v>
      </c>
    </row>
    <row r="298" spans="1:39" ht="18" customHeight="1">
      <c r="A298" s="13"/>
      <c r="B298" s="13"/>
      <c r="E298" s="299" t="s">
        <v>278</v>
      </c>
      <c r="F298" s="299"/>
      <c r="H298" s="91">
        <v>14</v>
      </c>
      <c r="I298" s="92">
        <v>10</v>
      </c>
      <c r="J298" s="92">
        <v>8</v>
      </c>
      <c r="K298" s="92">
        <v>3</v>
      </c>
      <c r="L298" s="100">
        <v>13</v>
      </c>
      <c r="M298" s="100">
        <v>10</v>
      </c>
      <c r="N298" s="100">
        <v>8</v>
      </c>
      <c r="O298" s="100">
        <v>3</v>
      </c>
      <c r="P298" s="100">
        <v>9</v>
      </c>
      <c r="Q298" s="100">
        <v>8</v>
      </c>
      <c r="R298" s="100">
        <v>8</v>
      </c>
      <c r="S298" s="100">
        <v>1</v>
      </c>
      <c r="T298" s="100" t="s">
        <v>163</v>
      </c>
      <c r="U298" s="100" t="s">
        <v>163</v>
      </c>
      <c r="V298" s="100" t="s">
        <v>163</v>
      </c>
      <c r="W298" s="100" t="s">
        <v>163</v>
      </c>
      <c r="X298" s="91">
        <v>73</v>
      </c>
      <c r="Y298" s="92">
        <v>52</v>
      </c>
      <c r="Z298" s="92">
        <v>41</v>
      </c>
      <c r="AA298" s="92">
        <v>16</v>
      </c>
      <c r="AB298" s="100">
        <v>68</v>
      </c>
      <c r="AC298" s="100">
        <v>52</v>
      </c>
      <c r="AD298" s="100">
        <v>41</v>
      </c>
      <c r="AE298" s="100">
        <v>16</v>
      </c>
      <c r="AF298" s="100">
        <v>47</v>
      </c>
      <c r="AG298" s="100">
        <v>41</v>
      </c>
      <c r="AH298" s="100">
        <v>41</v>
      </c>
      <c r="AI298" s="100">
        <v>6</v>
      </c>
      <c r="AJ298" s="100" t="s">
        <v>163</v>
      </c>
      <c r="AK298" s="100" t="s">
        <v>163</v>
      </c>
      <c r="AL298" s="100" t="s">
        <v>163</v>
      </c>
      <c r="AM298" s="100" t="s">
        <v>163</v>
      </c>
    </row>
    <row r="299" spans="1:39" ht="18" customHeight="1">
      <c r="A299" s="13"/>
      <c r="B299" s="13"/>
      <c r="E299" s="299" t="s">
        <v>267</v>
      </c>
      <c r="F299" s="299"/>
      <c r="H299" s="91">
        <v>30</v>
      </c>
      <c r="I299" s="92">
        <v>23</v>
      </c>
      <c r="J299" s="92">
        <v>21</v>
      </c>
      <c r="K299" s="92">
        <v>5</v>
      </c>
      <c r="L299" s="100">
        <v>27</v>
      </c>
      <c r="M299" s="100">
        <v>23</v>
      </c>
      <c r="N299" s="100">
        <v>21</v>
      </c>
      <c r="O299" s="100">
        <v>4</v>
      </c>
      <c r="P299" s="100">
        <v>23</v>
      </c>
      <c r="Q299" s="100">
        <v>19</v>
      </c>
      <c r="R299" s="100">
        <v>19</v>
      </c>
      <c r="S299" s="100">
        <v>4</v>
      </c>
      <c r="T299" s="100">
        <v>1</v>
      </c>
      <c r="U299" s="100" t="s">
        <v>163</v>
      </c>
      <c r="V299" s="100" t="s">
        <v>163</v>
      </c>
      <c r="W299" s="100">
        <v>1</v>
      </c>
      <c r="X299" s="91">
        <v>162</v>
      </c>
      <c r="Y299" s="92">
        <v>123</v>
      </c>
      <c r="Z299" s="92">
        <v>112</v>
      </c>
      <c r="AA299" s="92">
        <v>29</v>
      </c>
      <c r="AB299" s="100">
        <v>146</v>
      </c>
      <c r="AC299" s="100">
        <v>123</v>
      </c>
      <c r="AD299" s="100">
        <v>112</v>
      </c>
      <c r="AE299" s="100">
        <v>23</v>
      </c>
      <c r="AF299" s="100">
        <v>125</v>
      </c>
      <c r="AG299" s="100">
        <v>102</v>
      </c>
      <c r="AH299" s="100">
        <v>102</v>
      </c>
      <c r="AI299" s="100">
        <v>23</v>
      </c>
      <c r="AJ299" s="100">
        <v>6</v>
      </c>
      <c r="AK299" s="100" t="s">
        <v>163</v>
      </c>
      <c r="AL299" s="100" t="s">
        <v>163</v>
      </c>
      <c r="AM299" s="100">
        <v>6</v>
      </c>
    </row>
    <row r="300" spans="1:39" ht="18" customHeight="1">
      <c r="A300" s="13"/>
      <c r="B300" s="13"/>
      <c r="E300" s="299" t="s">
        <v>268</v>
      </c>
      <c r="F300" s="299"/>
      <c r="H300" s="91">
        <v>38</v>
      </c>
      <c r="I300" s="92">
        <v>30</v>
      </c>
      <c r="J300" s="92">
        <v>27</v>
      </c>
      <c r="K300" s="92">
        <v>6</v>
      </c>
      <c r="L300" s="100">
        <v>36</v>
      </c>
      <c r="M300" s="100">
        <v>30</v>
      </c>
      <c r="N300" s="100">
        <v>27</v>
      </c>
      <c r="O300" s="100">
        <v>6</v>
      </c>
      <c r="P300" s="100">
        <v>31</v>
      </c>
      <c r="Q300" s="100">
        <v>26</v>
      </c>
      <c r="R300" s="100">
        <v>26</v>
      </c>
      <c r="S300" s="100">
        <v>5</v>
      </c>
      <c r="T300" s="100" t="s">
        <v>163</v>
      </c>
      <c r="U300" s="100" t="s">
        <v>163</v>
      </c>
      <c r="V300" s="100" t="s">
        <v>163</v>
      </c>
      <c r="W300" s="100" t="s">
        <v>163</v>
      </c>
      <c r="X300" s="91">
        <v>201</v>
      </c>
      <c r="Y300" s="92">
        <v>158</v>
      </c>
      <c r="Z300" s="92">
        <v>142</v>
      </c>
      <c r="AA300" s="92">
        <v>32</v>
      </c>
      <c r="AB300" s="100">
        <v>190</v>
      </c>
      <c r="AC300" s="100">
        <v>158</v>
      </c>
      <c r="AD300" s="100">
        <v>142</v>
      </c>
      <c r="AE300" s="100">
        <v>32</v>
      </c>
      <c r="AF300" s="100">
        <v>164</v>
      </c>
      <c r="AG300" s="100">
        <v>137</v>
      </c>
      <c r="AH300" s="100">
        <v>137</v>
      </c>
      <c r="AI300" s="100">
        <v>27</v>
      </c>
      <c r="AJ300" s="100" t="s">
        <v>163</v>
      </c>
      <c r="AK300" s="100" t="s">
        <v>163</v>
      </c>
      <c r="AL300" s="100" t="s">
        <v>163</v>
      </c>
      <c r="AM300" s="100" t="s">
        <v>163</v>
      </c>
    </row>
    <row r="301" spans="1:39" ht="18" customHeight="1">
      <c r="A301" s="13"/>
      <c r="B301" s="13"/>
      <c r="E301" s="299" t="s">
        <v>269</v>
      </c>
      <c r="F301" s="299"/>
      <c r="H301" s="91">
        <v>25</v>
      </c>
      <c r="I301" s="92">
        <v>16</v>
      </c>
      <c r="J301" s="92">
        <v>15</v>
      </c>
      <c r="K301" s="92">
        <v>6</v>
      </c>
      <c r="L301" s="100">
        <v>21</v>
      </c>
      <c r="M301" s="100">
        <v>16</v>
      </c>
      <c r="N301" s="100">
        <v>15</v>
      </c>
      <c r="O301" s="100">
        <v>5</v>
      </c>
      <c r="P301" s="100">
        <v>19</v>
      </c>
      <c r="Q301" s="100">
        <v>14</v>
      </c>
      <c r="R301" s="100">
        <v>14</v>
      </c>
      <c r="S301" s="100">
        <v>5</v>
      </c>
      <c r="T301" s="100">
        <v>1</v>
      </c>
      <c r="U301" s="100" t="s">
        <v>163</v>
      </c>
      <c r="V301" s="100" t="s">
        <v>163</v>
      </c>
      <c r="W301" s="100">
        <v>1</v>
      </c>
      <c r="X301" s="91">
        <v>131</v>
      </c>
      <c r="Y301" s="92">
        <v>84</v>
      </c>
      <c r="Z301" s="92">
        <v>79</v>
      </c>
      <c r="AA301" s="92">
        <v>31</v>
      </c>
      <c r="AB301" s="100">
        <v>109</v>
      </c>
      <c r="AC301" s="100">
        <v>84</v>
      </c>
      <c r="AD301" s="100">
        <v>79</v>
      </c>
      <c r="AE301" s="100">
        <v>25</v>
      </c>
      <c r="AF301" s="100">
        <v>99</v>
      </c>
      <c r="AG301" s="100">
        <v>74</v>
      </c>
      <c r="AH301" s="100">
        <v>74</v>
      </c>
      <c r="AI301" s="100">
        <v>25</v>
      </c>
      <c r="AJ301" s="100">
        <v>6</v>
      </c>
      <c r="AK301" s="100" t="s">
        <v>163</v>
      </c>
      <c r="AL301" s="100" t="s">
        <v>163</v>
      </c>
      <c r="AM301" s="100">
        <v>6</v>
      </c>
    </row>
    <row r="302" spans="1:39" ht="18" customHeight="1">
      <c r="A302" s="13"/>
      <c r="B302" s="13"/>
      <c r="E302" s="299" t="s">
        <v>277</v>
      </c>
      <c r="F302" s="299"/>
      <c r="H302" s="91">
        <v>19</v>
      </c>
      <c r="I302" s="92">
        <v>14</v>
      </c>
      <c r="J302" s="92">
        <v>10</v>
      </c>
      <c r="K302" s="92">
        <v>3</v>
      </c>
      <c r="L302" s="100">
        <v>16</v>
      </c>
      <c r="M302" s="100">
        <v>13</v>
      </c>
      <c r="N302" s="100">
        <v>9</v>
      </c>
      <c r="O302" s="100">
        <v>3</v>
      </c>
      <c r="P302" s="100">
        <v>12</v>
      </c>
      <c r="Q302" s="100">
        <v>9</v>
      </c>
      <c r="R302" s="100">
        <v>9</v>
      </c>
      <c r="S302" s="100">
        <v>3</v>
      </c>
      <c r="T302" s="100">
        <v>1</v>
      </c>
      <c r="U302" s="100">
        <v>1</v>
      </c>
      <c r="V302" s="100">
        <v>1</v>
      </c>
      <c r="W302" s="100" t="s">
        <v>163</v>
      </c>
      <c r="X302" s="91">
        <v>101</v>
      </c>
      <c r="Y302" s="92">
        <v>76</v>
      </c>
      <c r="Z302" s="92">
        <v>53</v>
      </c>
      <c r="AA302" s="92">
        <v>15</v>
      </c>
      <c r="AB302" s="100">
        <v>85</v>
      </c>
      <c r="AC302" s="100">
        <v>70</v>
      </c>
      <c r="AD302" s="100">
        <v>47</v>
      </c>
      <c r="AE302" s="100">
        <v>15</v>
      </c>
      <c r="AF302" s="100">
        <v>62</v>
      </c>
      <c r="AG302" s="100">
        <v>47</v>
      </c>
      <c r="AH302" s="100">
        <v>47</v>
      </c>
      <c r="AI302" s="100">
        <v>15</v>
      </c>
      <c r="AJ302" s="100">
        <v>6</v>
      </c>
      <c r="AK302" s="100">
        <v>6</v>
      </c>
      <c r="AL302" s="100">
        <v>6</v>
      </c>
      <c r="AM302" s="100" t="s">
        <v>163</v>
      </c>
    </row>
    <row r="303" spans="1:39" ht="18" customHeight="1">
      <c r="A303" s="13"/>
      <c r="B303" s="13"/>
      <c r="F303" s="137">
        <v>20</v>
      </c>
      <c r="G303" s="2" t="s">
        <v>64</v>
      </c>
      <c r="H303" s="91">
        <v>94</v>
      </c>
      <c r="I303" s="92">
        <v>50</v>
      </c>
      <c r="J303" s="92">
        <v>47</v>
      </c>
      <c r="K303" s="92">
        <v>40</v>
      </c>
      <c r="L303" s="100">
        <v>62</v>
      </c>
      <c r="M303" s="100">
        <v>45</v>
      </c>
      <c r="N303" s="100">
        <v>42</v>
      </c>
      <c r="O303" s="100">
        <v>17</v>
      </c>
      <c r="P303" s="100">
        <v>54</v>
      </c>
      <c r="Q303" s="100">
        <v>39</v>
      </c>
      <c r="R303" s="100">
        <v>39</v>
      </c>
      <c r="S303" s="100">
        <v>15</v>
      </c>
      <c r="T303" s="100">
        <v>28</v>
      </c>
      <c r="U303" s="100">
        <v>5</v>
      </c>
      <c r="V303" s="100">
        <v>5</v>
      </c>
      <c r="W303" s="100">
        <v>23</v>
      </c>
      <c r="X303" s="91">
        <v>485</v>
      </c>
      <c r="Y303" s="92">
        <v>256</v>
      </c>
      <c r="Z303" s="92">
        <v>241</v>
      </c>
      <c r="AA303" s="92">
        <v>208</v>
      </c>
      <c r="AB303" s="100">
        <v>317</v>
      </c>
      <c r="AC303" s="100">
        <v>230</v>
      </c>
      <c r="AD303" s="100">
        <v>215</v>
      </c>
      <c r="AE303" s="100">
        <v>87</v>
      </c>
      <c r="AF303" s="100">
        <v>275</v>
      </c>
      <c r="AG303" s="100">
        <v>198</v>
      </c>
      <c r="AH303" s="100">
        <v>198</v>
      </c>
      <c r="AI303" s="100">
        <v>77</v>
      </c>
      <c r="AJ303" s="100">
        <v>147</v>
      </c>
      <c r="AK303" s="100">
        <v>26</v>
      </c>
      <c r="AL303" s="100">
        <v>26</v>
      </c>
      <c r="AM303" s="100">
        <v>121</v>
      </c>
    </row>
    <row r="304" spans="1:39" ht="18" customHeight="1">
      <c r="A304" s="13"/>
      <c r="B304" s="13"/>
      <c r="C304" s="303" t="s">
        <v>281</v>
      </c>
      <c r="D304" s="303"/>
      <c r="E304" s="303"/>
      <c r="F304" s="303"/>
      <c r="G304" s="303"/>
      <c r="H304" s="91">
        <v>85</v>
      </c>
      <c r="I304" s="92">
        <v>54</v>
      </c>
      <c r="J304" s="92">
        <v>47</v>
      </c>
      <c r="K304" s="92">
        <v>20</v>
      </c>
      <c r="L304" s="100">
        <v>72</v>
      </c>
      <c r="M304" s="100">
        <v>53</v>
      </c>
      <c r="N304" s="100">
        <v>46</v>
      </c>
      <c r="O304" s="100">
        <v>19</v>
      </c>
      <c r="P304" s="100">
        <v>63</v>
      </c>
      <c r="Q304" s="100">
        <v>46</v>
      </c>
      <c r="R304" s="100">
        <v>45</v>
      </c>
      <c r="S304" s="100">
        <v>17</v>
      </c>
      <c r="T304" s="100">
        <v>2</v>
      </c>
      <c r="U304" s="100">
        <v>1</v>
      </c>
      <c r="V304" s="100">
        <v>1</v>
      </c>
      <c r="W304" s="100">
        <v>1</v>
      </c>
      <c r="X304" s="91">
        <v>559</v>
      </c>
      <c r="Y304" s="92">
        <v>353</v>
      </c>
      <c r="Z304" s="92">
        <v>304</v>
      </c>
      <c r="AA304" s="92">
        <v>132</v>
      </c>
      <c r="AB304" s="100">
        <v>472</v>
      </c>
      <c r="AC304" s="100">
        <v>346</v>
      </c>
      <c r="AD304" s="100">
        <v>297</v>
      </c>
      <c r="AE304" s="100">
        <v>126</v>
      </c>
      <c r="AF304" s="100">
        <v>411</v>
      </c>
      <c r="AG304" s="100">
        <v>297</v>
      </c>
      <c r="AH304" s="100">
        <v>291</v>
      </c>
      <c r="AI304" s="100">
        <v>114</v>
      </c>
      <c r="AJ304" s="100">
        <v>13</v>
      </c>
      <c r="AK304" s="100">
        <v>7</v>
      </c>
      <c r="AL304" s="100">
        <v>7</v>
      </c>
      <c r="AM304" s="100">
        <v>6</v>
      </c>
    </row>
    <row r="305" spans="1:39" ht="18" customHeight="1">
      <c r="A305" s="13"/>
      <c r="B305" s="13"/>
      <c r="E305" s="46" t="s">
        <v>62</v>
      </c>
      <c r="F305" s="2">
        <v>0</v>
      </c>
      <c r="G305" s="2" t="s">
        <v>63</v>
      </c>
      <c r="H305" s="91">
        <v>6</v>
      </c>
      <c r="I305" s="92">
        <v>3</v>
      </c>
      <c r="J305" s="92">
        <v>2</v>
      </c>
      <c r="K305" s="92">
        <v>3</v>
      </c>
      <c r="L305" s="100">
        <v>6</v>
      </c>
      <c r="M305" s="100">
        <v>3</v>
      </c>
      <c r="N305" s="100">
        <v>2</v>
      </c>
      <c r="O305" s="100">
        <v>3</v>
      </c>
      <c r="P305" s="100">
        <v>5</v>
      </c>
      <c r="Q305" s="100">
        <v>2</v>
      </c>
      <c r="R305" s="100">
        <v>2</v>
      </c>
      <c r="S305" s="100">
        <v>3</v>
      </c>
      <c r="T305" s="100" t="s">
        <v>163</v>
      </c>
      <c r="U305" s="100" t="s">
        <v>163</v>
      </c>
      <c r="V305" s="100" t="s">
        <v>163</v>
      </c>
      <c r="W305" s="100" t="s">
        <v>163</v>
      </c>
      <c r="X305" s="91">
        <v>45</v>
      </c>
      <c r="Y305" s="92">
        <v>24</v>
      </c>
      <c r="Z305" s="92">
        <v>16</v>
      </c>
      <c r="AA305" s="92">
        <v>21</v>
      </c>
      <c r="AB305" s="100">
        <v>45</v>
      </c>
      <c r="AC305" s="100">
        <v>24</v>
      </c>
      <c r="AD305" s="100">
        <v>16</v>
      </c>
      <c r="AE305" s="100">
        <v>21</v>
      </c>
      <c r="AF305" s="100">
        <v>37</v>
      </c>
      <c r="AG305" s="100">
        <v>16</v>
      </c>
      <c r="AH305" s="100">
        <v>16</v>
      </c>
      <c r="AI305" s="100">
        <v>21</v>
      </c>
      <c r="AJ305" s="100" t="s">
        <v>163</v>
      </c>
      <c r="AK305" s="100" t="s">
        <v>163</v>
      </c>
      <c r="AL305" s="100" t="s">
        <v>163</v>
      </c>
      <c r="AM305" s="100" t="s">
        <v>163</v>
      </c>
    </row>
    <row r="306" spans="1:39" ht="18" customHeight="1">
      <c r="A306" s="13"/>
      <c r="B306" s="13"/>
      <c r="E306" s="299" t="s">
        <v>280</v>
      </c>
      <c r="F306" s="299"/>
      <c r="H306" s="91">
        <v>6</v>
      </c>
      <c r="I306" s="92">
        <v>1</v>
      </c>
      <c r="J306" s="92">
        <v>1</v>
      </c>
      <c r="K306" s="92">
        <v>3</v>
      </c>
      <c r="L306" s="100">
        <v>4</v>
      </c>
      <c r="M306" s="100">
        <v>1</v>
      </c>
      <c r="N306" s="100">
        <v>1</v>
      </c>
      <c r="O306" s="100">
        <v>3</v>
      </c>
      <c r="P306" s="100">
        <v>4</v>
      </c>
      <c r="Q306" s="100">
        <v>1</v>
      </c>
      <c r="R306" s="100">
        <v>1</v>
      </c>
      <c r="S306" s="100">
        <v>3</v>
      </c>
      <c r="T306" s="100" t="s">
        <v>163</v>
      </c>
      <c r="U306" s="100" t="s">
        <v>163</v>
      </c>
      <c r="V306" s="100" t="s">
        <v>163</v>
      </c>
      <c r="W306" s="100" t="s">
        <v>163</v>
      </c>
      <c r="X306" s="91">
        <v>40</v>
      </c>
      <c r="Y306" s="92">
        <v>6</v>
      </c>
      <c r="Z306" s="92">
        <v>6</v>
      </c>
      <c r="AA306" s="92">
        <v>20</v>
      </c>
      <c r="AB306" s="100">
        <v>26</v>
      </c>
      <c r="AC306" s="100">
        <v>6</v>
      </c>
      <c r="AD306" s="100">
        <v>6</v>
      </c>
      <c r="AE306" s="100">
        <v>20</v>
      </c>
      <c r="AF306" s="100">
        <v>26</v>
      </c>
      <c r="AG306" s="100">
        <v>6</v>
      </c>
      <c r="AH306" s="100">
        <v>6</v>
      </c>
      <c r="AI306" s="100">
        <v>20</v>
      </c>
      <c r="AJ306" s="100" t="s">
        <v>163</v>
      </c>
      <c r="AK306" s="100" t="s">
        <v>163</v>
      </c>
      <c r="AL306" s="100" t="s">
        <v>163</v>
      </c>
      <c r="AM306" s="100" t="s">
        <v>163</v>
      </c>
    </row>
    <row r="307" spans="1:39" ht="18" customHeight="1">
      <c r="A307" s="13"/>
      <c r="B307" s="13"/>
      <c r="E307" s="299" t="s">
        <v>279</v>
      </c>
      <c r="F307" s="299"/>
      <c r="H307" s="91">
        <v>16</v>
      </c>
      <c r="I307" s="92">
        <v>11</v>
      </c>
      <c r="J307" s="92">
        <v>9</v>
      </c>
      <c r="K307" s="92">
        <v>2</v>
      </c>
      <c r="L307" s="100">
        <v>13</v>
      </c>
      <c r="M307" s="100">
        <v>11</v>
      </c>
      <c r="N307" s="100">
        <v>9</v>
      </c>
      <c r="O307" s="100">
        <v>2</v>
      </c>
      <c r="P307" s="100">
        <v>12</v>
      </c>
      <c r="Q307" s="100">
        <v>10</v>
      </c>
      <c r="R307" s="100">
        <v>9</v>
      </c>
      <c r="S307" s="100">
        <v>2</v>
      </c>
      <c r="T307" s="100" t="s">
        <v>163</v>
      </c>
      <c r="U307" s="100" t="s">
        <v>163</v>
      </c>
      <c r="V307" s="100" t="s">
        <v>163</v>
      </c>
      <c r="W307" s="100" t="s">
        <v>163</v>
      </c>
      <c r="X307" s="91">
        <v>109</v>
      </c>
      <c r="Y307" s="92">
        <v>73</v>
      </c>
      <c r="Z307" s="92">
        <v>57</v>
      </c>
      <c r="AA307" s="92">
        <v>14</v>
      </c>
      <c r="AB307" s="100">
        <v>87</v>
      </c>
      <c r="AC307" s="100">
        <v>73</v>
      </c>
      <c r="AD307" s="100">
        <v>57</v>
      </c>
      <c r="AE307" s="100">
        <v>14</v>
      </c>
      <c r="AF307" s="100">
        <v>77</v>
      </c>
      <c r="AG307" s="100">
        <v>63</v>
      </c>
      <c r="AH307" s="100">
        <v>57</v>
      </c>
      <c r="AI307" s="100">
        <v>14</v>
      </c>
      <c r="AJ307" s="100" t="s">
        <v>163</v>
      </c>
      <c r="AK307" s="100" t="s">
        <v>163</v>
      </c>
      <c r="AL307" s="100" t="s">
        <v>163</v>
      </c>
      <c r="AM307" s="100" t="s">
        <v>163</v>
      </c>
    </row>
    <row r="308" spans="1:39" ht="18" customHeight="1">
      <c r="A308" s="13"/>
      <c r="B308" s="13"/>
      <c r="E308" s="299" t="s">
        <v>278</v>
      </c>
      <c r="F308" s="299"/>
      <c r="H308" s="91">
        <v>12</v>
      </c>
      <c r="I308" s="92">
        <v>7</v>
      </c>
      <c r="J308" s="92">
        <v>6</v>
      </c>
      <c r="K308" s="92">
        <v>3</v>
      </c>
      <c r="L308" s="100">
        <v>10</v>
      </c>
      <c r="M308" s="100">
        <v>7</v>
      </c>
      <c r="N308" s="100">
        <v>6</v>
      </c>
      <c r="O308" s="100">
        <v>3</v>
      </c>
      <c r="P308" s="100">
        <v>9</v>
      </c>
      <c r="Q308" s="100">
        <v>6</v>
      </c>
      <c r="R308" s="100">
        <v>6</v>
      </c>
      <c r="S308" s="100">
        <v>3</v>
      </c>
      <c r="T308" s="100" t="s">
        <v>163</v>
      </c>
      <c r="U308" s="100" t="s">
        <v>163</v>
      </c>
      <c r="V308" s="100" t="s">
        <v>163</v>
      </c>
      <c r="W308" s="100" t="s">
        <v>163</v>
      </c>
      <c r="X308" s="91">
        <v>78</v>
      </c>
      <c r="Y308" s="92">
        <v>45</v>
      </c>
      <c r="Z308" s="92">
        <v>38</v>
      </c>
      <c r="AA308" s="92">
        <v>20</v>
      </c>
      <c r="AB308" s="100">
        <v>65</v>
      </c>
      <c r="AC308" s="100">
        <v>45</v>
      </c>
      <c r="AD308" s="100">
        <v>38</v>
      </c>
      <c r="AE308" s="100">
        <v>20</v>
      </c>
      <c r="AF308" s="100">
        <v>58</v>
      </c>
      <c r="AG308" s="100">
        <v>38</v>
      </c>
      <c r="AH308" s="100">
        <v>38</v>
      </c>
      <c r="AI308" s="100">
        <v>20</v>
      </c>
      <c r="AJ308" s="100" t="s">
        <v>163</v>
      </c>
      <c r="AK308" s="100" t="s">
        <v>163</v>
      </c>
      <c r="AL308" s="100" t="s">
        <v>163</v>
      </c>
      <c r="AM308" s="100" t="s">
        <v>163</v>
      </c>
    </row>
    <row r="309" spans="1:39" ht="18" customHeight="1">
      <c r="A309" s="13"/>
      <c r="B309" s="13"/>
      <c r="E309" s="299" t="s">
        <v>267</v>
      </c>
      <c r="F309" s="299"/>
      <c r="H309" s="91">
        <v>13</v>
      </c>
      <c r="I309" s="92">
        <v>9</v>
      </c>
      <c r="J309" s="92">
        <v>8</v>
      </c>
      <c r="K309" s="92">
        <v>3</v>
      </c>
      <c r="L309" s="100">
        <v>12</v>
      </c>
      <c r="M309" s="100">
        <v>9</v>
      </c>
      <c r="N309" s="100">
        <v>8</v>
      </c>
      <c r="O309" s="100">
        <v>3</v>
      </c>
      <c r="P309" s="100">
        <v>9</v>
      </c>
      <c r="Q309" s="100">
        <v>7</v>
      </c>
      <c r="R309" s="100">
        <v>7</v>
      </c>
      <c r="S309" s="100">
        <v>2</v>
      </c>
      <c r="T309" s="100" t="s">
        <v>163</v>
      </c>
      <c r="U309" s="100" t="s">
        <v>163</v>
      </c>
      <c r="V309" s="100" t="s">
        <v>163</v>
      </c>
      <c r="W309" s="100" t="s">
        <v>163</v>
      </c>
      <c r="X309" s="91">
        <v>87</v>
      </c>
      <c r="Y309" s="92">
        <v>60</v>
      </c>
      <c r="Z309" s="92">
        <v>54</v>
      </c>
      <c r="AA309" s="92">
        <v>20</v>
      </c>
      <c r="AB309" s="100">
        <v>80</v>
      </c>
      <c r="AC309" s="100">
        <v>60</v>
      </c>
      <c r="AD309" s="100">
        <v>54</v>
      </c>
      <c r="AE309" s="100">
        <v>20</v>
      </c>
      <c r="AF309" s="100">
        <v>62</v>
      </c>
      <c r="AG309" s="100">
        <v>48</v>
      </c>
      <c r="AH309" s="100">
        <v>48</v>
      </c>
      <c r="AI309" s="100">
        <v>14</v>
      </c>
      <c r="AJ309" s="100" t="s">
        <v>163</v>
      </c>
      <c r="AK309" s="100" t="s">
        <v>163</v>
      </c>
      <c r="AL309" s="100" t="s">
        <v>163</v>
      </c>
      <c r="AM309" s="100" t="s">
        <v>163</v>
      </c>
    </row>
    <row r="310" spans="1:39" ht="18" customHeight="1">
      <c r="A310" s="13"/>
      <c r="B310" s="13"/>
      <c r="E310" s="299" t="s">
        <v>268</v>
      </c>
      <c r="F310" s="299"/>
      <c r="H310" s="91">
        <v>12</v>
      </c>
      <c r="I310" s="92">
        <v>10</v>
      </c>
      <c r="J310" s="92">
        <v>10</v>
      </c>
      <c r="K310" s="92">
        <v>2</v>
      </c>
      <c r="L310" s="100">
        <v>12</v>
      </c>
      <c r="M310" s="100">
        <v>10</v>
      </c>
      <c r="N310" s="100">
        <v>10</v>
      </c>
      <c r="O310" s="100">
        <v>2</v>
      </c>
      <c r="P310" s="100">
        <v>12</v>
      </c>
      <c r="Q310" s="100">
        <v>10</v>
      </c>
      <c r="R310" s="100">
        <v>10</v>
      </c>
      <c r="S310" s="100">
        <v>2</v>
      </c>
      <c r="T310" s="100" t="s">
        <v>163</v>
      </c>
      <c r="U310" s="100" t="s">
        <v>163</v>
      </c>
      <c r="V310" s="100" t="s">
        <v>163</v>
      </c>
      <c r="W310" s="100" t="s">
        <v>163</v>
      </c>
      <c r="X310" s="91">
        <v>77</v>
      </c>
      <c r="Y310" s="92">
        <v>65</v>
      </c>
      <c r="Z310" s="92">
        <v>65</v>
      </c>
      <c r="AA310" s="92">
        <v>12</v>
      </c>
      <c r="AB310" s="100">
        <v>77</v>
      </c>
      <c r="AC310" s="100">
        <v>65</v>
      </c>
      <c r="AD310" s="100">
        <v>65</v>
      </c>
      <c r="AE310" s="100">
        <v>12</v>
      </c>
      <c r="AF310" s="100">
        <v>77</v>
      </c>
      <c r="AG310" s="100">
        <v>65</v>
      </c>
      <c r="AH310" s="100">
        <v>65</v>
      </c>
      <c r="AI310" s="100">
        <v>12</v>
      </c>
      <c r="AJ310" s="100" t="s">
        <v>163</v>
      </c>
      <c r="AK310" s="100" t="s">
        <v>163</v>
      </c>
      <c r="AL310" s="100" t="s">
        <v>163</v>
      </c>
      <c r="AM310" s="100" t="s">
        <v>163</v>
      </c>
    </row>
    <row r="311" spans="1:39" ht="18" customHeight="1">
      <c r="A311" s="13"/>
      <c r="B311" s="13"/>
      <c r="E311" s="299" t="s">
        <v>269</v>
      </c>
      <c r="F311" s="299"/>
      <c r="H311" s="91">
        <v>12</v>
      </c>
      <c r="I311" s="92">
        <v>8</v>
      </c>
      <c r="J311" s="92">
        <v>7</v>
      </c>
      <c r="K311" s="92">
        <v>2</v>
      </c>
      <c r="L311" s="100">
        <v>10</v>
      </c>
      <c r="M311" s="100">
        <v>8</v>
      </c>
      <c r="N311" s="100">
        <v>7</v>
      </c>
      <c r="O311" s="100">
        <v>2</v>
      </c>
      <c r="P311" s="100">
        <v>8</v>
      </c>
      <c r="Q311" s="100">
        <v>7</v>
      </c>
      <c r="R311" s="100">
        <v>7</v>
      </c>
      <c r="S311" s="100">
        <v>1</v>
      </c>
      <c r="T311" s="100" t="s">
        <v>163</v>
      </c>
      <c r="U311" s="100" t="s">
        <v>163</v>
      </c>
      <c r="V311" s="100" t="s">
        <v>163</v>
      </c>
      <c r="W311" s="100" t="s">
        <v>163</v>
      </c>
      <c r="X311" s="91">
        <v>73</v>
      </c>
      <c r="Y311" s="92">
        <v>48</v>
      </c>
      <c r="Z311" s="92">
        <v>42</v>
      </c>
      <c r="AA311" s="92">
        <v>13</v>
      </c>
      <c r="AB311" s="100">
        <v>61</v>
      </c>
      <c r="AC311" s="100">
        <v>48</v>
      </c>
      <c r="AD311" s="100">
        <v>42</v>
      </c>
      <c r="AE311" s="100">
        <v>13</v>
      </c>
      <c r="AF311" s="100">
        <v>49</v>
      </c>
      <c r="AG311" s="100">
        <v>42</v>
      </c>
      <c r="AH311" s="100">
        <v>42</v>
      </c>
      <c r="AI311" s="100">
        <v>7</v>
      </c>
      <c r="AJ311" s="100" t="s">
        <v>163</v>
      </c>
      <c r="AK311" s="100" t="s">
        <v>163</v>
      </c>
      <c r="AL311" s="100" t="s">
        <v>163</v>
      </c>
      <c r="AM311" s="100" t="s">
        <v>163</v>
      </c>
    </row>
    <row r="312" spans="1:39" ht="18" customHeight="1">
      <c r="A312" s="13"/>
      <c r="B312" s="13"/>
      <c r="E312" s="299" t="s">
        <v>277</v>
      </c>
      <c r="F312" s="299"/>
      <c r="H312" s="91">
        <v>2</v>
      </c>
      <c r="I312" s="92">
        <v>2</v>
      </c>
      <c r="J312" s="92">
        <v>2</v>
      </c>
      <c r="K312" s="92" t="s">
        <v>163</v>
      </c>
      <c r="L312" s="100">
        <v>2</v>
      </c>
      <c r="M312" s="100">
        <v>2</v>
      </c>
      <c r="N312" s="100">
        <v>2</v>
      </c>
      <c r="O312" s="100" t="s">
        <v>163</v>
      </c>
      <c r="P312" s="100">
        <v>2</v>
      </c>
      <c r="Q312" s="100">
        <v>2</v>
      </c>
      <c r="R312" s="100">
        <v>2</v>
      </c>
      <c r="S312" s="100" t="s">
        <v>163</v>
      </c>
      <c r="T312" s="100" t="s">
        <v>163</v>
      </c>
      <c r="U312" s="100" t="s">
        <v>163</v>
      </c>
      <c r="V312" s="100" t="s">
        <v>163</v>
      </c>
      <c r="W312" s="100" t="s">
        <v>163</v>
      </c>
      <c r="X312" s="91">
        <v>12</v>
      </c>
      <c r="Y312" s="92">
        <v>12</v>
      </c>
      <c r="Z312" s="92">
        <v>12</v>
      </c>
      <c r="AA312" s="92" t="s">
        <v>163</v>
      </c>
      <c r="AB312" s="100">
        <v>12</v>
      </c>
      <c r="AC312" s="100">
        <v>12</v>
      </c>
      <c r="AD312" s="100">
        <v>12</v>
      </c>
      <c r="AE312" s="100" t="s">
        <v>163</v>
      </c>
      <c r="AF312" s="100">
        <v>12</v>
      </c>
      <c r="AG312" s="100">
        <v>12</v>
      </c>
      <c r="AH312" s="100">
        <v>12</v>
      </c>
      <c r="AI312" s="100" t="s">
        <v>163</v>
      </c>
      <c r="AJ312" s="100" t="s">
        <v>163</v>
      </c>
      <c r="AK312" s="100" t="s">
        <v>163</v>
      </c>
      <c r="AL312" s="100" t="s">
        <v>163</v>
      </c>
      <c r="AM312" s="100" t="s">
        <v>163</v>
      </c>
    </row>
    <row r="313" spans="1:39" ht="18" customHeight="1">
      <c r="A313" s="13"/>
      <c r="B313" s="13"/>
      <c r="F313" s="137">
        <v>20</v>
      </c>
      <c r="G313" s="2" t="s">
        <v>64</v>
      </c>
      <c r="H313" s="91">
        <v>6</v>
      </c>
      <c r="I313" s="92">
        <v>3</v>
      </c>
      <c r="J313" s="92">
        <v>2</v>
      </c>
      <c r="K313" s="92">
        <v>2</v>
      </c>
      <c r="L313" s="100">
        <v>3</v>
      </c>
      <c r="M313" s="100">
        <v>2</v>
      </c>
      <c r="N313" s="100">
        <v>1</v>
      </c>
      <c r="O313" s="100">
        <v>1</v>
      </c>
      <c r="P313" s="100">
        <v>2</v>
      </c>
      <c r="Q313" s="100">
        <v>1</v>
      </c>
      <c r="R313" s="100">
        <v>1</v>
      </c>
      <c r="S313" s="100">
        <v>1</v>
      </c>
      <c r="T313" s="100">
        <v>2</v>
      </c>
      <c r="U313" s="100">
        <v>1</v>
      </c>
      <c r="V313" s="100">
        <v>1</v>
      </c>
      <c r="W313" s="100">
        <v>1</v>
      </c>
      <c r="X313" s="91">
        <v>38</v>
      </c>
      <c r="Y313" s="92">
        <v>20</v>
      </c>
      <c r="Z313" s="92">
        <v>14</v>
      </c>
      <c r="AA313" s="92">
        <v>12</v>
      </c>
      <c r="AB313" s="100">
        <v>19</v>
      </c>
      <c r="AC313" s="100">
        <v>13</v>
      </c>
      <c r="AD313" s="100">
        <v>7</v>
      </c>
      <c r="AE313" s="100">
        <v>6</v>
      </c>
      <c r="AF313" s="100">
        <v>13</v>
      </c>
      <c r="AG313" s="100">
        <v>7</v>
      </c>
      <c r="AH313" s="100">
        <v>7</v>
      </c>
      <c r="AI313" s="100">
        <v>6</v>
      </c>
      <c r="AJ313" s="100">
        <v>13</v>
      </c>
      <c r="AK313" s="100">
        <v>7</v>
      </c>
      <c r="AL313" s="100">
        <v>7</v>
      </c>
      <c r="AM313" s="100">
        <v>6</v>
      </c>
    </row>
  </sheetData>
  <mergeCells count="321">
    <mergeCell ref="E312:F312"/>
    <mergeCell ref="E306:F306"/>
    <mergeCell ref="E307:F307"/>
    <mergeCell ref="E308:F308"/>
    <mergeCell ref="E309:F309"/>
    <mergeCell ref="E310:F310"/>
    <mergeCell ref="E311:F311"/>
    <mergeCell ref="E298:F298"/>
    <mergeCell ref="E299:F299"/>
    <mergeCell ref="E300:F300"/>
    <mergeCell ref="E301:F301"/>
    <mergeCell ref="E302:F302"/>
    <mergeCell ref="C304:G304"/>
    <mergeCell ref="E290:F290"/>
    <mergeCell ref="E291:F291"/>
    <mergeCell ref="E292:F292"/>
    <mergeCell ref="C294:G294"/>
    <mergeCell ref="E296:F296"/>
    <mergeCell ref="E297:F297"/>
    <mergeCell ref="C262:G262"/>
    <mergeCell ref="C284:G284"/>
    <mergeCell ref="E286:F286"/>
    <mergeCell ref="E287:F287"/>
    <mergeCell ref="E288:F288"/>
    <mergeCell ref="E289:F289"/>
    <mergeCell ref="AJ257:AJ258"/>
    <mergeCell ref="AK257:AL257"/>
    <mergeCell ref="AM257:AM258"/>
    <mergeCell ref="A259:G259"/>
    <mergeCell ref="B260:G260"/>
    <mergeCell ref="C261:G261"/>
    <mergeCell ref="AB257:AB258"/>
    <mergeCell ref="AC257:AD257"/>
    <mergeCell ref="AE257:AE258"/>
    <mergeCell ref="AF257:AF258"/>
    <mergeCell ref="AG257:AH257"/>
    <mergeCell ref="AI257:AI258"/>
    <mergeCell ref="T257:T258"/>
    <mergeCell ref="U257:V257"/>
    <mergeCell ref="W257:W258"/>
    <mergeCell ref="X257:X258"/>
    <mergeCell ref="Y257:Z257"/>
    <mergeCell ref="AA257:AA258"/>
    <mergeCell ref="L257:L258"/>
    <mergeCell ref="M257:N257"/>
    <mergeCell ref="O257:O258"/>
    <mergeCell ref="P257:P258"/>
    <mergeCell ref="Q257:R257"/>
    <mergeCell ref="S257:S258"/>
    <mergeCell ref="X254:AM254"/>
    <mergeCell ref="H255:K256"/>
    <mergeCell ref="L255:S255"/>
    <mergeCell ref="T255:W256"/>
    <mergeCell ref="X255:AA256"/>
    <mergeCell ref="AB255:AI255"/>
    <mergeCell ref="AJ255:AM256"/>
    <mergeCell ref="P256:S256"/>
    <mergeCell ref="AF256:AI256"/>
    <mergeCell ref="E247:F247"/>
    <mergeCell ref="E248:F248"/>
    <mergeCell ref="E249:F249"/>
    <mergeCell ref="E250:F250"/>
    <mergeCell ref="A253:W253"/>
    <mergeCell ref="A254:G258"/>
    <mergeCell ref="H254:W254"/>
    <mergeCell ref="H257:H258"/>
    <mergeCell ref="I257:J257"/>
    <mergeCell ref="K257:K258"/>
    <mergeCell ref="E239:F239"/>
    <mergeCell ref="E240:F240"/>
    <mergeCell ref="C242:G242"/>
    <mergeCell ref="E244:F244"/>
    <mergeCell ref="E245:F245"/>
    <mergeCell ref="E246:F246"/>
    <mergeCell ref="C232:G232"/>
    <mergeCell ref="E234:F234"/>
    <mergeCell ref="E235:F235"/>
    <mergeCell ref="E236:F236"/>
    <mergeCell ref="E237:F237"/>
    <mergeCell ref="E238:F238"/>
    <mergeCell ref="E225:F225"/>
    <mergeCell ref="E226:F226"/>
    <mergeCell ref="E227:F227"/>
    <mergeCell ref="E228:F228"/>
    <mergeCell ref="E229:F229"/>
    <mergeCell ref="E230:F230"/>
    <mergeCell ref="A197:G197"/>
    <mergeCell ref="B198:G198"/>
    <mergeCell ref="C199:G199"/>
    <mergeCell ref="C200:G200"/>
    <mergeCell ref="C222:G222"/>
    <mergeCell ref="E224:F224"/>
    <mergeCell ref="AF195:AF196"/>
    <mergeCell ref="AG195:AH195"/>
    <mergeCell ref="AI195:AI196"/>
    <mergeCell ref="AJ195:AJ196"/>
    <mergeCell ref="AK195:AL195"/>
    <mergeCell ref="AM195:AM196"/>
    <mergeCell ref="X195:X196"/>
    <mergeCell ref="Y195:Z195"/>
    <mergeCell ref="AA195:AA196"/>
    <mergeCell ref="AB195:AB196"/>
    <mergeCell ref="AC195:AD195"/>
    <mergeCell ref="AE195:AE196"/>
    <mergeCell ref="H195:H196"/>
    <mergeCell ref="I195:J195"/>
    <mergeCell ref="K195:K196"/>
    <mergeCell ref="L195:L196"/>
    <mergeCell ref="M195:N195"/>
    <mergeCell ref="O195:O196"/>
    <mergeCell ref="E187:F187"/>
    <mergeCell ref="E188:F188"/>
    <mergeCell ref="A191:W191"/>
    <mergeCell ref="A192:G196"/>
    <mergeCell ref="H192:W192"/>
    <mergeCell ref="P195:P196"/>
    <mergeCell ref="Q195:R195"/>
    <mergeCell ref="S195:S196"/>
    <mergeCell ref="T195:T196"/>
    <mergeCell ref="U195:V195"/>
    <mergeCell ref="W195:W196"/>
    <mergeCell ref="P194:S194"/>
    <mergeCell ref="X192:AM192"/>
    <mergeCell ref="H193:K194"/>
    <mergeCell ref="L193:S193"/>
    <mergeCell ref="T193:W194"/>
    <mergeCell ref="X193:AA194"/>
    <mergeCell ref="C180:G180"/>
    <mergeCell ref="E182:F182"/>
    <mergeCell ref="E183:F183"/>
    <mergeCell ref="E184:F184"/>
    <mergeCell ref="E185:F185"/>
    <mergeCell ref="E186:F186"/>
    <mergeCell ref="AB193:AI193"/>
    <mergeCell ref="AJ193:AM194"/>
    <mergeCell ref="AF194:AI194"/>
    <mergeCell ref="E173:F173"/>
    <mergeCell ref="E174:F174"/>
    <mergeCell ref="E175:F175"/>
    <mergeCell ref="E176:F176"/>
    <mergeCell ref="E177:F177"/>
    <mergeCell ref="E178:F178"/>
    <mergeCell ref="E165:F165"/>
    <mergeCell ref="E166:F166"/>
    <mergeCell ref="E167:F167"/>
    <mergeCell ref="E168:F168"/>
    <mergeCell ref="C170:G170"/>
    <mergeCell ref="E172:F172"/>
    <mergeCell ref="C137:G137"/>
    <mergeCell ref="C138:G138"/>
    <mergeCell ref="C160:G160"/>
    <mergeCell ref="E162:F162"/>
    <mergeCell ref="E163:F163"/>
    <mergeCell ref="E164:F164"/>
    <mergeCell ref="AI133:AI134"/>
    <mergeCell ref="AJ133:AJ134"/>
    <mergeCell ref="AK133:AL133"/>
    <mergeCell ref="A135:G135"/>
    <mergeCell ref="B136:G136"/>
    <mergeCell ref="AA133:AA134"/>
    <mergeCell ref="AB133:AB134"/>
    <mergeCell ref="AC133:AD133"/>
    <mergeCell ref="AE133:AE134"/>
    <mergeCell ref="AF133:AF134"/>
    <mergeCell ref="AG133:AH133"/>
    <mergeCell ref="S133:S134"/>
    <mergeCell ref="T133:T134"/>
    <mergeCell ref="U133:V133"/>
    <mergeCell ref="W133:W134"/>
    <mergeCell ref="X133:X134"/>
    <mergeCell ref="Y133:Z133"/>
    <mergeCell ref="A129:W129"/>
    <mergeCell ref="A130:G134"/>
    <mergeCell ref="H130:W130"/>
    <mergeCell ref="X130:AM130"/>
    <mergeCell ref="H131:K132"/>
    <mergeCell ref="L131:S131"/>
    <mergeCell ref="T131:W132"/>
    <mergeCell ref="X131:AA132"/>
    <mergeCell ref="AB131:AI131"/>
    <mergeCell ref="AJ131:AM132"/>
    <mergeCell ref="P132:S132"/>
    <mergeCell ref="AF132:AI132"/>
    <mergeCell ref="H133:H134"/>
    <mergeCell ref="I133:J133"/>
    <mergeCell ref="K133:K134"/>
    <mergeCell ref="L133:L134"/>
    <mergeCell ref="M133:N133"/>
    <mergeCell ref="O133:O134"/>
    <mergeCell ref="P133:P134"/>
    <mergeCell ref="Q133:R133"/>
    <mergeCell ref="AM133:AM134"/>
    <mergeCell ref="E121:F121"/>
    <mergeCell ref="E122:F122"/>
    <mergeCell ref="E123:F123"/>
    <mergeCell ref="E124:F124"/>
    <mergeCell ref="E125:F125"/>
    <mergeCell ref="E126:F126"/>
    <mergeCell ref="E113:F113"/>
    <mergeCell ref="E114:F114"/>
    <mergeCell ref="E115:F115"/>
    <mergeCell ref="E116:F116"/>
    <mergeCell ref="C118:G118"/>
    <mergeCell ref="E120:F120"/>
    <mergeCell ref="E105:F105"/>
    <mergeCell ref="E106:F106"/>
    <mergeCell ref="C108:G108"/>
    <mergeCell ref="E110:F110"/>
    <mergeCell ref="E111:F111"/>
    <mergeCell ref="E112:F112"/>
    <mergeCell ref="C98:G98"/>
    <mergeCell ref="E100:F100"/>
    <mergeCell ref="E101:F101"/>
    <mergeCell ref="E102:F102"/>
    <mergeCell ref="E103:F103"/>
    <mergeCell ref="E104:F104"/>
    <mergeCell ref="AK71:AL71"/>
    <mergeCell ref="AM71:AM72"/>
    <mergeCell ref="A73:G73"/>
    <mergeCell ref="B74:G74"/>
    <mergeCell ref="C75:G75"/>
    <mergeCell ref="C76:G76"/>
    <mergeCell ref="AC71:AD71"/>
    <mergeCell ref="AE71:AE72"/>
    <mergeCell ref="AF71:AF72"/>
    <mergeCell ref="AG71:AH71"/>
    <mergeCell ref="AI71:AI72"/>
    <mergeCell ref="AJ71:AJ72"/>
    <mergeCell ref="U71:V71"/>
    <mergeCell ref="W71:W72"/>
    <mergeCell ref="X71:X72"/>
    <mergeCell ref="Y71:Z71"/>
    <mergeCell ref="AA71:AA72"/>
    <mergeCell ref="AB71:AB72"/>
    <mergeCell ref="M71:N71"/>
    <mergeCell ref="O71:O72"/>
    <mergeCell ref="P71:P72"/>
    <mergeCell ref="Q71:R71"/>
    <mergeCell ref="S71:S72"/>
    <mergeCell ref="T71:T72"/>
    <mergeCell ref="X68:AM68"/>
    <mergeCell ref="H69:K70"/>
    <mergeCell ref="L69:S69"/>
    <mergeCell ref="T69:W70"/>
    <mergeCell ref="X69:AA70"/>
    <mergeCell ref="AB69:AI69"/>
    <mergeCell ref="AJ69:AM70"/>
    <mergeCell ref="P70:S70"/>
    <mergeCell ref="AF70:AI70"/>
    <mergeCell ref="E58:F58"/>
    <mergeCell ref="E59:F59"/>
    <mergeCell ref="E60:F60"/>
    <mergeCell ref="A67:W67"/>
    <mergeCell ref="A68:G72"/>
    <mergeCell ref="H68:W68"/>
    <mergeCell ref="H71:H72"/>
    <mergeCell ref="I71:J71"/>
    <mergeCell ref="K71:K72"/>
    <mergeCell ref="L71:L72"/>
    <mergeCell ref="E50:F50"/>
    <mergeCell ref="C52:G52"/>
    <mergeCell ref="E54:F54"/>
    <mergeCell ref="E55:F55"/>
    <mergeCell ref="E56:F56"/>
    <mergeCell ref="E57:F57"/>
    <mergeCell ref="E44:F44"/>
    <mergeCell ref="E45:F45"/>
    <mergeCell ref="E46:F46"/>
    <mergeCell ref="E47:F47"/>
    <mergeCell ref="E48:F48"/>
    <mergeCell ref="E49:F49"/>
    <mergeCell ref="E36:F36"/>
    <mergeCell ref="E37:F37"/>
    <mergeCell ref="E38:F38"/>
    <mergeCell ref="E39:F39"/>
    <mergeCell ref="E40:F40"/>
    <mergeCell ref="C42:G42"/>
    <mergeCell ref="B8:G8"/>
    <mergeCell ref="C9:G9"/>
    <mergeCell ref="C10:G10"/>
    <mergeCell ref="C32:G32"/>
    <mergeCell ref="E34:F34"/>
    <mergeCell ref="E35:F35"/>
    <mergeCell ref="AM5:AM6"/>
    <mergeCell ref="A7:G7"/>
    <mergeCell ref="Y5:Z5"/>
    <mergeCell ref="AA5:AA6"/>
    <mergeCell ref="AB5:AB6"/>
    <mergeCell ref="AC5:AD5"/>
    <mergeCell ref="AE5:AE6"/>
    <mergeCell ref="AF5:AF6"/>
    <mergeCell ref="Q5:R5"/>
    <mergeCell ref="S5:S6"/>
    <mergeCell ref="T5:T6"/>
    <mergeCell ref="U5:V5"/>
    <mergeCell ref="W5:W6"/>
    <mergeCell ref="X5:X6"/>
    <mergeCell ref="A1:W1"/>
    <mergeCell ref="X1:AM1"/>
    <mergeCell ref="A2:G6"/>
    <mergeCell ref="H2:W2"/>
    <mergeCell ref="X2:AM2"/>
    <mergeCell ref="H3:K4"/>
    <mergeCell ref="L3:S3"/>
    <mergeCell ref="T3:W4"/>
    <mergeCell ref="X3:AA4"/>
    <mergeCell ref="AB3:AI3"/>
    <mergeCell ref="AJ3:AM4"/>
    <mergeCell ref="P4:S4"/>
    <mergeCell ref="AF4:AI4"/>
    <mergeCell ref="H5:H6"/>
    <mergeCell ref="I5:J5"/>
    <mergeCell ref="K5:K6"/>
    <mergeCell ref="L5:L6"/>
    <mergeCell ref="M5:N5"/>
    <mergeCell ref="O5:O6"/>
    <mergeCell ref="P5:P6"/>
    <mergeCell ref="AG5:AH5"/>
    <mergeCell ref="AI5:AI6"/>
    <mergeCell ref="AJ5:AJ6"/>
    <mergeCell ref="AK5:AL5"/>
  </mergeCells>
  <phoneticPr fontId="1"/>
  <printOptions horizontalCentered="1" verticalCentered="1"/>
  <pageMargins left="0" right="0" top="0.6692913385826772" bottom="0.6692913385826772" header="0.31496062992125984" footer="0.31496062992125984"/>
  <pageSetup paperSize="9" scale="45" fitToHeight="0" orientation="landscape" r:id="rId1"/>
  <rowBreaks count="4" manualBreakCount="4">
    <brk id="66" max="38" man="1"/>
    <brk id="128" max="38" man="1"/>
    <brk id="190" max="38" man="1"/>
    <brk id="252" max="38" man="1"/>
  </rowBreaks>
  <ignoredErrors>
    <ignoredError sqref="H10:AM10" formula="1"/>
    <ignoredError sqref="O74:AM74 H74:N74 H136:W136 X136:AF136 AG136:AM136 X198 H198 H260:T260 W260:AF260 AG260:AM26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0"/>
  <sheetViews>
    <sheetView view="pageBreakPreview" topLeftCell="A73" zoomScaleNormal="100" zoomScaleSheetLayoutView="100" workbookViewId="0"/>
  </sheetViews>
  <sheetFormatPr defaultRowHeight="12"/>
  <cols>
    <col min="1" max="1" width="29.5" style="2" customWidth="1"/>
    <col min="2" max="10" width="12.125" style="2" customWidth="1"/>
    <col min="11" max="16384" width="9" style="2"/>
  </cols>
  <sheetData>
    <row r="1" spans="1:10" ht="15.95" customHeight="1">
      <c r="A1" s="50" t="s">
        <v>452</v>
      </c>
    </row>
    <row r="2" spans="1:10" ht="15.95" customHeight="1" thickBot="1">
      <c r="A2" s="51" t="s">
        <v>439</v>
      </c>
    </row>
    <row r="3" spans="1:10" ht="15" customHeight="1" thickTop="1">
      <c r="A3" s="261" t="s">
        <v>397</v>
      </c>
      <c r="B3" s="302" t="s">
        <v>308</v>
      </c>
      <c r="C3" s="302"/>
      <c r="D3" s="302"/>
      <c r="E3" s="302" t="s">
        <v>284</v>
      </c>
      <c r="F3" s="302"/>
      <c r="G3" s="302"/>
      <c r="H3" s="302" t="s">
        <v>286</v>
      </c>
      <c r="I3" s="302"/>
      <c r="J3" s="256"/>
    </row>
    <row r="4" spans="1:10" ht="15" customHeight="1">
      <c r="A4" s="278"/>
      <c r="B4" s="136" t="s">
        <v>309</v>
      </c>
      <c r="C4" s="136" t="s">
        <v>292</v>
      </c>
      <c r="D4" s="136" t="s">
        <v>293</v>
      </c>
      <c r="E4" s="136" t="s">
        <v>309</v>
      </c>
      <c r="F4" s="136" t="s">
        <v>292</v>
      </c>
      <c r="G4" s="136" t="s">
        <v>293</v>
      </c>
      <c r="H4" s="136" t="s">
        <v>309</v>
      </c>
      <c r="I4" s="136" t="s">
        <v>292</v>
      </c>
      <c r="J4" s="125" t="s">
        <v>293</v>
      </c>
    </row>
    <row r="5" spans="1:10" ht="17.100000000000001" customHeight="1">
      <c r="A5" s="49" t="s">
        <v>312</v>
      </c>
      <c r="B5" s="157">
        <v>13061</v>
      </c>
      <c r="C5" s="158">
        <v>4195</v>
      </c>
      <c r="D5" s="158">
        <v>8371</v>
      </c>
      <c r="E5" s="158">
        <v>5945</v>
      </c>
      <c r="F5" s="158">
        <v>3429</v>
      </c>
      <c r="G5" s="158">
        <v>2506</v>
      </c>
      <c r="H5" s="158">
        <v>6636</v>
      </c>
      <c r="I5" s="158">
        <v>761</v>
      </c>
      <c r="J5" s="159">
        <v>5863</v>
      </c>
    </row>
    <row r="6" spans="1:10" ht="17.100000000000001" customHeight="1">
      <c r="A6" s="49" t="s">
        <v>294</v>
      </c>
      <c r="B6" s="157">
        <v>2639</v>
      </c>
      <c r="C6" s="159">
        <v>1703</v>
      </c>
      <c r="D6" s="159">
        <v>711</v>
      </c>
      <c r="E6" s="159">
        <v>2239</v>
      </c>
      <c r="F6" s="159">
        <v>1619</v>
      </c>
      <c r="G6" s="159">
        <v>619</v>
      </c>
      <c r="H6" s="159">
        <v>178</v>
      </c>
      <c r="I6" s="159">
        <v>84</v>
      </c>
      <c r="J6" s="159">
        <v>92</v>
      </c>
    </row>
    <row r="7" spans="1:10" ht="17.100000000000001" customHeight="1">
      <c r="A7" s="49" t="s">
        <v>295</v>
      </c>
      <c r="B7" s="157">
        <v>1340</v>
      </c>
      <c r="C7" s="159">
        <v>751</v>
      </c>
      <c r="D7" s="159">
        <v>546</v>
      </c>
      <c r="E7" s="159">
        <v>1101</v>
      </c>
      <c r="F7" s="159">
        <v>675</v>
      </c>
      <c r="G7" s="159">
        <v>425</v>
      </c>
      <c r="H7" s="159">
        <v>197</v>
      </c>
      <c r="I7" s="159">
        <v>76</v>
      </c>
      <c r="J7" s="159">
        <v>121</v>
      </c>
    </row>
    <row r="8" spans="1:10" ht="17.100000000000001" customHeight="1">
      <c r="A8" s="49" t="s">
        <v>296</v>
      </c>
      <c r="B8" s="157">
        <v>2033</v>
      </c>
      <c r="C8" s="159">
        <v>742</v>
      </c>
      <c r="D8" s="159">
        <v>1245</v>
      </c>
      <c r="E8" s="159">
        <v>1150</v>
      </c>
      <c r="F8" s="159">
        <v>534</v>
      </c>
      <c r="G8" s="159">
        <v>615</v>
      </c>
      <c r="H8" s="159">
        <v>836</v>
      </c>
      <c r="I8" s="159">
        <v>206</v>
      </c>
      <c r="J8" s="159">
        <v>630</v>
      </c>
    </row>
    <row r="9" spans="1:10" ht="17.100000000000001" customHeight="1">
      <c r="A9" s="49" t="s">
        <v>297</v>
      </c>
      <c r="B9" s="157">
        <v>2630</v>
      </c>
      <c r="C9" s="159">
        <v>615</v>
      </c>
      <c r="D9" s="159">
        <v>1952</v>
      </c>
      <c r="E9" s="159">
        <v>954</v>
      </c>
      <c r="F9" s="159">
        <v>373</v>
      </c>
      <c r="G9" s="159">
        <v>577</v>
      </c>
      <c r="H9" s="159">
        <v>1616</v>
      </c>
      <c r="I9" s="159">
        <v>240</v>
      </c>
      <c r="J9" s="159">
        <v>1373</v>
      </c>
    </row>
    <row r="10" spans="1:10" ht="17.100000000000001" customHeight="1">
      <c r="A10" s="49" t="s">
        <v>298</v>
      </c>
      <c r="B10" s="157">
        <v>1963</v>
      </c>
      <c r="C10" s="159">
        <v>254</v>
      </c>
      <c r="D10" s="159">
        <v>1665</v>
      </c>
      <c r="E10" s="159">
        <v>337</v>
      </c>
      <c r="F10" s="159">
        <v>143</v>
      </c>
      <c r="G10" s="159">
        <v>192</v>
      </c>
      <c r="H10" s="159">
        <v>1586</v>
      </c>
      <c r="I10" s="159">
        <v>111</v>
      </c>
      <c r="J10" s="159">
        <v>1473</v>
      </c>
    </row>
    <row r="11" spans="1:10" ht="17.100000000000001" customHeight="1">
      <c r="A11" s="49" t="s">
        <v>299</v>
      </c>
      <c r="B11" s="157">
        <v>1386</v>
      </c>
      <c r="C11" s="159">
        <v>99</v>
      </c>
      <c r="D11" s="159">
        <v>1252</v>
      </c>
      <c r="E11" s="159">
        <v>115</v>
      </c>
      <c r="F11" s="159">
        <v>59</v>
      </c>
      <c r="G11" s="159">
        <v>55</v>
      </c>
      <c r="H11" s="159">
        <v>1240</v>
      </c>
      <c r="I11" s="159">
        <v>39</v>
      </c>
      <c r="J11" s="159">
        <v>1197</v>
      </c>
    </row>
    <row r="12" spans="1:10" ht="17.100000000000001" customHeight="1">
      <c r="A12" s="49" t="s">
        <v>300</v>
      </c>
      <c r="B12" s="157">
        <v>1070</v>
      </c>
      <c r="C12" s="159">
        <v>31</v>
      </c>
      <c r="D12" s="159">
        <v>1000</v>
      </c>
      <c r="E12" s="159">
        <v>49</v>
      </c>
      <c r="F12" s="159">
        <v>26</v>
      </c>
      <c r="G12" s="159">
        <v>23</v>
      </c>
      <c r="H12" s="159">
        <v>983</v>
      </c>
      <c r="I12" s="159">
        <v>5</v>
      </c>
      <c r="J12" s="159">
        <v>977</v>
      </c>
    </row>
    <row r="13" spans="1:10" ht="17.100000000000001" customHeight="1">
      <c r="A13" s="13" t="s">
        <v>301</v>
      </c>
      <c r="B13" s="94">
        <v>3261</v>
      </c>
      <c r="C13" s="61">
        <v>2121</v>
      </c>
      <c r="D13" s="61">
        <v>894</v>
      </c>
      <c r="E13" s="61">
        <v>2674</v>
      </c>
      <c r="F13" s="61">
        <v>1938</v>
      </c>
      <c r="G13" s="61">
        <v>735</v>
      </c>
      <c r="H13" s="61">
        <v>344</v>
      </c>
      <c r="I13" s="61">
        <v>183</v>
      </c>
      <c r="J13" s="61">
        <v>159</v>
      </c>
    </row>
    <row r="14" spans="1:10" ht="17.100000000000001" customHeight="1">
      <c r="A14" s="13" t="s">
        <v>294</v>
      </c>
      <c r="B14" s="94">
        <v>2507</v>
      </c>
      <c r="C14" s="61">
        <v>1638</v>
      </c>
      <c r="D14" s="61">
        <v>652</v>
      </c>
      <c r="E14" s="61">
        <v>2129</v>
      </c>
      <c r="F14" s="61">
        <v>1557</v>
      </c>
      <c r="G14" s="61">
        <v>571</v>
      </c>
      <c r="H14" s="61">
        <v>164</v>
      </c>
      <c r="I14" s="61">
        <v>81</v>
      </c>
      <c r="J14" s="61">
        <v>81</v>
      </c>
    </row>
    <row r="15" spans="1:10" ht="17.100000000000001" customHeight="1">
      <c r="A15" s="13" t="s">
        <v>295</v>
      </c>
      <c r="B15" s="94">
        <v>494</v>
      </c>
      <c r="C15" s="61">
        <v>321</v>
      </c>
      <c r="D15" s="61">
        <v>154</v>
      </c>
      <c r="E15" s="61">
        <v>410</v>
      </c>
      <c r="F15" s="2">
        <v>286</v>
      </c>
      <c r="G15" s="61">
        <v>124</v>
      </c>
      <c r="H15" s="61">
        <v>65</v>
      </c>
      <c r="I15" s="61">
        <v>35</v>
      </c>
      <c r="J15" s="61">
        <v>30</v>
      </c>
    </row>
    <row r="16" spans="1:10" ht="17.100000000000001" customHeight="1">
      <c r="A16" s="13" t="s">
        <v>296</v>
      </c>
      <c r="B16" s="94">
        <v>189</v>
      </c>
      <c r="C16" s="61">
        <v>121</v>
      </c>
      <c r="D16" s="2">
        <v>59</v>
      </c>
      <c r="E16" s="61">
        <v>107</v>
      </c>
      <c r="F16" s="2">
        <v>75</v>
      </c>
      <c r="G16" s="61">
        <v>32</v>
      </c>
      <c r="H16" s="61">
        <v>73</v>
      </c>
      <c r="I16" s="61">
        <v>46</v>
      </c>
      <c r="J16" s="61">
        <v>27</v>
      </c>
    </row>
    <row r="17" spans="1:10" ht="17.100000000000001" customHeight="1">
      <c r="A17" s="13" t="s">
        <v>297</v>
      </c>
      <c r="B17" s="94">
        <v>57</v>
      </c>
      <c r="C17" s="61">
        <v>34</v>
      </c>
      <c r="D17" s="2">
        <v>22</v>
      </c>
      <c r="E17" s="2">
        <v>22</v>
      </c>
      <c r="F17" s="2">
        <v>16</v>
      </c>
      <c r="G17" s="61">
        <v>6</v>
      </c>
      <c r="H17" s="61">
        <v>34</v>
      </c>
      <c r="I17" s="61">
        <v>18</v>
      </c>
      <c r="J17" s="61">
        <v>16</v>
      </c>
    </row>
    <row r="18" spans="1:10" ht="17.100000000000001" customHeight="1">
      <c r="A18" s="13" t="s">
        <v>298</v>
      </c>
      <c r="B18" s="94">
        <v>10</v>
      </c>
      <c r="C18" s="61">
        <v>5</v>
      </c>
      <c r="D18" s="61">
        <v>5</v>
      </c>
      <c r="E18" s="2">
        <v>4</v>
      </c>
      <c r="F18" s="2">
        <v>2</v>
      </c>
      <c r="G18" s="61">
        <v>2</v>
      </c>
      <c r="H18" s="61">
        <v>6</v>
      </c>
      <c r="I18" s="61">
        <v>3</v>
      </c>
      <c r="J18" s="61">
        <v>3</v>
      </c>
    </row>
    <row r="19" spans="1:10" ht="17.100000000000001" customHeight="1">
      <c r="A19" s="13" t="s">
        <v>299</v>
      </c>
      <c r="B19" s="94">
        <v>4</v>
      </c>
      <c r="C19" s="2">
        <v>2</v>
      </c>
      <c r="D19" s="2">
        <v>2</v>
      </c>
      <c r="E19" s="2">
        <v>2</v>
      </c>
      <c r="F19" s="2">
        <v>2</v>
      </c>
      <c r="G19" s="61" t="s">
        <v>163</v>
      </c>
      <c r="H19" s="61">
        <v>2</v>
      </c>
      <c r="I19" s="61" t="s">
        <v>163</v>
      </c>
      <c r="J19" s="61">
        <v>2</v>
      </c>
    </row>
    <row r="20" spans="1:10" ht="17.100000000000001" customHeight="1">
      <c r="A20" s="13" t="s">
        <v>300</v>
      </c>
      <c r="B20" s="94" t="s">
        <v>163</v>
      </c>
      <c r="C20" s="137" t="s">
        <v>163</v>
      </c>
      <c r="D20" s="137" t="s">
        <v>163</v>
      </c>
      <c r="E20" s="137" t="s">
        <v>163</v>
      </c>
      <c r="F20" s="137" t="s">
        <v>163</v>
      </c>
      <c r="G20" s="61" t="s">
        <v>163</v>
      </c>
      <c r="H20" s="61" t="s">
        <v>163</v>
      </c>
      <c r="I20" s="61" t="s">
        <v>163</v>
      </c>
      <c r="J20" s="61" t="s">
        <v>163</v>
      </c>
    </row>
    <row r="21" spans="1:10" ht="17.100000000000001" customHeight="1">
      <c r="A21" s="13" t="s">
        <v>302</v>
      </c>
      <c r="B21" s="94">
        <v>1519</v>
      </c>
      <c r="C21" s="2">
        <v>737</v>
      </c>
      <c r="D21" s="61">
        <v>745</v>
      </c>
      <c r="E21" s="119">
        <v>1038</v>
      </c>
      <c r="F21" s="119">
        <v>604</v>
      </c>
      <c r="G21" s="160">
        <v>434</v>
      </c>
      <c r="H21" s="61">
        <v>444</v>
      </c>
      <c r="I21" s="61">
        <v>133</v>
      </c>
      <c r="J21" s="61">
        <v>311</v>
      </c>
    </row>
    <row r="22" spans="1:10" ht="17.100000000000001" customHeight="1">
      <c r="A22" s="13" t="s">
        <v>294</v>
      </c>
      <c r="B22" s="94">
        <v>107</v>
      </c>
      <c r="C22" s="2">
        <v>58</v>
      </c>
      <c r="D22" s="61">
        <v>43</v>
      </c>
      <c r="E22" s="2">
        <v>90</v>
      </c>
      <c r="F22" s="2">
        <v>56</v>
      </c>
      <c r="G22" s="61">
        <v>34</v>
      </c>
      <c r="H22" s="61">
        <v>11</v>
      </c>
      <c r="I22" s="61">
        <v>2</v>
      </c>
      <c r="J22" s="61">
        <v>9</v>
      </c>
    </row>
    <row r="23" spans="1:10" ht="17.100000000000001" customHeight="1">
      <c r="A23" s="13" t="s">
        <v>295</v>
      </c>
      <c r="B23" s="94">
        <v>672</v>
      </c>
      <c r="C23" s="61">
        <v>364</v>
      </c>
      <c r="D23" s="61">
        <v>290</v>
      </c>
      <c r="E23" s="2">
        <v>550</v>
      </c>
      <c r="F23" s="2">
        <v>328</v>
      </c>
      <c r="G23" s="61">
        <v>222</v>
      </c>
      <c r="H23" s="61">
        <v>104</v>
      </c>
      <c r="I23" s="61">
        <v>36</v>
      </c>
      <c r="J23" s="61">
        <v>68</v>
      </c>
    </row>
    <row r="24" spans="1:10" ht="17.100000000000001" customHeight="1">
      <c r="A24" s="13" t="s">
        <v>296</v>
      </c>
      <c r="B24" s="94">
        <v>562</v>
      </c>
      <c r="C24" s="61">
        <v>238</v>
      </c>
      <c r="D24" s="2">
        <v>314</v>
      </c>
      <c r="E24" s="61">
        <v>334</v>
      </c>
      <c r="F24" s="2">
        <v>179</v>
      </c>
      <c r="G24" s="61">
        <v>155</v>
      </c>
      <c r="H24" s="61">
        <v>218</v>
      </c>
      <c r="I24" s="61">
        <v>59</v>
      </c>
      <c r="J24" s="61">
        <v>159</v>
      </c>
    </row>
    <row r="25" spans="1:10" ht="17.100000000000001" customHeight="1">
      <c r="A25" s="13" t="s">
        <v>297</v>
      </c>
      <c r="B25" s="94">
        <v>153</v>
      </c>
      <c r="C25" s="61">
        <v>65</v>
      </c>
      <c r="D25" s="2">
        <v>85</v>
      </c>
      <c r="E25" s="61">
        <v>57</v>
      </c>
      <c r="F25" s="2">
        <v>35</v>
      </c>
      <c r="G25" s="61">
        <v>22</v>
      </c>
      <c r="H25" s="61">
        <v>93</v>
      </c>
      <c r="I25" s="61">
        <v>30</v>
      </c>
      <c r="J25" s="61">
        <v>63</v>
      </c>
    </row>
    <row r="26" spans="1:10" ht="17.100000000000001" customHeight="1">
      <c r="A26" s="13" t="s">
        <v>298</v>
      </c>
      <c r="B26" s="94">
        <v>18</v>
      </c>
      <c r="C26" s="61">
        <v>10</v>
      </c>
      <c r="D26" s="61">
        <v>8</v>
      </c>
      <c r="E26" s="61">
        <v>6</v>
      </c>
      <c r="F26" s="2">
        <v>6</v>
      </c>
      <c r="G26" s="61" t="s">
        <v>163</v>
      </c>
      <c r="H26" s="61">
        <v>12</v>
      </c>
      <c r="I26" s="61">
        <v>4</v>
      </c>
      <c r="J26" s="61">
        <v>8</v>
      </c>
    </row>
    <row r="27" spans="1:10" ht="17.100000000000001" customHeight="1">
      <c r="A27" s="13" t="s">
        <v>299</v>
      </c>
      <c r="B27" s="94">
        <v>7</v>
      </c>
      <c r="C27" s="2">
        <v>2</v>
      </c>
      <c r="D27" s="2">
        <v>5</v>
      </c>
      <c r="E27" s="61">
        <v>1</v>
      </c>
      <c r="F27" s="137" t="s">
        <v>163</v>
      </c>
      <c r="G27" s="61">
        <v>1</v>
      </c>
      <c r="H27" s="61">
        <v>6</v>
      </c>
      <c r="I27" s="61">
        <v>2</v>
      </c>
      <c r="J27" s="61">
        <v>4</v>
      </c>
    </row>
    <row r="28" spans="1:10" ht="17.100000000000001" customHeight="1">
      <c r="A28" s="13" t="s">
        <v>300</v>
      </c>
      <c r="B28" s="94" t="s">
        <v>163</v>
      </c>
      <c r="C28" s="137" t="s">
        <v>163</v>
      </c>
      <c r="D28" s="137" t="s">
        <v>163</v>
      </c>
      <c r="E28" s="61" t="s">
        <v>163</v>
      </c>
      <c r="F28" s="61" t="s">
        <v>163</v>
      </c>
      <c r="G28" s="61" t="s">
        <v>163</v>
      </c>
      <c r="H28" s="61" t="s">
        <v>163</v>
      </c>
      <c r="I28" s="61" t="s">
        <v>163</v>
      </c>
      <c r="J28" s="61" t="s">
        <v>163</v>
      </c>
    </row>
    <row r="29" spans="1:10" ht="17.100000000000001" customHeight="1">
      <c r="A29" s="13" t="s">
        <v>303</v>
      </c>
      <c r="B29" s="94">
        <v>2277</v>
      </c>
      <c r="C29" s="61">
        <v>720</v>
      </c>
      <c r="D29" s="61">
        <v>1510</v>
      </c>
      <c r="E29" s="61">
        <v>1088</v>
      </c>
      <c r="F29" s="61">
        <v>480</v>
      </c>
      <c r="G29" s="61">
        <v>604</v>
      </c>
      <c r="H29" s="61">
        <v>1142</v>
      </c>
      <c r="I29" s="61">
        <v>237</v>
      </c>
      <c r="J29" s="61">
        <v>905</v>
      </c>
    </row>
    <row r="30" spans="1:10" ht="17.100000000000001" customHeight="1">
      <c r="A30" s="13" t="s">
        <v>294</v>
      </c>
      <c r="B30" s="174">
        <v>13</v>
      </c>
      <c r="C30" s="61">
        <v>5</v>
      </c>
      <c r="D30" s="61">
        <v>7</v>
      </c>
      <c r="E30" s="61">
        <v>12</v>
      </c>
      <c r="F30" s="61">
        <v>5</v>
      </c>
      <c r="G30" s="61">
        <v>7</v>
      </c>
      <c r="H30" s="61" t="s">
        <v>163</v>
      </c>
      <c r="I30" s="61" t="s">
        <v>163</v>
      </c>
      <c r="J30" s="61" t="s">
        <v>163</v>
      </c>
    </row>
    <row r="31" spans="1:10" ht="17.100000000000001" customHeight="1">
      <c r="A31" s="13" t="s">
        <v>295</v>
      </c>
      <c r="B31" s="94">
        <v>146</v>
      </c>
      <c r="C31" s="61">
        <v>61</v>
      </c>
      <c r="D31" s="61">
        <v>80</v>
      </c>
      <c r="E31" s="61">
        <v>118</v>
      </c>
      <c r="F31" s="61">
        <v>56</v>
      </c>
      <c r="G31" s="61">
        <v>61</v>
      </c>
      <c r="H31" s="61">
        <v>24</v>
      </c>
      <c r="I31" s="61">
        <v>5</v>
      </c>
      <c r="J31" s="61">
        <v>19</v>
      </c>
    </row>
    <row r="32" spans="1:10" ht="17.100000000000001" customHeight="1">
      <c r="A32" s="13" t="s">
        <v>296</v>
      </c>
      <c r="B32" s="94">
        <v>1035</v>
      </c>
      <c r="C32" s="61">
        <v>335</v>
      </c>
      <c r="D32" s="2">
        <v>683</v>
      </c>
      <c r="E32" s="61">
        <v>580</v>
      </c>
      <c r="F32" s="61">
        <v>244</v>
      </c>
      <c r="G32" s="61">
        <v>335</v>
      </c>
      <c r="H32" s="61">
        <v>437</v>
      </c>
      <c r="I32" s="61">
        <v>89</v>
      </c>
      <c r="J32" s="61">
        <v>348</v>
      </c>
    </row>
    <row r="33" spans="1:10" ht="17.100000000000001" customHeight="1">
      <c r="A33" s="13" t="s">
        <v>297</v>
      </c>
      <c r="B33" s="94">
        <v>933</v>
      </c>
      <c r="C33" s="61">
        <v>276</v>
      </c>
      <c r="D33" s="2">
        <v>634</v>
      </c>
      <c r="E33" s="61">
        <v>352</v>
      </c>
      <c r="F33" s="61">
        <v>157</v>
      </c>
      <c r="G33" s="61">
        <v>193</v>
      </c>
      <c r="H33" s="61">
        <v>558</v>
      </c>
      <c r="I33" s="61">
        <v>118</v>
      </c>
      <c r="J33" s="61">
        <v>440</v>
      </c>
    </row>
    <row r="34" spans="1:10" ht="17.100000000000001" customHeight="1">
      <c r="A34" s="13" t="s">
        <v>298</v>
      </c>
      <c r="B34" s="94">
        <v>133</v>
      </c>
      <c r="C34" s="61">
        <v>36</v>
      </c>
      <c r="D34" s="61">
        <v>96</v>
      </c>
      <c r="E34" s="61">
        <v>23</v>
      </c>
      <c r="F34" s="61">
        <v>15</v>
      </c>
      <c r="G34" s="2">
        <v>8</v>
      </c>
      <c r="H34" s="61">
        <v>109</v>
      </c>
      <c r="I34" s="61">
        <v>21</v>
      </c>
      <c r="J34" s="61">
        <v>88</v>
      </c>
    </row>
    <row r="35" spans="1:10" ht="17.100000000000001" customHeight="1">
      <c r="A35" s="13" t="s">
        <v>299</v>
      </c>
      <c r="B35" s="94">
        <v>15</v>
      </c>
      <c r="C35" s="2">
        <v>7</v>
      </c>
      <c r="D35" s="2">
        <v>8</v>
      </c>
      <c r="E35" s="61">
        <v>3</v>
      </c>
      <c r="F35" s="61">
        <v>3</v>
      </c>
      <c r="G35" s="137" t="s">
        <v>163</v>
      </c>
      <c r="H35" s="61">
        <v>12</v>
      </c>
      <c r="I35" s="61">
        <v>4</v>
      </c>
      <c r="J35" s="61">
        <v>8</v>
      </c>
    </row>
    <row r="36" spans="1:10" ht="17.100000000000001" customHeight="1">
      <c r="A36" s="13" t="s">
        <v>300</v>
      </c>
      <c r="B36" s="94">
        <v>2</v>
      </c>
      <c r="C36" s="137" t="s">
        <v>163</v>
      </c>
      <c r="D36" s="2">
        <v>2</v>
      </c>
      <c r="E36" s="61" t="s">
        <v>163</v>
      </c>
      <c r="F36" s="61" t="s">
        <v>163</v>
      </c>
      <c r="G36" s="137" t="s">
        <v>163</v>
      </c>
      <c r="H36" s="61">
        <v>2</v>
      </c>
      <c r="I36" s="61" t="s">
        <v>163</v>
      </c>
      <c r="J36" s="61">
        <v>2</v>
      </c>
    </row>
    <row r="37" spans="1:10" ht="17.100000000000001" customHeight="1">
      <c r="A37" s="13" t="s">
        <v>304</v>
      </c>
      <c r="B37" s="94">
        <v>2690</v>
      </c>
      <c r="C37" s="61">
        <v>435</v>
      </c>
      <c r="D37" s="61">
        <v>2190</v>
      </c>
      <c r="E37" s="61">
        <v>810</v>
      </c>
      <c r="F37" s="61">
        <v>275</v>
      </c>
      <c r="G37" s="2">
        <v>532</v>
      </c>
      <c r="H37" s="61">
        <v>1819</v>
      </c>
      <c r="I37" s="61">
        <v>159</v>
      </c>
      <c r="J37" s="61">
        <v>1657</v>
      </c>
    </row>
    <row r="38" spans="1:10" ht="17.100000000000001" customHeight="1">
      <c r="A38" s="13" t="s">
        <v>294</v>
      </c>
      <c r="B38" s="94">
        <v>9</v>
      </c>
      <c r="C38" s="61">
        <v>2</v>
      </c>
      <c r="D38" s="61">
        <v>6</v>
      </c>
      <c r="E38" s="61">
        <v>5</v>
      </c>
      <c r="F38" s="61">
        <v>1</v>
      </c>
      <c r="G38" s="2">
        <v>4</v>
      </c>
      <c r="H38" s="61">
        <v>3</v>
      </c>
      <c r="I38" s="61">
        <v>1</v>
      </c>
      <c r="J38" s="61">
        <v>2</v>
      </c>
    </row>
    <row r="39" spans="1:10" ht="17.100000000000001" customHeight="1">
      <c r="A39" s="13" t="s">
        <v>295</v>
      </c>
      <c r="B39" s="94">
        <v>25</v>
      </c>
      <c r="C39" s="61">
        <v>3</v>
      </c>
      <c r="D39" s="61">
        <v>21</v>
      </c>
      <c r="E39" s="61">
        <v>20</v>
      </c>
      <c r="F39" s="61">
        <v>3</v>
      </c>
      <c r="G39" s="2">
        <v>17</v>
      </c>
      <c r="H39" s="61">
        <v>4</v>
      </c>
      <c r="I39" s="61" t="s">
        <v>163</v>
      </c>
      <c r="J39" s="61">
        <v>4</v>
      </c>
    </row>
    <row r="40" spans="1:10" ht="17.100000000000001" customHeight="1">
      <c r="A40" s="13" t="s">
        <v>296</v>
      </c>
      <c r="B40" s="94">
        <v>224</v>
      </c>
      <c r="C40" s="61">
        <v>45</v>
      </c>
      <c r="D40" s="2">
        <v>171</v>
      </c>
      <c r="E40" s="61">
        <v>117</v>
      </c>
      <c r="F40" s="61">
        <v>33</v>
      </c>
      <c r="G40" s="2">
        <v>84</v>
      </c>
      <c r="H40" s="61">
        <v>99</v>
      </c>
      <c r="I40" s="61">
        <v>12</v>
      </c>
      <c r="J40" s="61">
        <v>87</v>
      </c>
    </row>
    <row r="41" spans="1:10" ht="17.100000000000001" customHeight="1">
      <c r="A41" s="13" t="s">
        <v>297</v>
      </c>
      <c r="B41" s="94">
        <v>1319</v>
      </c>
      <c r="C41" s="61">
        <v>224</v>
      </c>
      <c r="D41" s="175">
        <v>1066</v>
      </c>
      <c r="E41" s="61">
        <v>472</v>
      </c>
      <c r="F41" s="61">
        <v>152</v>
      </c>
      <c r="G41" s="61">
        <v>318</v>
      </c>
      <c r="H41" s="61">
        <v>820</v>
      </c>
      <c r="I41" s="61">
        <v>71</v>
      </c>
      <c r="J41" s="61">
        <v>747</v>
      </c>
    </row>
    <row r="42" spans="1:10" ht="17.100000000000001" customHeight="1">
      <c r="A42" s="13" t="s">
        <v>298</v>
      </c>
      <c r="B42" s="94">
        <v>922</v>
      </c>
      <c r="C42" s="61">
        <v>140</v>
      </c>
      <c r="D42" s="61">
        <v>762</v>
      </c>
      <c r="E42" s="61">
        <v>173</v>
      </c>
      <c r="F42" s="61">
        <v>73</v>
      </c>
      <c r="G42" s="61">
        <v>99</v>
      </c>
      <c r="H42" s="61">
        <v>731</v>
      </c>
      <c r="I42" s="61">
        <v>67</v>
      </c>
      <c r="J42" s="61">
        <v>663</v>
      </c>
    </row>
    <row r="43" spans="1:10" ht="17.100000000000001" customHeight="1">
      <c r="A43" s="13" t="s">
        <v>299</v>
      </c>
      <c r="B43" s="94">
        <v>172</v>
      </c>
      <c r="C43" s="2">
        <v>18</v>
      </c>
      <c r="D43" s="2">
        <v>149</v>
      </c>
      <c r="E43" s="61">
        <v>20</v>
      </c>
      <c r="F43" s="61">
        <v>11</v>
      </c>
      <c r="G43" s="61">
        <v>9</v>
      </c>
      <c r="H43" s="61">
        <v>147</v>
      </c>
      <c r="I43" s="61">
        <v>7</v>
      </c>
      <c r="J43" s="61">
        <v>140</v>
      </c>
    </row>
    <row r="44" spans="1:10" ht="17.100000000000001" customHeight="1">
      <c r="A44" s="13" t="s">
        <v>300</v>
      </c>
      <c r="B44" s="94">
        <v>19</v>
      </c>
      <c r="C44" s="2">
        <v>3</v>
      </c>
      <c r="D44" s="2">
        <v>15</v>
      </c>
      <c r="E44" s="61">
        <v>3</v>
      </c>
      <c r="F44" s="61">
        <v>2</v>
      </c>
      <c r="G44" s="61">
        <v>1</v>
      </c>
      <c r="H44" s="61">
        <v>15</v>
      </c>
      <c r="I44" s="61">
        <v>1</v>
      </c>
      <c r="J44" s="61">
        <v>14</v>
      </c>
    </row>
    <row r="45" spans="1:10" ht="17.100000000000001" customHeight="1">
      <c r="A45" s="13" t="s">
        <v>305</v>
      </c>
      <c r="B45" s="94">
        <v>1790</v>
      </c>
      <c r="C45" s="61">
        <v>138</v>
      </c>
      <c r="D45" s="61">
        <v>1603</v>
      </c>
      <c r="E45" s="61">
        <v>249</v>
      </c>
      <c r="F45" s="61">
        <v>97</v>
      </c>
      <c r="G45" s="61">
        <v>150</v>
      </c>
      <c r="H45" s="61">
        <v>1499</v>
      </c>
      <c r="I45" s="61">
        <v>40</v>
      </c>
      <c r="J45" s="61">
        <v>1453</v>
      </c>
    </row>
    <row r="46" spans="1:10" ht="17.100000000000001" customHeight="1">
      <c r="A46" s="13" t="s">
        <v>294</v>
      </c>
      <c r="B46" s="94">
        <v>2</v>
      </c>
      <c r="C46" s="61" t="s">
        <v>163</v>
      </c>
      <c r="D46" s="61">
        <v>2</v>
      </c>
      <c r="E46" s="61">
        <v>2</v>
      </c>
      <c r="F46" s="61" t="s">
        <v>163</v>
      </c>
      <c r="G46" s="61">
        <v>2</v>
      </c>
      <c r="H46" s="61" t="s">
        <v>163</v>
      </c>
      <c r="I46" s="61" t="s">
        <v>163</v>
      </c>
      <c r="J46" s="61" t="s">
        <v>163</v>
      </c>
    </row>
    <row r="47" spans="1:10" ht="17.100000000000001" customHeight="1">
      <c r="A47" s="13" t="s">
        <v>295</v>
      </c>
      <c r="B47" s="94">
        <v>2</v>
      </c>
      <c r="C47" s="61">
        <v>2</v>
      </c>
      <c r="D47" s="137" t="s">
        <v>163</v>
      </c>
      <c r="E47" s="61">
        <v>2</v>
      </c>
      <c r="F47" s="61">
        <v>2</v>
      </c>
      <c r="G47" s="61" t="s">
        <v>163</v>
      </c>
      <c r="H47" s="61" t="s">
        <v>163</v>
      </c>
      <c r="I47" s="61" t="s">
        <v>163</v>
      </c>
      <c r="J47" s="61" t="s">
        <v>163</v>
      </c>
    </row>
    <row r="48" spans="1:10" ht="17.100000000000001" customHeight="1">
      <c r="A48" s="13" t="s">
        <v>296</v>
      </c>
      <c r="B48" s="94">
        <v>21</v>
      </c>
      <c r="C48" s="61">
        <v>3</v>
      </c>
      <c r="D48" s="2">
        <v>16</v>
      </c>
      <c r="E48" s="61">
        <v>11</v>
      </c>
      <c r="F48" s="61">
        <v>3</v>
      </c>
      <c r="G48" s="61">
        <v>8</v>
      </c>
      <c r="H48" s="61">
        <v>8</v>
      </c>
      <c r="I48" s="61" t="s">
        <v>163</v>
      </c>
      <c r="J48" s="61">
        <v>8</v>
      </c>
    </row>
    <row r="49" spans="1:10" ht="17.100000000000001" customHeight="1">
      <c r="A49" s="13" t="s">
        <v>297</v>
      </c>
      <c r="B49" s="94">
        <v>137</v>
      </c>
      <c r="C49" s="61">
        <v>14</v>
      </c>
      <c r="D49" s="2">
        <v>117</v>
      </c>
      <c r="E49" s="61">
        <v>46</v>
      </c>
      <c r="F49" s="61">
        <v>12</v>
      </c>
      <c r="G49" s="61">
        <v>34</v>
      </c>
      <c r="H49" s="61">
        <v>86</v>
      </c>
      <c r="I49" s="61">
        <v>2</v>
      </c>
      <c r="J49" s="61">
        <v>83</v>
      </c>
    </row>
    <row r="50" spans="1:10" ht="17.100000000000001" customHeight="1">
      <c r="A50" s="13" t="s">
        <v>298</v>
      </c>
      <c r="B50" s="94">
        <v>786</v>
      </c>
      <c r="C50" s="61">
        <v>58</v>
      </c>
      <c r="D50" s="61">
        <v>706</v>
      </c>
      <c r="E50" s="61">
        <v>115</v>
      </c>
      <c r="F50" s="61">
        <v>42</v>
      </c>
      <c r="G50" s="61">
        <v>72</v>
      </c>
      <c r="H50" s="61">
        <v>651</v>
      </c>
      <c r="I50" s="61">
        <v>16</v>
      </c>
      <c r="J50" s="61">
        <v>634</v>
      </c>
    </row>
    <row r="51" spans="1:10" ht="17.100000000000001" customHeight="1">
      <c r="A51" s="13" t="s">
        <v>299</v>
      </c>
      <c r="B51" s="94">
        <v>702</v>
      </c>
      <c r="C51" s="2">
        <v>54</v>
      </c>
      <c r="D51" s="2">
        <v>631</v>
      </c>
      <c r="E51" s="61">
        <v>64</v>
      </c>
      <c r="F51" s="61">
        <v>34</v>
      </c>
      <c r="G51" s="61">
        <v>29</v>
      </c>
      <c r="H51" s="61">
        <v>625</v>
      </c>
      <c r="I51" s="61">
        <v>19</v>
      </c>
      <c r="J51" s="61">
        <v>602</v>
      </c>
    </row>
    <row r="52" spans="1:10" ht="17.100000000000001" customHeight="1">
      <c r="A52" s="13" t="s">
        <v>300</v>
      </c>
      <c r="B52" s="94">
        <v>140</v>
      </c>
      <c r="C52" s="2">
        <v>7</v>
      </c>
      <c r="D52" s="2">
        <v>131</v>
      </c>
      <c r="E52" s="61">
        <v>9</v>
      </c>
      <c r="F52" s="61">
        <v>4</v>
      </c>
      <c r="G52" s="61">
        <v>5</v>
      </c>
      <c r="H52" s="61">
        <v>129</v>
      </c>
      <c r="I52" s="61">
        <v>3</v>
      </c>
      <c r="J52" s="61">
        <v>126</v>
      </c>
    </row>
    <row r="53" spans="1:10" ht="17.100000000000001" customHeight="1">
      <c r="A53" s="13" t="s">
        <v>306</v>
      </c>
      <c r="B53" s="94">
        <v>1020</v>
      </c>
      <c r="C53" s="61">
        <v>36</v>
      </c>
      <c r="D53" s="61">
        <v>956</v>
      </c>
      <c r="E53" s="61">
        <v>68</v>
      </c>
      <c r="F53" s="61">
        <v>28</v>
      </c>
      <c r="G53" s="61">
        <v>40</v>
      </c>
      <c r="H53" s="61">
        <v>925</v>
      </c>
      <c r="I53" s="61">
        <v>8</v>
      </c>
      <c r="J53" s="61">
        <v>916</v>
      </c>
    </row>
    <row r="54" spans="1:10" ht="17.100000000000001" customHeight="1">
      <c r="A54" s="13" t="s">
        <v>294</v>
      </c>
      <c r="B54" s="120" t="s">
        <v>163</v>
      </c>
      <c r="C54" s="61" t="s">
        <v>163</v>
      </c>
      <c r="D54" s="61" t="s">
        <v>163</v>
      </c>
      <c r="E54" s="61" t="s">
        <v>163</v>
      </c>
      <c r="F54" s="61" t="s">
        <v>163</v>
      </c>
      <c r="G54" s="61" t="s">
        <v>163</v>
      </c>
      <c r="H54" s="61" t="s">
        <v>163</v>
      </c>
      <c r="I54" s="61" t="s">
        <v>163</v>
      </c>
      <c r="J54" s="61" t="s">
        <v>163</v>
      </c>
    </row>
    <row r="55" spans="1:10" ht="17.100000000000001" customHeight="1">
      <c r="A55" s="13" t="s">
        <v>295</v>
      </c>
      <c r="B55" s="94">
        <v>1</v>
      </c>
      <c r="C55" s="61" t="s">
        <v>163</v>
      </c>
      <c r="D55" s="2">
        <v>1</v>
      </c>
      <c r="E55" s="61">
        <v>1</v>
      </c>
      <c r="F55" s="61" t="s">
        <v>163</v>
      </c>
      <c r="G55" s="61">
        <v>1</v>
      </c>
      <c r="H55" s="61" t="s">
        <v>163</v>
      </c>
      <c r="I55" s="61" t="s">
        <v>163</v>
      </c>
      <c r="J55" s="61" t="s">
        <v>163</v>
      </c>
    </row>
    <row r="56" spans="1:10" ht="17.100000000000001" customHeight="1">
      <c r="A56" s="13" t="s">
        <v>296</v>
      </c>
      <c r="B56" s="174">
        <v>1</v>
      </c>
      <c r="C56" s="61" t="s">
        <v>163</v>
      </c>
      <c r="D56" s="2">
        <v>1</v>
      </c>
      <c r="E56" s="61">
        <v>1</v>
      </c>
      <c r="F56" s="61" t="s">
        <v>163</v>
      </c>
      <c r="G56" s="61">
        <v>1</v>
      </c>
      <c r="H56" s="61" t="s">
        <v>163</v>
      </c>
      <c r="I56" s="61" t="s">
        <v>163</v>
      </c>
      <c r="J56" s="61" t="s">
        <v>163</v>
      </c>
    </row>
    <row r="57" spans="1:10" ht="17.100000000000001" customHeight="1">
      <c r="A57" s="13" t="s">
        <v>297</v>
      </c>
      <c r="B57" s="94">
        <v>24</v>
      </c>
      <c r="C57" s="61">
        <v>2</v>
      </c>
      <c r="D57" s="2">
        <v>21</v>
      </c>
      <c r="E57" s="61">
        <v>5</v>
      </c>
      <c r="F57" s="61">
        <v>1</v>
      </c>
      <c r="G57" s="61">
        <v>4</v>
      </c>
      <c r="H57" s="61">
        <v>18</v>
      </c>
      <c r="I57" s="61">
        <v>1</v>
      </c>
      <c r="J57" s="61">
        <v>17</v>
      </c>
    </row>
    <row r="58" spans="1:10" ht="17.100000000000001" customHeight="1">
      <c r="A58" s="13" t="s">
        <v>298</v>
      </c>
      <c r="B58" s="94">
        <v>77</v>
      </c>
      <c r="C58" s="61">
        <v>5</v>
      </c>
      <c r="D58" s="61">
        <v>71</v>
      </c>
      <c r="E58" s="61">
        <v>14</v>
      </c>
      <c r="F58" s="61">
        <v>5</v>
      </c>
      <c r="G58" s="61">
        <v>9</v>
      </c>
      <c r="H58" s="61">
        <v>62</v>
      </c>
      <c r="I58" s="61" t="s">
        <v>163</v>
      </c>
      <c r="J58" s="61">
        <v>62</v>
      </c>
    </row>
    <row r="59" spans="1:10" ht="17.100000000000001" customHeight="1">
      <c r="A59" s="13" t="s">
        <v>299</v>
      </c>
      <c r="B59" s="94">
        <v>435</v>
      </c>
      <c r="C59" s="2">
        <v>16</v>
      </c>
      <c r="D59" s="2">
        <v>411</v>
      </c>
      <c r="E59" s="61">
        <v>21</v>
      </c>
      <c r="F59" s="61">
        <v>9</v>
      </c>
      <c r="G59" s="61">
        <v>12</v>
      </c>
      <c r="H59" s="61">
        <v>406</v>
      </c>
      <c r="I59" s="61">
        <v>7</v>
      </c>
      <c r="J59" s="61">
        <v>399</v>
      </c>
    </row>
    <row r="60" spans="1:10" ht="17.100000000000001" customHeight="1">
      <c r="A60" s="13" t="s">
        <v>300</v>
      </c>
      <c r="B60" s="94">
        <v>482</v>
      </c>
      <c r="C60" s="2">
        <v>13</v>
      </c>
      <c r="D60" s="2">
        <v>451</v>
      </c>
      <c r="E60" s="61">
        <v>26</v>
      </c>
      <c r="F60" s="61">
        <v>13</v>
      </c>
      <c r="G60" s="61">
        <v>13</v>
      </c>
      <c r="H60" s="61">
        <v>439</v>
      </c>
      <c r="I60" s="61" t="s">
        <v>163</v>
      </c>
      <c r="J60" s="61">
        <v>438</v>
      </c>
    </row>
    <row r="61" spans="1:10" ht="17.100000000000001" customHeight="1">
      <c r="A61" s="13" t="s">
        <v>307</v>
      </c>
      <c r="B61" s="94">
        <v>504</v>
      </c>
      <c r="C61" s="61">
        <v>8</v>
      </c>
      <c r="D61" s="61">
        <v>473</v>
      </c>
      <c r="E61" s="61">
        <v>18</v>
      </c>
      <c r="F61" s="61">
        <v>7</v>
      </c>
      <c r="G61" s="61">
        <v>11</v>
      </c>
      <c r="H61" s="61">
        <v>463</v>
      </c>
      <c r="I61" s="61">
        <v>1</v>
      </c>
      <c r="J61" s="61">
        <v>462</v>
      </c>
    </row>
    <row r="62" spans="1:10" ht="17.100000000000001" customHeight="1">
      <c r="A62" s="13" t="s">
        <v>294</v>
      </c>
      <c r="B62" s="174">
        <v>1</v>
      </c>
      <c r="C62" s="61" t="s">
        <v>163</v>
      </c>
      <c r="D62" s="61">
        <v>1</v>
      </c>
      <c r="E62" s="61">
        <v>1</v>
      </c>
      <c r="F62" s="61" t="s">
        <v>163</v>
      </c>
      <c r="G62" s="61">
        <v>1</v>
      </c>
      <c r="H62" s="61" t="s">
        <v>163</v>
      </c>
      <c r="I62" s="61" t="s">
        <v>163</v>
      </c>
      <c r="J62" s="61" t="s">
        <v>163</v>
      </c>
    </row>
    <row r="63" spans="1:10" ht="17.100000000000001" customHeight="1">
      <c r="A63" s="13" t="s">
        <v>295</v>
      </c>
      <c r="B63" s="94" t="s">
        <v>163</v>
      </c>
      <c r="C63" s="61" t="s">
        <v>163</v>
      </c>
      <c r="D63" s="137" t="s">
        <v>163</v>
      </c>
      <c r="E63" s="61" t="s">
        <v>163</v>
      </c>
      <c r="F63" s="61" t="s">
        <v>163</v>
      </c>
      <c r="G63" s="61" t="s">
        <v>163</v>
      </c>
      <c r="H63" s="61" t="s">
        <v>163</v>
      </c>
      <c r="I63" s="61" t="s">
        <v>163</v>
      </c>
      <c r="J63" s="61" t="s">
        <v>163</v>
      </c>
    </row>
    <row r="64" spans="1:10" ht="17.100000000000001" customHeight="1">
      <c r="A64" s="13" t="s">
        <v>296</v>
      </c>
      <c r="B64" s="174">
        <v>1</v>
      </c>
      <c r="C64" s="61" t="s">
        <v>163</v>
      </c>
      <c r="D64" s="2">
        <v>1</v>
      </c>
      <c r="E64" s="61" t="s">
        <v>163</v>
      </c>
      <c r="F64" s="61" t="s">
        <v>163</v>
      </c>
      <c r="G64" s="61" t="s">
        <v>163</v>
      </c>
      <c r="H64" s="61">
        <v>1</v>
      </c>
      <c r="I64" s="61" t="s">
        <v>163</v>
      </c>
      <c r="J64" s="61">
        <v>1</v>
      </c>
    </row>
    <row r="65" spans="1:10" ht="17.100000000000001" customHeight="1">
      <c r="A65" s="13" t="s">
        <v>297</v>
      </c>
      <c r="B65" s="94">
        <v>7</v>
      </c>
      <c r="C65" s="61" t="s">
        <v>163</v>
      </c>
      <c r="D65" s="2">
        <v>7</v>
      </c>
      <c r="E65" s="61" t="s">
        <v>163</v>
      </c>
      <c r="F65" s="61" t="s">
        <v>163</v>
      </c>
      <c r="G65" s="61" t="s">
        <v>163</v>
      </c>
      <c r="H65" s="61">
        <v>7</v>
      </c>
      <c r="I65" s="61" t="s">
        <v>163</v>
      </c>
      <c r="J65" s="61">
        <v>7</v>
      </c>
    </row>
    <row r="66" spans="1:10" ht="17.100000000000001" customHeight="1">
      <c r="A66" s="13" t="s">
        <v>298</v>
      </c>
      <c r="B66" s="94">
        <v>17</v>
      </c>
      <c r="C66" s="61" t="s">
        <v>163</v>
      </c>
      <c r="D66" s="61">
        <v>17</v>
      </c>
      <c r="E66" s="61">
        <v>2</v>
      </c>
      <c r="F66" s="61" t="s">
        <v>163</v>
      </c>
      <c r="G66" s="61">
        <v>2</v>
      </c>
      <c r="H66" s="61">
        <v>15</v>
      </c>
      <c r="I66" s="61" t="s">
        <v>163</v>
      </c>
      <c r="J66" s="61">
        <v>15</v>
      </c>
    </row>
    <row r="67" spans="1:10" ht="17.100000000000001" customHeight="1">
      <c r="A67" s="13" t="s">
        <v>299</v>
      </c>
      <c r="B67" s="94">
        <v>51</v>
      </c>
      <c r="C67" s="61" t="s">
        <v>163</v>
      </c>
      <c r="D67" s="2">
        <v>46</v>
      </c>
      <c r="E67" s="61">
        <v>4</v>
      </c>
      <c r="F67" s="61" t="s">
        <v>163</v>
      </c>
      <c r="G67" s="61">
        <v>4</v>
      </c>
      <c r="H67" s="61">
        <v>42</v>
      </c>
      <c r="I67" s="61" t="s">
        <v>163</v>
      </c>
      <c r="J67" s="61">
        <v>42</v>
      </c>
    </row>
    <row r="68" spans="1:10" ht="17.100000000000001" customHeight="1">
      <c r="A68" s="13" t="s">
        <v>300</v>
      </c>
      <c r="B68" s="94">
        <v>427</v>
      </c>
      <c r="C68" s="61">
        <v>8</v>
      </c>
      <c r="D68" s="2">
        <v>401</v>
      </c>
      <c r="E68" s="61">
        <v>11</v>
      </c>
      <c r="F68" s="61">
        <v>7</v>
      </c>
      <c r="G68" s="61">
        <v>4</v>
      </c>
      <c r="H68" s="61">
        <v>398</v>
      </c>
      <c r="I68" s="61">
        <v>1</v>
      </c>
      <c r="J68" s="61">
        <v>397</v>
      </c>
    </row>
    <row r="69" spans="1:10" ht="17.100000000000001" customHeight="1">
      <c r="A69" s="13" t="s">
        <v>438</v>
      </c>
      <c r="B69" s="94">
        <v>10554</v>
      </c>
      <c r="C69" s="61">
        <v>2557</v>
      </c>
      <c r="D69" s="119">
        <v>7719</v>
      </c>
      <c r="E69" s="61">
        <v>3816</v>
      </c>
      <c r="F69" s="61">
        <v>1872</v>
      </c>
      <c r="G69" s="61">
        <v>1935</v>
      </c>
      <c r="H69" s="61">
        <v>6472</v>
      </c>
      <c r="I69" s="61">
        <v>680</v>
      </c>
      <c r="J69" s="61">
        <v>5782</v>
      </c>
    </row>
    <row r="70" spans="1:10" ht="17.100000000000001" customHeight="1">
      <c r="A70" s="13" t="s">
        <v>310</v>
      </c>
      <c r="B70" s="94"/>
      <c r="C70" s="61"/>
      <c r="E70" s="61"/>
      <c r="F70" s="61"/>
      <c r="G70" s="61"/>
      <c r="H70" s="61"/>
      <c r="I70" s="61"/>
      <c r="J70" s="61"/>
    </row>
    <row r="71" spans="1:10" ht="17.100000000000001" customHeight="1">
      <c r="A71" s="13" t="s">
        <v>311</v>
      </c>
      <c r="B71" s="94">
        <v>9281</v>
      </c>
      <c r="C71" s="61">
        <v>1814</v>
      </c>
      <c r="D71" s="61">
        <v>7232</v>
      </c>
      <c r="E71" s="61">
        <v>2766</v>
      </c>
      <c r="F71" s="61">
        <v>1202</v>
      </c>
      <c r="G71" s="61">
        <v>1555</v>
      </c>
      <c r="H71" s="61">
        <v>6292</v>
      </c>
      <c r="I71" s="61">
        <v>607</v>
      </c>
      <c r="J71" s="61">
        <v>5675</v>
      </c>
    </row>
    <row r="72" spans="1:10" ht="17.100000000000001" customHeight="1">
      <c r="A72" s="13" t="s">
        <v>310</v>
      </c>
      <c r="B72" s="94"/>
      <c r="C72" s="61"/>
      <c r="D72" s="61"/>
      <c r="E72" s="61"/>
      <c r="F72" s="61"/>
      <c r="G72" s="61"/>
      <c r="H72" s="61"/>
      <c r="I72" s="61"/>
      <c r="J72" s="61"/>
    </row>
    <row r="73" spans="1:10" ht="17.100000000000001" customHeight="1">
      <c r="A73" s="13" t="s">
        <v>421</v>
      </c>
      <c r="B73" s="94">
        <v>8082</v>
      </c>
      <c r="C73" s="61">
        <v>1264</v>
      </c>
      <c r="D73" s="61">
        <v>6614</v>
      </c>
      <c r="E73" s="61">
        <v>2072</v>
      </c>
      <c r="F73" s="61">
        <v>820</v>
      </c>
      <c r="G73" s="61">
        <v>1244</v>
      </c>
      <c r="H73" s="61">
        <v>5817</v>
      </c>
      <c r="I73" s="61">
        <v>439</v>
      </c>
      <c r="J73" s="61">
        <v>5368</v>
      </c>
    </row>
    <row r="74" spans="1:10" ht="17.100000000000001" customHeight="1">
      <c r="A74" s="13" t="s">
        <v>420</v>
      </c>
      <c r="B74" s="14"/>
      <c r="C74" s="14"/>
      <c r="D74" s="14"/>
      <c r="E74" s="14"/>
      <c r="F74" s="14"/>
      <c r="G74" s="14"/>
      <c r="H74" s="14"/>
      <c r="I74" s="14"/>
      <c r="J74" s="14"/>
    </row>
    <row r="75" spans="1:10">
      <c r="A75" s="13" t="s">
        <v>313</v>
      </c>
    </row>
    <row r="76" spans="1:10">
      <c r="A76" s="13" t="s">
        <v>314</v>
      </c>
    </row>
    <row r="77" spans="1:10">
      <c r="A77" s="13"/>
    </row>
    <row r="78" spans="1:10">
      <c r="A78" s="13"/>
    </row>
    <row r="79" spans="1:10">
      <c r="A79" s="13"/>
    </row>
    <row r="80" spans="1:10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</sheetData>
  <mergeCells count="4">
    <mergeCell ref="A3:A4"/>
    <mergeCell ref="B3:D3"/>
    <mergeCell ref="E3:G3"/>
    <mergeCell ref="H3:J3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view="pageBreakPreview" zoomScaleNormal="100" zoomScaleSheetLayoutView="100" workbookViewId="0">
      <selection activeCell="I28" sqref="I28"/>
    </sheetView>
  </sheetViews>
  <sheetFormatPr defaultRowHeight="12"/>
  <cols>
    <col min="1" max="4" width="10.625" style="2" customWidth="1"/>
    <col min="5" max="5" width="14.625" style="2" customWidth="1"/>
    <col min="6" max="9" width="10.625" style="2" customWidth="1"/>
    <col min="10" max="10" width="15.625" style="2" customWidth="1"/>
    <col min="11" max="11" width="14.625" style="2" customWidth="1"/>
    <col min="12" max="12" width="14.75" style="2" customWidth="1"/>
    <col min="13" max="14" width="9.625" style="2" customWidth="1"/>
    <col min="15" max="15" width="13.75" style="2" customWidth="1"/>
    <col min="16" max="16" width="15.625" style="2" customWidth="1"/>
    <col min="17" max="17" width="14.75" style="2" customWidth="1"/>
    <col min="18" max="19" width="9.625" style="2" customWidth="1"/>
    <col min="20" max="20" width="13.75" style="2" customWidth="1"/>
    <col min="21" max="21" width="15.625" style="2" customWidth="1"/>
    <col min="22" max="22" width="19.125" style="2" customWidth="1"/>
    <col min="23" max="16384" width="9" style="2"/>
  </cols>
  <sheetData>
    <row r="1" spans="1:11" ht="24" customHeight="1" thickBot="1">
      <c r="A1" s="1" t="s">
        <v>453</v>
      </c>
    </row>
    <row r="2" spans="1:11" ht="15" customHeight="1" thickTop="1">
      <c r="A2" s="257" t="s">
        <v>315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5" customHeight="1">
      <c r="A3" s="265" t="s">
        <v>67</v>
      </c>
      <c r="B3" s="265"/>
      <c r="C3" s="265"/>
      <c r="D3" s="265"/>
      <c r="E3" s="265"/>
      <c r="F3" s="264" t="s">
        <v>318</v>
      </c>
      <c r="G3" s="265"/>
      <c r="H3" s="265"/>
      <c r="I3" s="265"/>
      <c r="J3" s="266"/>
      <c r="K3" s="326" t="s">
        <v>398</v>
      </c>
    </row>
    <row r="4" spans="1:11" ht="38.1" customHeight="1">
      <c r="A4" s="126" t="s">
        <v>319</v>
      </c>
      <c r="B4" s="135" t="s">
        <v>320</v>
      </c>
      <c r="C4" s="135" t="s">
        <v>321</v>
      </c>
      <c r="D4" s="135" t="s">
        <v>322</v>
      </c>
      <c r="E4" s="135" t="s">
        <v>323</v>
      </c>
      <c r="F4" s="126" t="s">
        <v>319</v>
      </c>
      <c r="G4" s="135" t="s">
        <v>320</v>
      </c>
      <c r="H4" s="135" t="s">
        <v>321</v>
      </c>
      <c r="I4" s="135" t="s">
        <v>322</v>
      </c>
      <c r="J4" s="135" t="s">
        <v>323</v>
      </c>
      <c r="K4" s="252"/>
    </row>
    <row r="5" spans="1:11" ht="17.100000000000001" customHeight="1">
      <c r="A5" s="155">
        <f>SUM(B5:D5)</f>
        <v>969</v>
      </c>
      <c r="B5" s="155">
        <v>570</v>
      </c>
      <c r="C5" s="155">
        <v>302</v>
      </c>
      <c r="D5" s="155">
        <v>97</v>
      </c>
      <c r="E5" s="155">
        <v>149</v>
      </c>
      <c r="F5" s="155">
        <f>SUM(G5:I5)</f>
        <v>2462</v>
      </c>
      <c r="G5" s="155">
        <v>1140</v>
      </c>
      <c r="H5" s="155">
        <v>906</v>
      </c>
      <c r="I5" s="155">
        <v>416</v>
      </c>
      <c r="J5" s="155">
        <v>434</v>
      </c>
      <c r="K5" s="156">
        <v>1.5407599999999999</v>
      </c>
    </row>
    <row r="6" spans="1:11" ht="17.100000000000001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7.100000000000001" customHeight="1" thickTop="1">
      <c r="A7" s="257" t="s">
        <v>316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</row>
    <row r="8" spans="1:11" ht="15" customHeight="1">
      <c r="A8" s="265" t="s">
        <v>67</v>
      </c>
      <c r="B8" s="265"/>
      <c r="C8" s="265"/>
      <c r="D8" s="265"/>
      <c r="E8" s="265"/>
      <c r="F8" s="264" t="s">
        <v>318</v>
      </c>
      <c r="G8" s="265"/>
      <c r="H8" s="265"/>
      <c r="I8" s="265"/>
      <c r="J8" s="266"/>
      <c r="K8" s="326" t="s">
        <v>398</v>
      </c>
    </row>
    <row r="9" spans="1:11" ht="38.1" customHeight="1">
      <c r="A9" s="126" t="s">
        <v>319</v>
      </c>
      <c r="B9" s="135" t="s">
        <v>320</v>
      </c>
      <c r="C9" s="135" t="s">
        <v>321</v>
      </c>
      <c r="D9" s="135" t="s">
        <v>322</v>
      </c>
      <c r="E9" s="135" t="s">
        <v>323</v>
      </c>
      <c r="F9" s="126" t="s">
        <v>319</v>
      </c>
      <c r="G9" s="135" t="s">
        <v>320</v>
      </c>
      <c r="H9" s="135" t="s">
        <v>321</v>
      </c>
      <c r="I9" s="135" t="s">
        <v>322</v>
      </c>
      <c r="J9" s="135" t="s">
        <v>323</v>
      </c>
      <c r="K9" s="252"/>
    </row>
    <row r="10" spans="1:11" ht="17.100000000000001" customHeight="1">
      <c r="A10" s="155">
        <f>SUM(B10:D10)</f>
        <v>1246</v>
      </c>
      <c r="B10" s="155">
        <v>790</v>
      </c>
      <c r="C10" s="155">
        <v>345</v>
      </c>
      <c r="D10" s="155">
        <v>111</v>
      </c>
      <c r="E10" s="155">
        <v>212</v>
      </c>
      <c r="F10" s="155">
        <f>SUM(G10:I10)</f>
        <v>3573</v>
      </c>
      <c r="G10" s="155">
        <v>1969</v>
      </c>
      <c r="H10" s="155">
        <v>1105</v>
      </c>
      <c r="I10" s="155">
        <v>499</v>
      </c>
      <c r="J10" s="155">
        <v>700</v>
      </c>
      <c r="K10" s="156">
        <v>1.4807399999999999</v>
      </c>
    </row>
    <row r="11" spans="1: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</sheetData>
  <mergeCells count="8">
    <mergeCell ref="A8:E8"/>
    <mergeCell ref="F8:J8"/>
    <mergeCell ref="K8:K9"/>
    <mergeCell ref="A2:K2"/>
    <mergeCell ref="A3:E3"/>
    <mergeCell ref="F3:J3"/>
    <mergeCell ref="K3:K4"/>
    <mergeCell ref="A7:K7"/>
  </mergeCells>
  <phoneticPr fontId="1"/>
  <printOptions horizontalCentered="1"/>
  <pageMargins left="0.6692913385826772" right="0.6692913385826772" top="0.59055118110236227" bottom="0.39370078740157483" header="0.31496062992125984" footer="0.31496062992125984"/>
  <pageSetup paperSize="9" scale="68" orientation="portrait" r:id="rId1"/>
  <colBreaks count="1" manualBreakCount="1">
    <brk id="11" max="14" man="1"/>
  </colBreaks>
  <ignoredErrors>
    <ignoredError sqref="F5 F10 A5 A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20</vt:i4>
      </vt:variant>
    </vt:vector>
  </HeadingPairs>
  <TitlesOfParts>
    <vt:vector size="47" baseType="lpstr">
      <vt:lpstr>第1表</vt:lpstr>
      <vt:lpstr>第2表</vt:lpstr>
      <vt:lpstr>第3表</vt:lpstr>
      <vt:lpstr>第4表</vt:lpstr>
      <vt:lpstr>第5表</vt:lpstr>
      <vt:lpstr>第6表</vt:lpstr>
      <vt:lpstr>第7表 </vt:lpstr>
      <vt:lpstr>第8表 </vt:lpstr>
      <vt:lpstr>第9表 </vt:lpstr>
      <vt:lpstr>第10表 </vt:lpstr>
      <vt:lpstr>第11表</vt:lpstr>
      <vt:lpstr>第12表 </vt:lpstr>
      <vt:lpstr>第13表 </vt:lpstr>
      <vt:lpstr>第14表(1)</vt:lpstr>
      <vt:lpstr>第14表(2)</vt:lpstr>
      <vt:lpstr>第14表(3)</vt:lpstr>
      <vt:lpstr>第15表(1)</vt:lpstr>
      <vt:lpstr>第15表(2)</vt:lpstr>
      <vt:lpstr>第15表(3)</vt:lpstr>
      <vt:lpstr>第16表</vt:lpstr>
      <vt:lpstr>第17表‐１</vt:lpstr>
      <vt:lpstr>第17表‐２</vt:lpstr>
      <vt:lpstr>第18表‐1</vt:lpstr>
      <vt:lpstr>第18表‐2</vt:lpstr>
      <vt:lpstr>第19表‐総数</vt:lpstr>
      <vt:lpstr>第19表‐男</vt:lpstr>
      <vt:lpstr>第19表‐女</vt:lpstr>
      <vt:lpstr>'第10表 '!Print_Area</vt:lpstr>
      <vt:lpstr>第11表!Print_Area</vt:lpstr>
      <vt:lpstr>'第12表 '!Print_Area</vt:lpstr>
      <vt:lpstr>'第13表 '!Print_Area</vt:lpstr>
      <vt:lpstr>'第14表(1)'!Print_Area</vt:lpstr>
      <vt:lpstr>'第14表(2)'!Print_Area</vt:lpstr>
      <vt:lpstr>'第14表(3)'!Print_Area</vt:lpstr>
      <vt:lpstr>'第15表(1)'!Print_Area</vt:lpstr>
      <vt:lpstr>'第15表(2)'!Print_Area</vt:lpstr>
      <vt:lpstr>'第15表(3)'!Print_Area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'第7表 '!Print_Area</vt:lpstr>
      <vt:lpstr>'第8表 '!Print_Area</vt:lpstr>
      <vt:lpstr>'第9表 '!Print_Area</vt:lpstr>
      <vt:lpstr>第1表!Print_Titles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ba044</dc:creator>
  <cp:lastModifiedBy>谷内誠也</cp:lastModifiedBy>
  <cp:lastPrinted>2023-01-25T02:45:58Z</cp:lastPrinted>
  <dcterms:created xsi:type="dcterms:W3CDTF">2011-07-20T01:14:07Z</dcterms:created>
  <dcterms:modified xsi:type="dcterms:W3CDTF">2023-01-25T02:56:08Z</dcterms:modified>
</cp:coreProperties>
</file>