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fmpV0WvwTJ0480abf0DD35R4xw9kCpdHuiVo9VwPdmFvGTX9HuEHrkQEWC9MfpT5eGBxdeBxqNXY7t0VjVw2Gg==" workbookSaltValue="Rg7gF+6qj+6dphU1YrS1kQ==" workbookSpinCount="100000" lockStructure="1"/>
  <bookViews>
    <workbookView xWindow="0" yWindow="0" windowWidth="22665" windowHeight="9720"/>
  </bookViews>
  <sheets>
    <sheet name="入力用" sheetId="1" r:id="rId1"/>
    <sheet name="①印刷用" sheetId="2" r:id="rId2"/>
    <sheet name="②申請日時" sheetId="3" r:id="rId3"/>
    <sheet name="祝日" sheetId="4" state="hidden" r:id="rId4"/>
    <sheet name="中止期間" sheetId="5" state="hidden" r:id="rId5"/>
    <sheet name="カレンダー" sheetId="6" state="hidden" r:id="rId6"/>
  </sheets>
  <definedNames>
    <definedName name="daygrid" localSheetId="2">②申請日時!days+②申請日時!週間*7</definedName>
    <definedName name="daygrid" localSheetId="5">カレンダー!days+カレンダー!週間*7</definedName>
    <definedName name="daygrid">days+週間*7</definedName>
    <definedName name="daypattern" localSheetId="2">{1,1,2,2,3,3,4,4,5,5,6,6,7}</definedName>
    <definedName name="daypattern" localSheetId="5">{1,1,2,2,3,3,4,4,5,5,6,6,7}</definedName>
    <definedName name="daypattern">{1,1,2,2,3,3,4,4,5,5,6,6,7}</definedName>
    <definedName name="days" localSheetId="2">{0,1,2,3,4,5,6}</definedName>
    <definedName name="days" localSheetId="5">{0,1,2,3,4,5,6}</definedName>
    <definedName name="days">{0,1,2,3,4,5,6}</definedName>
    <definedName name="months" localSheetId="2">{"1 月","2 月","3 月","4 月","5 月","6 月","7 月","8 月","9 月","10 月","11 月","12 月"}</definedName>
    <definedName name="months" localSheetId="5">{"1 月","2 月","3 月","4 月","5 月","6 月","7 月","8 月","9 月","10 月","11 月","12 月"}</definedName>
    <definedName name="months">{"1 月","2 月","3 月","4 月","5 月","6 月","7 月","8 月","9 月","10 月","11 月","12 月"}</definedName>
    <definedName name="_xlnm.Print_Area" localSheetId="1">①印刷用!$A$1:$Y$26</definedName>
    <definedName name="_xlnm.Print_Area" localSheetId="2">②申請日時!$A$1:$W$38</definedName>
    <definedName name="_xlnm.Print_Area" localSheetId="0">入力用!$A$1:$X$26</definedName>
    <definedName name="weekday_option" localSheetId="2">MATCH([0]!DayToStart,②申請日時!weekdays_reversed,0)-2</definedName>
    <definedName name="weekday_option" localSheetId="5">MATCH(DayToStart,カレンダー!weekdays_reversed,0)-2</definedName>
    <definedName name="weekday_option">MATCH(DayToStart,weekdays_reversed,0)-2</definedName>
    <definedName name="weekdays" localSheetId="2">{"月曜日","火曜日","水曜日","木曜日","金曜日","土曜日","日曜日"}</definedName>
    <definedName name="weekdays" localSheetId="5">{"月曜日","火曜日","水曜日","木曜日","金曜日","土曜日","日曜日"}</definedName>
    <definedName name="weekdays">{"月曜日","火曜日","水曜日","木曜日","金曜日","土曜日","日曜日"}</definedName>
    <definedName name="weekdays_reversed" localSheetId="2">{"日曜日","土曜日","金曜日","木曜日","水曜日","火曜日","月曜日"}</definedName>
    <definedName name="weekdays_reversed" localSheetId="5">{"日曜日","土曜日","金曜日","木曜日","水曜日","火曜日","月曜日"}</definedName>
    <definedName name="weekdays_reversed">{"日曜日","土曜日","金曜日","木曜日","水曜日","火曜日","月曜日"}</definedName>
    <definedName name="週間" localSheetId="2">{0;1;2;3;4;5;6}</definedName>
    <definedName name="週間" localSheetId="5">{0;1;2;3;4;5;6}</definedName>
    <definedName name="週間">{0;1;2;3;4;5;6}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2" l="1"/>
  <c r="U22" i="3" l="1"/>
  <c r="Q24" i="3" s="1"/>
  <c r="R24" i="3" s="1"/>
  <c r="S24" i="3" s="1"/>
  <c r="T24" i="3" s="1"/>
  <c r="U24" i="3" s="1"/>
  <c r="V24" i="3" s="1"/>
  <c r="W24" i="3" s="1"/>
  <c r="Q25" i="3" s="1"/>
  <c r="R25" i="3" s="1"/>
  <c r="S25" i="3" s="1"/>
  <c r="T25" i="3" s="1"/>
  <c r="U25" i="3" s="1"/>
  <c r="V25" i="3" s="1"/>
  <c r="W25" i="3" s="1"/>
  <c r="Q26" i="3" s="1"/>
  <c r="R26" i="3" s="1"/>
  <c r="S26" i="3" s="1"/>
  <c r="T26" i="3" s="1"/>
  <c r="U26" i="3" s="1"/>
  <c r="V26" i="3" s="1"/>
  <c r="W26" i="3" s="1"/>
  <c r="Q27" i="3" s="1"/>
  <c r="R27" i="3" s="1"/>
  <c r="S27" i="3" s="1"/>
  <c r="T27" i="3" s="1"/>
  <c r="U27" i="3" s="1"/>
  <c r="V27" i="3" s="1"/>
  <c r="W27" i="3" s="1"/>
  <c r="Q28" i="3" s="1"/>
  <c r="R28" i="3" s="1"/>
  <c r="S28" i="3" s="1"/>
  <c r="T28" i="3" s="1"/>
  <c r="U28" i="3" s="1"/>
  <c r="V28" i="3" s="1"/>
  <c r="W28" i="3" s="1"/>
  <c r="Q29" i="3" s="1"/>
  <c r="R29" i="3" s="1"/>
  <c r="S29" i="3" s="1"/>
  <c r="T29" i="3" s="1"/>
  <c r="U29" i="3" s="1"/>
  <c r="V29" i="3" s="1"/>
  <c r="W29" i="3" s="1"/>
  <c r="M22" i="3"/>
  <c r="I24" i="3" s="1"/>
  <c r="J24" i="3" s="1"/>
  <c r="K24" i="3" s="1"/>
  <c r="L24" i="3" s="1"/>
  <c r="M24" i="3" s="1"/>
  <c r="N24" i="3" s="1"/>
  <c r="O24" i="3" s="1"/>
  <c r="I25" i="3" s="1"/>
  <c r="J25" i="3" s="1"/>
  <c r="K25" i="3" s="1"/>
  <c r="L25" i="3" s="1"/>
  <c r="M25" i="3" s="1"/>
  <c r="N25" i="3" s="1"/>
  <c r="O25" i="3" s="1"/>
  <c r="I26" i="3" s="1"/>
  <c r="J26" i="3" s="1"/>
  <c r="K26" i="3" s="1"/>
  <c r="L26" i="3" s="1"/>
  <c r="M26" i="3" s="1"/>
  <c r="N26" i="3" s="1"/>
  <c r="O26" i="3" s="1"/>
  <c r="I27" i="3" s="1"/>
  <c r="J27" i="3" s="1"/>
  <c r="K27" i="3" s="1"/>
  <c r="L27" i="3" s="1"/>
  <c r="M27" i="3" s="1"/>
  <c r="N27" i="3" s="1"/>
  <c r="O27" i="3" s="1"/>
  <c r="I28" i="3" s="1"/>
  <c r="J28" i="3" s="1"/>
  <c r="K28" i="3" s="1"/>
  <c r="L28" i="3" s="1"/>
  <c r="M28" i="3" s="1"/>
  <c r="N28" i="3" s="1"/>
  <c r="O28" i="3" s="1"/>
  <c r="I29" i="3" s="1"/>
  <c r="J29" i="3" s="1"/>
  <c r="K29" i="3" s="1"/>
  <c r="L29" i="3" s="1"/>
  <c r="M29" i="3" s="1"/>
  <c r="N29" i="3" s="1"/>
  <c r="O29" i="3" s="1"/>
  <c r="E22" i="3"/>
  <c r="A24" i="3" s="1"/>
  <c r="B24" i="3" s="1"/>
  <c r="C24" i="3" s="1"/>
  <c r="D24" i="3" s="1"/>
  <c r="E24" i="3" s="1"/>
  <c r="F24" i="3" s="1"/>
  <c r="G24" i="3" s="1"/>
  <c r="A25" i="3" s="1"/>
  <c r="B25" i="3" s="1"/>
  <c r="C25" i="3" s="1"/>
  <c r="D25" i="3" s="1"/>
  <c r="E25" i="3" s="1"/>
  <c r="F25" i="3" s="1"/>
  <c r="G25" i="3" s="1"/>
  <c r="A26" i="3" s="1"/>
  <c r="B26" i="3" s="1"/>
  <c r="C26" i="3" s="1"/>
  <c r="D26" i="3" s="1"/>
  <c r="E26" i="3" s="1"/>
  <c r="F26" i="3" s="1"/>
  <c r="G26" i="3" s="1"/>
  <c r="A27" i="3" s="1"/>
  <c r="B27" i="3" s="1"/>
  <c r="C27" i="3" s="1"/>
  <c r="D27" i="3" s="1"/>
  <c r="E27" i="3" s="1"/>
  <c r="F27" i="3" s="1"/>
  <c r="G27" i="3" s="1"/>
  <c r="A28" i="3" s="1"/>
  <c r="B28" i="3" s="1"/>
  <c r="C28" i="3" s="1"/>
  <c r="D28" i="3" s="1"/>
  <c r="E28" i="3" s="1"/>
  <c r="F28" i="3" s="1"/>
  <c r="G28" i="3" s="1"/>
  <c r="A29" i="3" s="1"/>
  <c r="B29" i="3" s="1"/>
  <c r="C29" i="3" s="1"/>
  <c r="D29" i="3" s="1"/>
  <c r="E29" i="3" s="1"/>
  <c r="F29" i="3" s="1"/>
  <c r="G29" i="3" s="1"/>
  <c r="M13" i="3"/>
  <c r="I15" i="3" s="1"/>
  <c r="J15" i="3" s="1"/>
  <c r="K15" i="3" s="1"/>
  <c r="L15" i="3" s="1"/>
  <c r="M15" i="3" s="1"/>
  <c r="N15" i="3" s="1"/>
  <c r="O15" i="3" s="1"/>
  <c r="I16" i="3" s="1"/>
  <c r="J16" i="3" s="1"/>
  <c r="K16" i="3" s="1"/>
  <c r="L16" i="3" s="1"/>
  <c r="M16" i="3" s="1"/>
  <c r="N16" i="3" s="1"/>
  <c r="O16" i="3" s="1"/>
  <c r="I17" i="3" s="1"/>
  <c r="J17" i="3" s="1"/>
  <c r="K17" i="3" s="1"/>
  <c r="L17" i="3" s="1"/>
  <c r="M17" i="3" s="1"/>
  <c r="N17" i="3" s="1"/>
  <c r="O17" i="3" s="1"/>
  <c r="I18" i="3" s="1"/>
  <c r="J18" i="3" s="1"/>
  <c r="K18" i="3" s="1"/>
  <c r="L18" i="3" s="1"/>
  <c r="M18" i="3" s="1"/>
  <c r="N18" i="3" s="1"/>
  <c r="O18" i="3" s="1"/>
  <c r="I19" i="3" s="1"/>
  <c r="J19" i="3" s="1"/>
  <c r="K19" i="3" s="1"/>
  <c r="L19" i="3" s="1"/>
  <c r="M19" i="3" s="1"/>
  <c r="N19" i="3" s="1"/>
  <c r="O19" i="3" s="1"/>
  <c r="I20" i="3" s="1"/>
  <c r="J20" i="3" s="1"/>
  <c r="K20" i="3" s="1"/>
  <c r="L20" i="3" s="1"/>
  <c r="M20" i="3" s="1"/>
  <c r="N20" i="3" s="1"/>
  <c r="O20" i="3" s="1"/>
  <c r="E13" i="3"/>
  <c r="A15" i="3" s="1"/>
  <c r="B15" i="3" s="1"/>
  <c r="C15" i="3" s="1"/>
  <c r="D15" i="3" s="1"/>
  <c r="E15" i="3" s="1"/>
  <c r="F15" i="3" s="1"/>
  <c r="G15" i="3" s="1"/>
  <c r="A16" i="3" s="1"/>
  <c r="B16" i="3" s="1"/>
  <c r="C16" i="3" s="1"/>
  <c r="D16" i="3" s="1"/>
  <c r="E16" i="3" s="1"/>
  <c r="F16" i="3" s="1"/>
  <c r="G16" i="3" s="1"/>
  <c r="A17" i="3" s="1"/>
  <c r="B17" i="3" s="1"/>
  <c r="C17" i="3" s="1"/>
  <c r="D17" i="3" s="1"/>
  <c r="E17" i="3" s="1"/>
  <c r="F17" i="3" s="1"/>
  <c r="G17" i="3" s="1"/>
  <c r="A18" i="3" s="1"/>
  <c r="B18" i="3" s="1"/>
  <c r="C18" i="3" s="1"/>
  <c r="D18" i="3" s="1"/>
  <c r="E18" i="3" s="1"/>
  <c r="F18" i="3" s="1"/>
  <c r="G18" i="3" s="1"/>
  <c r="A19" i="3" s="1"/>
  <c r="B19" i="3" s="1"/>
  <c r="C19" i="3" s="1"/>
  <c r="D19" i="3" s="1"/>
  <c r="E19" i="3" s="1"/>
  <c r="F19" i="3" s="1"/>
  <c r="G19" i="3" s="1"/>
  <c r="A20" i="3" s="1"/>
  <c r="B20" i="3" s="1"/>
  <c r="C20" i="3" s="1"/>
  <c r="D20" i="3" s="1"/>
  <c r="E20" i="3" s="1"/>
  <c r="F20" i="3" s="1"/>
  <c r="G20" i="3" s="1"/>
  <c r="AC5" i="6" l="1"/>
  <c r="AC8" i="6" s="1"/>
  <c r="AC9" i="6" s="1"/>
  <c r="R6" i="3" l="1"/>
  <c r="K15" i="1" l="1"/>
  <c r="K14" i="1"/>
  <c r="L14" i="2" s="1"/>
  <c r="V26" i="2"/>
  <c r="N26" i="2"/>
  <c r="G26" i="2"/>
  <c r="W25" i="2"/>
  <c r="P25" i="2"/>
  <c r="I25" i="2"/>
  <c r="W14" i="2"/>
  <c r="U14" i="2"/>
  <c r="R14" i="2"/>
  <c r="P14" i="2"/>
  <c r="L15" i="2"/>
  <c r="I15" i="2"/>
  <c r="G15" i="2"/>
  <c r="E15" i="2"/>
  <c r="I14" i="2"/>
  <c r="G14" i="2"/>
  <c r="E14" i="2"/>
  <c r="W4" i="2"/>
  <c r="T4" i="2"/>
  <c r="Q4" i="2"/>
  <c r="L6" i="3" l="1"/>
  <c r="C5" i="3"/>
  <c r="U28" i="6"/>
  <c r="Q30" i="6" s="1"/>
  <c r="R30" i="6" s="1"/>
  <c r="S30" i="6" s="1"/>
  <c r="T30" i="6" s="1"/>
  <c r="U30" i="6" s="1"/>
  <c r="V30" i="6" s="1"/>
  <c r="W30" i="6" s="1"/>
  <c r="Q31" i="6" s="1"/>
  <c r="R31" i="6" s="1"/>
  <c r="S31" i="6" s="1"/>
  <c r="T31" i="6" s="1"/>
  <c r="U31" i="6" s="1"/>
  <c r="V31" i="6" s="1"/>
  <c r="W31" i="6" s="1"/>
  <c r="Q32" i="6" s="1"/>
  <c r="R32" i="6" s="1"/>
  <c r="S32" i="6" s="1"/>
  <c r="T32" i="6" s="1"/>
  <c r="U32" i="6" s="1"/>
  <c r="V32" i="6" s="1"/>
  <c r="W32" i="6" s="1"/>
  <c r="Q33" i="6" s="1"/>
  <c r="R33" i="6" s="1"/>
  <c r="S33" i="6" s="1"/>
  <c r="T33" i="6" s="1"/>
  <c r="U33" i="6" s="1"/>
  <c r="V33" i="6" s="1"/>
  <c r="W33" i="6" s="1"/>
  <c r="Q34" i="6" s="1"/>
  <c r="R34" i="6" s="1"/>
  <c r="S34" i="6" s="1"/>
  <c r="T34" i="6" s="1"/>
  <c r="U34" i="6" s="1"/>
  <c r="V34" i="6" s="1"/>
  <c r="W34" i="6" s="1"/>
  <c r="Q35" i="6" s="1"/>
  <c r="R35" i="6" s="1"/>
  <c r="S35" i="6" s="1"/>
  <c r="T35" i="6" s="1"/>
  <c r="U35" i="6" s="1"/>
  <c r="V35" i="6" s="1"/>
  <c r="W35" i="6" s="1"/>
  <c r="M28" i="6"/>
  <c r="I30" i="6" s="1"/>
  <c r="J30" i="6" s="1"/>
  <c r="K30" i="6" s="1"/>
  <c r="L30" i="6" s="1"/>
  <c r="M30" i="6" s="1"/>
  <c r="N30" i="6" s="1"/>
  <c r="O30" i="6" s="1"/>
  <c r="I31" i="6" s="1"/>
  <c r="J31" i="6" s="1"/>
  <c r="K31" i="6" s="1"/>
  <c r="L31" i="6" s="1"/>
  <c r="M31" i="6" s="1"/>
  <c r="N31" i="6" s="1"/>
  <c r="O31" i="6" s="1"/>
  <c r="I32" i="6" s="1"/>
  <c r="J32" i="6" s="1"/>
  <c r="K32" i="6" s="1"/>
  <c r="L32" i="6" s="1"/>
  <c r="M32" i="6" s="1"/>
  <c r="N32" i="6" s="1"/>
  <c r="O32" i="6" s="1"/>
  <c r="I33" i="6" s="1"/>
  <c r="J33" i="6" s="1"/>
  <c r="K33" i="6" s="1"/>
  <c r="L33" i="6" s="1"/>
  <c r="M33" i="6" s="1"/>
  <c r="N33" i="6" s="1"/>
  <c r="O33" i="6" s="1"/>
  <c r="I34" i="6" s="1"/>
  <c r="J34" i="6" s="1"/>
  <c r="K34" i="6" s="1"/>
  <c r="L34" i="6" s="1"/>
  <c r="M34" i="6" s="1"/>
  <c r="N34" i="6" s="1"/>
  <c r="O34" i="6" s="1"/>
  <c r="I35" i="6" s="1"/>
  <c r="J35" i="6" s="1"/>
  <c r="K35" i="6" s="1"/>
  <c r="L35" i="6" s="1"/>
  <c r="M35" i="6" s="1"/>
  <c r="N35" i="6" s="1"/>
  <c r="O35" i="6" s="1"/>
  <c r="E28" i="6"/>
  <c r="A30" i="6" s="1"/>
  <c r="B30" i="6" s="1"/>
  <c r="C30" i="6" s="1"/>
  <c r="D30" i="6" s="1"/>
  <c r="E30" i="6" s="1"/>
  <c r="F30" i="6" s="1"/>
  <c r="G30" i="6" s="1"/>
  <c r="A31" i="6" s="1"/>
  <c r="B31" i="6" s="1"/>
  <c r="C31" i="6" s="1"/>
  <c r="D31" i="6" s="1"/>
  <c r="E31" i="6" s="1"/>
  <c r="F31" i="6" s="1"/>
  <c r="G31" i="6" s="1"/>
  <c r="A32" i="6" s="1"/>
  <c r="B32" i="6" s="1"/>
  <c r="C32" i="6" s="1"/>
  <c r="D32" i="6" s="1"/>
  <c r="E32" i="6" s="1"/>
  <c r="F32" i="6" s="1"/>
  <c r="G32" i="6" s="1"/>
  <c r="A33" i="6" s="1"/>
  <c r="B33" i="6" s="1"/>
  <c r="C33" i="6" s="1"/>
  <c r="D33" i="6" s="1"/>
  <c r="E33" i="6" s="1"/>
  <c r="F33" i="6" s="1"/>
  <c r="G33" i="6" s="1"/>
  <c r="A34" i="6" s="1"/>
  <c r="B34" i="6" s="1"/>
  <c r="C34" i="6" s="1"/>
  <c r="D34" i="6" s="1"/>
  <c r="E34" i="6" s="1"/>
  <c r="F34" i="6" s="1"/>
  <c r="G34" i="6" s="1"/>
  <c r="A35" i="6" s="1"/>
  <c r="B35" i="6" s="1"/>
  <c r="C35" i="6" s="1"/>
  <c r="D35" i="6" s="1"/>
  <c r="E35" i="6" s="1"/>
  <c r="F35" i="6" s="1"/>
  <c r="G35" i="6" s="1"/>
  <c r="U19" i="6"/>
  <c r="Q21" i="6" s="1"/>
  <c r="R21" i="6" s="1"/>
  <c r="S21" i="6" s="1"/>
  <c r="T21" i="6" s="1"/>
  <c r="U21" i="6" s="1"/>
  <c r="V21" i="6" s="1"/>
  <c r="W21" i="6" s="1"/>
  <c r="Q22" i="6" s="1"/>
  <c r="R22" i="6" s="1"/>
  <c r="S22" i="6" s="1"/>
  <c r="T22" i="6" s="1"/>
  <c r="U22" i="6" s="1"/>
  <c r="V22" i="6" s="1"/>
  <c r="W22" i="6" s="1"/>
  <c r="Q23" i="6" s="1"/>
  <c r="R23" i="6" s="1"/>
  <c r="S23" i="6" s="1"/>
  <c r="T23" i="6" s="1"/>
  <c r="U23" i="6" s="1"/>
  <c r="V23" i="6" s="1"/>
  <c r="W23" i="6" s="1"/>
  <c r="Q24" i="6" s="1"/>
  <c r="R24" i="6" s="1"/>
  <c r="S24" i="6" s="1"/>
  <c r="T24" i="6" s="1"/>
  <c r="U24" i="6" s="1"/>
  <c r="V24" i="6" s="1"/>
  <c r="W24" i="6" s="1"/>
  <c r="Q25" i="6" s="1"/>
  <c r="R25" i="6" s="1"/>
  <c r="S25" i="6" s="1"/>
  <c r="T25" i="6" s="1"/>
  <c r="U25" i="6" s="1"/>
  <c r="V25" i="6" s="1"/>
  <c r="W25" i="6" s="1"/>
  <c r="Q26" i="6" s="1"/>
  <c r="R26" i="6" s="1"/>
  <c r="S26" i="6" s="1"/>
  <c r="T26" i="6" s="1"/>
  <c r="U26" i="6" s="1"/>
  <c r="V26" i="6" s="1"/>
  <c r="W26" i="6" s="1"/>
  <c r="M19" i="6"/>
  <c r="I21" i="6" s="1"/>
  <c r="J21" i="6" s="1"/>
  <c r="K21" i="6" s="1"/>
  <c r="L21" i="6" s="1"/>
  <c r="M21" i="6" s="1"/>
  <c r="N21" i="6" s="1"/>
  <c r="O21" i="6" s="1"/>
  <c r="I22" i="6" s="1"/>
  <c r="J22" i="6" s="1"/>
  <c r="K22" i="6" s="1"/>
  <c r="L22" i="6" s="1"/>
  <c r="M22" i="6" s="1"/>
  <c r="N22" i="6" s="1"/>
  <c r="O22" i="6" s="1"/>
  <c r="I23" i="6" s="1"/>
  <c r="J23" i="6" s="1"/>
  <c r="K23" i="6" s="1"/>
  <c r="L23" i="6" s="1"/>
  <c r="M23" i="6" s="1"/>
  <c r="N23" i="6" s="1"/>
  <c r="O23" i="6" s="1"/>
  <c r="I24" i="6" s="1"/>
  <c r="J24" i="6" s="1"/>
  <c r="K24" i="6" s="1"/>
  <c r="L24" i="6" s="1"/>
  <c r="M24" i="6" s="1"/>
  <c r="N24" i="6" s="1"/>
  <c r="O24" i="6" s="1"/>
  <c r="I25" i="6" s="1"/>
  <c r="J25" i="6" s="1"/>
  <c r="K25" i="6" s="1"/>
  <c r="L25" i="6" s="1"/>
  <c r="M25" i="6" s="1"/>
  <c r="N25" i="6" s="1"/>
  <c r="O25" i="6" s="1"/>
  <c r="I26" i="6" s="1"/>
  <c r="J26" i="6" s="1"/>
  <c r="K26" i="6" s="1"/>
  <c r="L26" i="6" s="1"/>
  <c r="M26" i="6" s="1"/>
  <c r="N26" i="6" s="1"/>
  <c r="O26" i="6" s="1"/>
  <c r="E19" i="6"/>
  <c r="A21" i="6" s="1"/>
  <c r="B21" i="6" s="1"/>
  <c r="C21" i="6" s="1"/>
  <c r="D21" i="6" s="1"/>
  <c r="E21" i="6" s="1"/>
  <c r="F21" i="6" s="1"/>
  <c r="G21" i="6" s="1"/>
  <c r="A22" i="6" s="1"/>
  <c r="B22" i="6" s="1"/>
  <c r="C22" i="6" s="1"/>
  <c r="D22" i="6" s="1"/>
  <c r="E22" i="6" s="1"/>
  <c r="F22" i="6" s="1"/>
  <c r="G22" i="6" s="1"/>
  <c r="A23" i="6" s="1"/>
  <c r="B23" i="6" s="1"/>
  <c r="C23" i="6" s="1"/>
  <c r="D23" i="6" s="1"/>
  <c r="E23" i="6" s="1"/>
  <c r="F23" i="6" s="1"/>
  <c r="G23" i="6" s="1"/>
  <c r="A24" i="6" s="1"/>
  <c r="B24" i="6" s="1"/>
  <c r="C24" i="6" s="1"/>
  <c r="D24" i="6" s="1"/>
  <c r="E24" i="6" s="1"/>
  <c r="F24" i="6" s="1"/>
  <c r="G24" i="6" s="1"/>
  <c r="A25" i="6" s="1"/>
  <c r="B25" i="6" s="1"/>
  <c r="C25" i="6" s="1"/>
  <c r="D25" i="6" s="1"/>
  <c r="E25" i="6" s="1"/>
  <c r="F25" i="6" s="1"/>
  <c r="G25" i="6" s="1"/>
  <c r="A26" i="6" s="1"/>
  <c r="B26" i="6" s="1"/>
  <c r="C26" i="6" s="1"/>
  <c r="D26" i="6" s="1"/>
  <c r="E26" i="6" s="1"/>
  <c r="F26" i="6" s="1"/>
  <c r="G26" i="6" s="1"/>
  <c r="U10" i="6"/>
  <c r="Q12" i="6" s="1"/>
  <c r="R12" i="6" s="1"/>
  <c r="S12" i="6" s="1"/>
  <c r="T12" i="6" s="1"/>
  <c r="U12" i="6" s="1"/>
  <c r="V12" i="6" s="1"/>
  <c r="W12" i="6" s="1"/>
  <c r="Q13" i="6" s="1"/>
  <c r="R13" i="6" s="1"/>
  <c r="S13" i="6" s="1"/>
  <c r="T13" i="6" s="1"/>
  <c r="U13" i="6" s="1"/>
  <c r="V13" i="6" s="1"/>
  <c r="W13" i="6" s="1"/>
  <c r="Q14" i="6" s="1"/>
  <c r="R14" i="6" s="1"/>
  <c r="S14" i="6" s="1"/>
  <c r="T14" i="6" s="1"/>
  <c r="U14" i="6" s="1"/>
  <c r="V14" i="6" s="1"/>
  <c r="W14" i="6" s="1"/>
  <c r="Q15" i="6" s="1"/>
  <c r="R15" i="6" s="1"/>
  <c r="S15" i="6" s="1"/>
  <c r="T15" i="6" s="1"/>
  <c r="U15" i="6" s="1"/>
  <c r="V15" i="6" s="1"/>
  <c r="W15" i="6" s="1"/>
  <c r="Q16" i="6" s="1"/>
  <c r="R16" i="6" s="1"/>
  <c r="S16" i="6" s="1"/>
  <c r="T16" i="6" s="1"/>
  <c r="U16" i="6" s="1"/>
  <c r="V16" i="6" s="1"/>
  <c r="W16" i="6" s="1"/>
  <c r="Q17" i="6" s="1"/>
  <c r="R17" i="6" s="1"/>
  <c r="S17" i="6" s="1"/>
  <c r="T17" i="6" s="1"/>
  <c r="U17" i="6" s="1"/>
  <c r="V17" i="6" s="1"/>
  <c r="W17" i="6" s="1"/>
  <c r="M10" i="6"/>
  <c r="I12" i="6" s="1"/>
  <c r="J12" i="6" s="1"/>
  <c r="K12" i="6" s="1"/>
  <c r="L12" i="6" s="1"/>
  <c r="M12" i="6" s="1"/>
  <c r="N12" i="6" s="1"/>
  <c r="O12" i="6" s="1"/>
  <c r="I13" i="6" s="1"/>
  <c r="J13" i="6" s="1"/>
  <c r="K13" i="6" s="1"/>
  <c r="L13" i="6" s="1"/>
  <c r="M13" i="6" s="1"/>
  <c r="N13" i="6" s="1"/>
  <c r="O13" i="6" s="1"/>
  <c r="I14" i="6" s="1"/>
  <c r="J14" i="6" s="1"/>
  <c r="K14" i="6" s="1"/>
  <c r="L14" i="6" s="1"/>
  <c r="M14" i="6" s="1"/>
  <c r="N14" i="6" s="1"/>
  <c r="O14" i="6" s="1"/>
  <c r="I15" i="6" s="1"/>
  <c r="J15" i="6" s="1"/>
  <c r="K15" i="6" s="1"/>
  <c r="L15" i="6" s="1"/>
  <c r="M15" i="6" s="1"/>
  <c r="N15" i="6" s="1"/>
  <c r="O15" i="6" s="1"/>
  <c r="I16" i="6" s="1"/>
  <c r="J16" i="6" s="1"/>
  <c r="K16" i="6" s="1"/>
  <c r="L16" i="6" s="1"/>
  <c r="M16" i="6" s="1"/>
  <c r="N16" i="6" s="1"/>
  <c r="O16" i="6" s="1"/>
  <c r="I17" i="6" s="1"/>
  <c r="J17" i="6" s="1"/>
  <c r="K17" i="6" s="1"/>
  <c r="L17" i="6" s="1"/>
  <c r="M17" i="6" s="1"/>
  <c r="N17" i="6" s="1"/>
  <c r="O17" i="6" s="1"/>
  <c r="E10" i="6"/>
  <c r="A12" i="6" s="1"/>
  <c r="B12" i="6" s="1"/>
  <c r="C12" i="6" s="1"/>
  <c r="D12" i="6" s="1"/>
  <c r="E12" i="6" s="1"/>
  <c r="F12" i="6" s="1"/>
  <c r="G12" i="6" s="1"/>
  <c r="A13" i="6" s="1"/>
  <c r="B13" i="6" s="1"/>
  <c r="C13" i="6" s="1"/>
  <c r="D13" i="6" s="1"/>
  <c r="E13" i="6" s="1"/>
  <c r="F13" i="6" s="1"/>
  <c r="G13" i="6" s="1"/>
  <c r="A14" i="6" s="1"/>
  <c r="B14" i="6" s="1"/>
  <c r="C14" i="6" s="1"/>
  <c r="D14" i="6" s="1"/>
  <c r="E14" i="6" s="1"/>
  <c r="F14" i="6" s="1"/>
  <c r="G14" i="6" s="1"/>
  <c r="A15" i="6" s="1"/>
  <c r="B15" i="6" s="1"/>
  <c r="C15" i="6" s="1"/>
  <c r="D15" i="6" s="1"/>
  <c r="E15" i="6" s="1"/>
  <c r="F15" i="6" s="1"/>
  <c r="G15" i="6" s="1"/>
  <c r="A16" i="6" s="1"/>
  <c r="B16" i="6" s="1"/>
  <c r="C16" i="6" s="1"/>
  <c r="D16" i="6" s="1"/>
  <c r="E16" i="6" s="1"/>
  <c r="F16" i="6" s="1"/>
  <c r="G16" i="6" s="1"/>
  <c r="A17" i="6" s="1"/>
  <c r="B17" i="6" s="1"/>
  <c r="C17" i="6" s="1"/>
  <c r="D17" i="6" s="1"/>
  <c r="E17" i="6" s="1"/>
  <c r="F17" i="6" s="1"/>
  <c r="G17" i="6" s="1"/>
  <c r="U1" i="6"/>
  <c r="Q3" i="6" s="1"/>
  <c r="R3" i="6" s="1"/>
  <c r="S3" i="6" s="1"/>
  <c r="T3" i="6" s="1"/>
  <c r="U3" i="6" s="1"/>
  <c r="V3" i="6" s="1"/>
  <c r="W3" i="6" s="1"/>
  <c r="Q4" i="6" s="1"/>
  <c r="R4" i="6" s="1"/>
  <c r="S4" i="6" s="1"/>
  <c r="T4" i="6" s="1"/>
  <c r="U4" i="6" s="1"/>
  <c r="V4" i="6" s="1"/>
  <c r="W4" i="6" s="1"/>
  <c r="Q5" i="6" s="1"/>
  <c r="R5" i="6" s="1"/>
  <c r="S5" i="6" s="1"/>
  <c r="T5" i="6" s="1"/>
  <c r="U5" i="6" s="1"/>
  <c r="V5" i="6" s="1"/>
  <c r="W5" i="6" s="1"/>
  <c r="Q6" i="6" s="1"/>
  <c r="R6" i="6" s="1"/>
  <c r="S6" i="6" s="1"/>
  <c r="T6" i="6" s="1"/>
  <c r="U6" i="6" s="1"/>
  <c r="V6" i="6" s="1"/>
  <c r="W6" i="6" s="1"/>
  <c r="Q7" i="6" s="1"/>
  <c r="R7" i="6" s="1"/>
  <c r="S7" i="6" s="1"/>
  <c r="T7" i="6" s="1"/>
  <c r="U7" i="6" s="1"/>
  <c r="V7" i="6" s="1"/>
  <c r="W7" i="6" s="1"/>
  <c r="Q8" i="6" s="1"/>
  <c r="R8" i="6" s="1"/>
  <c r="S8" i="6" s="1"/>
  <c r="T8" i="6" s="1"/>
  <c r="U8" i="6" s="1"/>
  <c r="V8" i="6" s="1"/>
  <c r="W8" i="6" s="1"/>
  <c r="M1" i="6"/>
  <c r="I3" i="6" s="1"/>
  <c r="J3" i="6" s="1"/>
  <c r="K3" i="6" s="1"/>
  <c r="L3" i="6" s="1"/>
  <c r="M3" i="6" s="1"/>
  <c r="N3" i="6" s="1"/>
  <c r="O3" i="6" s="1"/>
  <c r="I4" i="6" s="1"/>
  <c r="J4" i="6" s="1"/>
  <c r="K4" i="6" s="1"/>
  <c r="L4" i="6" s="1"/>
  <c r="M4" i="6" s="1"/>
  <c r="N4" i="6" s="1"/>
  <c r="O4" i="6" s="1"/>
  <c r="I5" i="6" s="1"/>
  <c r="J5" i="6" s="1"/>
  <c r="K5" i="6" s="1"/>
  <c r="L5" i="6" s="1"/>
  <c r="M5" i="6" s="1"/>
  <c r="N5" i="6" s="1"/>
  <c r="O5" i="6" s="1"/>
  <c r="I6" i="6" s="1"/>
  <c r="J6" i="6" s="1"/>
  <c r="K6" i="6" s="1"/>
  <c r="L6" i="6" s="1"/>
  <c r="M6" i="6" s="1"/>
  <c r="N6" i="6" s="1"/>
  <c r="O6" i="6" s="1"/>
  <c r="I7" i="6" s="1"/>
  <c r="J7" i="6" s="1"/>
  <c r="K7" i="6" s="1"/>
  <c r="L7" i="6" s="1"/>
  <c r="M7" i="6" s="1"/>
  <c r="N7" i="6" s="1"/>
  <c r="O7" i="6" s="1"/>
  <c r="I8" i="6" s="1"/>
  <c r="J8" i="6" s="1"/>
  <c r="K8" i="6" s="1"/>
  <c r="L8" i="6" s="1"/>
  <c r="M8" i="6" s="1"/>
  <c r="N8" i="6" s="1"/>
  <c r="O8" i="6" s="1"/>
  <c r="E1" i="6"/>
  <c r="A3" i="6" s="1"/>
  <c r="B3" i="6" s="1"/>
  <c r="C3" i="6" s="1"/>
  <c r="D3" i="6" s="1"/>
  <c r="E3" i="6" s="1"/>
  <c r="F3" i="6" s="1"/>
  <c r="G3" i="6" s="1"/>
  <c r="A4" i="6" s="1"/>
  <c r="B4" i="6" s="1"/>
  <c r="C4" i="6" s="1"/>
  <c r="D4" i="6" s="1"/>
  <c r="E4" i="6" s="1"/>
  <c r="F4" i="6" s="1"/>
  <c r="G4" i="6" s="1"/>
  <c r="A5" i="6" s="1"/>
  <c r="B5" i="6" s="1"/>
  <c r="C5" i="6" s="1"/>
  <c r="D5" i="6" s="1"/>
  <c r="E5" i="6" s="1"/>
  <c r="F5" i="6" s="1"/>
  <c r="G5" i="6" s="1"/>
  <c r="A6" i="6" s="1"/>
  <c r="B6" i="6" s="1"/>
  <c r="C6" i="6" s="1"/>
  <c r="D6" i="6" s="1"/>
  <c r="E6" i="6" s="1"/>
  <c r="F6" i="6" s="1"/>
  <c r="G6" i="6" s="1"/>
  <c r="A7" i="6" s="1"/>
  <c r="B7" i="6" s="1"/>
  <c r="C7" i="6" s="1"/>
  <c r="D7" i="6" s="1"/>
  <c r="E7" i="6" s="1"/>
  <c r="F7" i="6" s="1"/>
  <c r="G7" i="6" s="1"/>
  <c r="A8" i="6" s="1"/>
  <c r="B8" i="6" s="1"/>
  <c r="C8" i="6" s="1"/>
  <c r="D8" i="6" s="1"/>
  <c r="E8" i="6" s="1"/>
  <c r="F8" i="6" s="1"/>
  <c r="G8" i="6" s="1"/>
  <c r="H12" i="2" l="1"/>
  <c r="H19" i="2"/>
  <c r="E19" i="2"/>
  <c r="H18" i="2"/>
  <c r="E18" i="2"/>
  <c r="H22" i="2"/>
  <c r="E22" i="2"/>
  <c r="E21" i="2"/>
  <c r="H21" i="2"/>
  <c r="AO25" i="1"/>
  <c r="AI25" i="1"/>
  <c r="Q7" i="2"/>
  <c r="Q8" i="2"/>
  <c r="Q6" i="2"/>
  <c r="AO20" i="1"/>
  <c r="AI20" i="1"/>
  <c r="AI21" i="1" l="1"/>
  <c r="AI26" i="1"/>
  <c r="AI27" i="1"/>
  <c r="AI22" i="1"/>
  <c r="AI23" i="1" s="1"/>
  <c r="I20" i="1" s="1"/>
  <c r="E20" i="2" l="1"/>
  <c r="AI28" i="1"/>
  <c r="P18" i="2" l="1"/>
  <c r="I24" i="1"/>
  <c r="E23" i="2" s="1"/>
  <c r="P21" i="2" s="1"/>
  <c r="E24" i="2" l="1"/>
  <c r="P24" i="2"/>
</calcChain>
</file>

<file path=xl/sharedStrings.xml><?xml version="1.0" encoding="utf-8"?>
<sst xmlns="http://schemas.openxmlformats.org/spreadsheetml/2006/main" count="395" uniqueCount="158">
  <si>
    <t>住　所</t>
    <rPh sb="0" eb="1">
      <t>ジュウ</t>
    </rPh>
    <rPh sb="2" eb="3">
      <t>ショ</t>
    </rPh>
    <phoneticPr fontId="13"/>
  </si>
  <si>
    <t>バスケットボール</t>
  </si>
  <si>
    <t>団体名</t>
    <rPh sb="0" eb="1">
      <t>ダン</t>
    </rPh>
    <rPh sb="1" eb="2">
      <t>カラダ</t>
    </rPh>
    <rPh sb="2" eb="3">
      <t>メイ</t>
    </rPh>
    <phoneticPr fontId="13"/>
  </si>
  <si>
    <t>ミニバスケットボール</t>
  </si>
  <si>
    <t>氏　名</t>
    <rPh sb="0" eb="1">
      <t>シ</t>
    </rPh>
    <phoneticPr fontId="13"/>
  </si>
  <si>
    <t>バレーボール</t>
  </si>
  <si>
    <t>ソフトバレーボール</t>
    <phoneticPr fontId="11"/>
  </si>
  <si>
    <t>バドミントン</t>
    <phoneticPr fontId="13"/>
  </si>
  <si>
    <t>ミニバレー</t>
    <phoneticPr fontId="13"/>
  </si>
  <si>
    <t>卓球</t>
    <rPh sb="0" eb="2">
      <t>タッキュウ</t>
    </rPh>
    <phoneticPr fontId="11"/>
  </si>
  <si>
    <t>剣道</t>
    <rPh sb="0" eb="2">
      <t>ケンドウ</t>
    </rPh>
    <phoneticPr fontId="10"/>
  </si>
  <si>
    <t>（</t>
  </si>
  <si>
    <t>曜日）から</t>
    <rPh sb="0" eb="2">
      <t>ヨウビ</t>
    </rPh>
    <phoneticPr fontId="13"/>
  </si>
  <si>
    <t>:</t>
    <phoneticPr fontId="13"/>
  </si>
  <si>
    <t>~</t>
    <phoneticPr fontId="13"/>
  </si>
  <si>
    <t>空手</t>
  </si>
  <si>
    <t>曜日）まで</t>
    <rPh sb="0" eb="2">
      <t>ヨウビ</t>
    </rPh>
    <phoneticPr fontId="13"/>
  </si>
  <si>
    <t>柔道</t>
    <rPh sb="0" eb="2">
      <t>ジュウドウ</t>
    </rPh>
    <phoneticPr fontId="10"/>
  </si>
  <si>
    <t xml:space="preserve">フットサル
</t>
    <phoneticPr fontId="10"/>
  </si>
  <si>
    <t>(シュート練習は不可)</t>
    <phoneticPr fontId="13"/>
  </si>
  <si>
    <t>施設区分</t>
    <rPh sb="0" eb="2">
      <t>シセツ</t>
    </rPh>
    <rPh sb="2" eb="4">
      <t>クブン</t>
    </rPh>
    <phoneticPr fontId="13"/>
  </si>
  <si>
    <t>屋  内  運  動  場</t>
    <rPh sb="0" eb="1">
      <t>ヤ</t>
    </rPh>
    <rPh sb="3" eb="4">
      <t>ナイ</t>
    </rPh>
    <rPh sb="6" eb="7">
      <t>ウン</t>
    </rPh>
    <rPh sb="9" eb="10">
      <t>ドウ</t>
    </rPh>
    <rPh sb="12" eb="13">
      <t>ジョウ</t>
    </rPh>
    <phoneticPr fontId="13"/>
  </si>
  <si>
    <t xml:space="preserve">トレーニング
</t>
    <phoneticPr fontId="10"/>
  </si>
  <si>
    <t>(野球ボールは使用不可)</t>
    <phoneticPr fontId="13"/>
  </si>
  <si>
    <t>使用区分</t>
    <rPh sb="0" eb="2">
      <t>シヨウ</t>
    </rPh>
    <rPh sb="2" eb="4">
      <t>クブン</t>
    </rPh>
    <phoneticPr fontId="13"/>
  </si>
  <si>
    <t>ダンス</t>
  </si>
  <si>
    <t>(音響設備は使用不可)</t>
    <phoneticPr fontId="13"/>
  </si>
  <si>
    <t>電　 気</t>
    <rPh sb="0" eb="1">
      <t>デン</t>
    </rPh>
    <rPh sb="3" eb="4">
      <t>キ</t>
    </rPh>
    <phoneticPr fontId="13"/>
  </si>
  <si>
    <t>使　用
時　間</t>
    <rPh sb="0" eb="1">
      <t>シ</t>
    </rPh>
    <rPh sb="2" eb="3">
      <t>ヨウ</t>
    </rPh>
    <phoneticPr fontId="13"/>
  </si>
  <si>
    <t>硬式テニス</t>
    <rPh sb="0" eb="2">
      <t>コウシキ</t>
    </rPh>
    <phoneticPr fontId="11"/>
  </si>
  <si>
    <t>【冬期のみ】</t>
  </si>
  <si>
    <t>軟式(ソフト)テニス</t>
    <rPh sb="0" eb="2">
      <t>ナンシキ</t>
    </rPh>
    <phoneticPr fontId="11"/>
  </si>
  <si>
    <t>使用料</t>
    <rPh sb="0" eb="1">
      <t>ツカ</t>
    </rPh>
    <rPh sb="1" eb="2">
      <t>ヨウ</t>
    </rPh>
    <rPh sb="2" eb="3">
      <t>リョウ</t>
    </rPh>
    <phoneticPr fontId="13"/>
  </si>
  <si>
    <t>円</t>
    <rPh sb="0" eb="1">
      <t>エン</t>
    </rPh>
    <phoneticPr fontId="13"/>
  </si>
  <si>
    <t>暖 　房</t>
    <rPh sb="0" eb="1">
      <t>ダン</t>
    </rPh>
    <rPh sb="3" eb="4">
      <t>フサ</t>
    </rPh>
    <phoneticPr fontId="13"/>
  </si>
  <si>
    <t>時</t>
    <rPh sb="0" eb="1">
      <t>ジ</t>
    </rPh>
    <phoneticPr fontId="13"/>
  </si>
  <si>
    <t>分から</t>
    <rPh sb="0" eb="1">
      <t>フン</t>
    </rPh>
    <phoneticPr fontId="13"/>
  </si>
  <si>
    <t>分まで</t>
    <rPh sb="0" eb="1">
      <t>フン</t>
    </rPh>
    <phoneticPr fontId="13"/>
  </si>
  <si>
    <t>使 用 料 合 計</t>
    <rPh sb="0" eb="1">
      <t>ツカ</t>
    </rPh>
    <rPh sb="2" eb="3">
      <t>ヨウ</t>
    </rPh>
    <rPh sb="4" eb="5">
      <t>リョウ</t>
    </rPh>
    <rPh sb="6" eb="7">
      <t>ゴウ</t>
    </rPh>
    <rPh sb="8" eb="9">
      <t>ケイ</t>
    </rPh>
    <phoneticPr fontId="13"/>
  </si>
  <si>
    <t>円</t>
  </si>
  <si>
    <t>１ 一般・大学生</t>
    <rPh sb="2" eb="4">
      <t>イッパン</t>
    </rPh>
    <rPh sb="5" eb="8">
      <t>ダイガクセイ</t>
    </rPh>
    <phoneticPr fontId="13"/>
  </si>
  <si>
    <t>人</t>
    <rPh sb="0" eb="1">
      <t>ニン</t>
    </rPh>
    <phoneticPr fontId="13"/>
  </si>
  <si>
    <t>２ 高校生</t>
    <phoneticPr fontId="13"/>
  </si>
  <si>
    <t>３ 小中学生</t>
    <phoneticPr fontId="13"/>
  </si>
  <si>
    <t xml:space="preserve"> 氏名</t>
    <rPh sb="1" eb="3">
      <t>シメイ</t>
    </rPh>
    <phoneticPr fontId="13"/>
  </si>
  <si>
    <t>住所</t>
    <rPh sb="0" eb="2">
      <t>ジュウショ</t>
    </rPh>
    <phoneticPr fontId="13"/>
  </si>
  <si>
    <t>TEL</t>
  </si>
  <si>
    <t>年</t>
    <rPh sb="0" eb="1">
      <t>ネン</t>
    </rPh>
    <phoneticPr fontId="13"/>
  </si>
  <si>
    <t>月</t>
    <rPh sb="0" eb="1">
      <t>ツキ</t>
    </rPh>
    <phoneticPr fontId="13"/>
  </si>
  <si>
    <t>日</t>
    <rPh sb="0" eb="1">
      <t>ヒ</t>
    </rPh>
    <phoneticPr fontId="13"/>
  </si>
  <si>
    <t>小樽市教育委員会　様</t>
    <rPh sb="0" eb="3">
      <t>オタルシ</t>
    </rPh>
    <rPh sb="3" eb="5">
      <t>キョウイク</t>
    </rPh>
    <rPh sb="5" eb="8">
      <t>イインカイ</t>
    </rPh>
    <rPh sb="9" eb="10">
      <t>サマ</t>
    </rPh>
    <phoneticPr fontId="13"/>
  </si>
  <si>
    <t>申請者</t>
    <rPh sb="0" eb="2">
      <t>シンセイ</t>
    </rPh>
    <rPh sb="2" eb="3">
      <t>シャ</t>
    </rPh>
    <phoneticPr fontId="13"/>
  </si>
  <si>
    <t>下記のとおり使用したいので申請します。</t>
    <rPh sb="0" eb="2">
      <t>カキ</t>
    </rPh>
    <rPh sb="6" eb="8">
      <t>シヨウ</t>
    </rPh>
    <rPh sb="13" eb="15">
      <t>シンセイ</t>
    </rPh>
    <phoneticPr fontId="13"/>
  </si>
  <si>
    <t>使 用 目 的</t>
    <rPh sb="0" eb="1">
      <t>シ</t>
    </rPh>
    <rPh sb="2" eb="3">
      <t>ヨウ</t>
    </rPh>
    <rPh sb="4" eb="5">
      <t>メ</t>
    </rPh>
    <rPh sb="6" eb="7">
      <t>マト</t>
    </rPh>
    <phoneticPr fontId="13"/>
  </si>
  <si>
    <t>使 用 施 設</t>
    <rPh sb="0" eb="1">
      <t>シ</t>
    </rPh>
    <rPh sb="2" eb="3">
      <t>ヨウ</t>
    </rPh>
    <rPh sb="4" eb="5">
      <t>シ</t>
    </rPh>
    <rPh sb="6" eb="7">
      <t>セツ</t>
    </rPh>
    <phoneticPr fontId="13"/>
  </si>
  <si>
    <t>使 用 日 時</t>
    <rPh sb="0" eb="1">
      <t>ツカ</t>
    </rPh>
    <rPh sb="2" eb="3">
      <t>ヨウ</t>
    </rPh>
    <rPh sb="4" eb="5">
      <t>ヒ</t>
    </rPh>
    <rPh sb="6" eb="7">
      <t>ジ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</si>
  <si>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</si>
  <si>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</si>
  <si>
    <t>校　　  　　　舎</t>
    <rPh sb="0" eb="1">
      <t>コウ</t>
    </rPh>
    <rPh sb="8" eb="9">
      <t>シャ</t>
    </rPh>
    <phoneticPr fontId="13"/>
  </si>
  <si>
    <t>使　用　料　計</t>
    <rPh sb="0" eb="1">
      <t>ツカ</t>
    </rPh>
    <rPh sb="2" eb="3">
      <t>ヨウ</t>
    </rPh>
    <rPh sb="4" eb="5">
      <t>リョウ</t>
    </rPh>
    <rPh sb="6" eb="7">
      <t>ケイ</t>
    </rPh>
    <phoneticPr fontId="13"/>
  </si>
  <si>
    <t>（　　　　　　　室）</t>
    <rPh sb="8" eb="9">
      <t>シツ</t>
    </rPh>
    <phoneticPr fontId="13"/>
  </si>
  <si>
    <t>使用予定人員</t>
    <rPh sb="0" eb="2">
      <t>シヨウ</t>
    </rPh>
    <rPh sb="2" eb="4">
      <t>ヨテイ</t>
    </rPh>
    <rPh sb="4" eb="6">
      <t>ジンイン</t>
    </rPh>
    <phoneticPr fontId="13"/>
  </si>
  <si>
    <t>使 用 責 任 者</t>
    <rPh sb="0" eb="1">
      <t>ツカ</t>
    </rPh>
    <rPh sb="2" eb="3">
      <t>ヨウ</t>
    </rPh>
    <rPh sb="4" eb="5">
      <t>セキ</t>
    </rPh>
    <rPh sb="6" eb="7">
      <t>ニン</t>
    </rPh>
    <rPh sb="8" eb="9">
      <t>シャ</t>
    </rPh>
    <phoneticPr fontId="13"/>
  </si>
  <si>
    <t>提出年月日</t>
    <rPh sb="0" eb="2">
      <t>テイシュツ</t>
    </rPh>
    <rPh sb="2" eb="5">
      <t>ネンガッピ</t>
    </rPh>
    <phoneticPr fontId="13"/>
  </si>
  <si>
    <r>
      <t xml:space="preserve">申請者
</t>
    </r>
    <r>
      <rPr>
        <sz val="10"/>
        <rFont val="游ゴシック"/>
        <family val="3"/>
        <charset val="128"/>
      </rPr>
      <t>(団体代表者)</t>
    </r>
    <rPh sb="0" eb="2">
      <t>シンセイ</t>
    </rPh>
    <rPh sb="2" eb="3">
      <t>シャ</t>
    </rPh>
    <rPh sb="5" eb="10">
      <t>ダンタイダイヒョウシャ</t>
    </rPh>
    <phoneticPr fontId="13"/>
  </si>
  <si>
    <t>種目</t>
    <phoneticPr fontId="13"/>
  </si>
  <si>
    <t>（プルダウンメニューから選択してください）</t>
    <rPh sb="12" eb="14">
      <t>センタク</t>
    </rPh>
    <phoneticPr fontId="13"/>
  </si>
  <si>
    <t>）から</t>
    <phoneticPr fontId="13"/>
  </si>
  <si>
    <t>）まで</t>
    <phoneticPr fontId="13"/>
  </si>
  <si>
    <r>
      <rPr>
        <sz val="14"/>
        <color rgb="FFFF0000"/>
        <rFont val="游ゴシック"/>
        <family val="3"/>
        <charset val="128"/>
      </rPr>
      <t>【施設】</t>
    </r>
    <r>
      <rPr>
        <sz val="14"/>
        <rFont val="游ゴシック"/>
        <family val="3"/>
        <charset val="128"/>
      </rPr>
      <t xml:space="preserve">
使用日時</t>
    </r>
    <rPh sb="5" eb="7">
      <t>シヨウ</t>
    </rPh>
    <rPh sb="7" eb="9">
      <t>ニチジ</t>
    </rPh>
    <phoneticPr fontId="13"/>
  </si>
  <si>
    <r>
      <rPr>
        <sz val="14"/>
        <color rgb="FFFF0000"/>
        <rFont val="游ゴシック"/>
        <family val="3"/>
        <charset val="128"/>
      </rPr>
      <t>【電灯】</t>
    </r>
    <r>
      <rPr>
        <sz val="14"/>
        <rFont val="游ゴシック"/>
        <family val="3"/>
        <charset val="128"/>
      </rPr>
      <t xml:space="preserve">
使用時間</t>
    </r>
    <rPh sb="1" eb="3">
      <t>デントウ</t>
    </rPh>
    <rPh sb="5" eb="7">
      <t>シヨウ</t>
    </rPh>
    <rPh sb="7" eb="9">
      <t>ジカン</t>
    </rPh>
    <phoneticPr fontId="13"/>
  </si>
  <si>
    <r>
      <t>（開放時間内で、実際に使用する予定の時間を入力してください）</t>
    </r>
    <r>
      <rPr>
        <sz val="14"/>
        <color rgb="FFFF0000"/>
        <rFont val="游ゴシック"/>
        <family val="3"/>
        <charset val="128"/>
      </rPr>
      <t>【24時間表記】</t>
    </r>
    <rPh sb="1" eb="3">
      <t>カイホウ</t>
    </rPh>
    <rPh sb="3" eb="5">
      <t>ジカン</t>
    </rPh>
    <rPh sb="5" eb="6">
      <t>ナイ</t>
    </rPh>
    <rPh sb="8" eb="10">
      <t>ジッサイ</t>
    </rPh>
    <rPh sb="11" eb="13">
      <t>シヨウ</t>
    </rPh>
    <rPh sb="15" eb="17">
      <t>ヨテイ</t>
    </rPh>
    <rPh sb="18" eb="20">
      <t>ジカン</t>
    </rPh>
    <rPh sb="21" eb="23">
      <t>ニュウリョク</t>
    </rPh>
    <rPh sb="33" eb="35">
      <t>ジカン</t>
    </rPh>
    <rPh sb="35" eb="37">
      <t>ヒョウキ</t>
    </rPh>
    <phoneticPr fontId="13"/>
  </si>
  <si>
    <r>
      <t xml:space="preserve">（使用予定時間を入力してください）
</t>
    </r>
    <r>
      <rPr>
        <sz val="14"/>
        <color rgb="FFFF0000"/>
        <rFont val="游ゴシック"/>
        <family val="3"/>
        <charset val="128"/>
      </rPr>
      <t>【24時間表記】</t>
    </r>
    <phoneticPr fontId="13"/>
  </si>
  <si>
    <t>電灯使用時間</t>
    <rPh sb="0" eb="2">
      <t>デントウ</t>
    </rPh>
    <rPh sb="2" eb="4">
      <t>シヨウ</t>
    </rPh>
    <rPh sb="4" eb="6">
      <t>ジカン</t>
    </rPh>
    <phoneticPr fontId="13"/>
  </si>
  <si>
    <t>電灯使用時刻</t>
    <rPh sb="0" eb="2">
      <t>デントウ</t>
    </rPh>
    <rPh sb="2" eb="4">
      <t>シヨウ</t>
    </rPh>
    <rPh sb="4" eb="6">
      <t>ジコク</t>
    </rPh>
    <phoneticPr fontId="13"/>
  </si>
  <si>
    <t>四捨五入</t>
    <rPh sb="0" eb="4">
      <t>シシャゴニュウ</t>
    </rPh>
    <phoneticPr fontId="13"/>
  </si>
  <si>
    <t>使用料計算</t>
    <rPh sb="0" eb="3">
      <t>シヨウリョウ</t>
    </rPh>
    <rPh sb="3" eb="5">
      <t>ケイサン</t>
    </rPh>
    <phoneticPr fontId="13"/>
  </si>
  <si>
    <t>時間</t>
    <rPh sb="0" eb="2">
      <t>ジカン</t>
    </rPh>
    <phoneticPr fontId="13"/>
  </si>
  <si>
    <t>×</t>
    <phoneticPr fontId="13"/>
  </si>
  <si>
    <t>単価</t>
    <rPh sb="0" eb="2">
      <t>タンカ</t>
    </rPh>
    <phoneticPr fontId="13"/>
  </si>
  <si>
    <t>暖房使用時刻</t>
    <rPh sb="0" eb="2">
      <t>ダンボウ</t>
    </rPh>
    <rPh sb="2" eb="4">
      <t>シヨウ</t>
    </rPh>
    <rPh sb="4" eb="6">
      <t>ジコク</t>
    </rPh>
    <phoneticPr fontId="13"/>
  </si>
  <si>
    <t>暖房使用時間</t>
    <rPh sb="0" eb="2">
      <t>ダンボウ</t>
    </rPh>
    <rPh sb="2" eb="4">
      <t>シヨウ</t>
    </rPh>
    <rPh sb="4" eb="6">
      <t>ジカン</t>
    </rPh>
    <phoneticPr fontId="13"/>
  </si>
  <si>
    <t>使用予定人員</t>
    <phoneticPr fontId="13"/>
  </si>
  <si>
    <t>TEL</t>
    <phoneticPr fontId="13"/>
  </si>
  <si>
    <t>（携帯番号）</t>
    <rPh sb="1" eb="3">
      <t>ケイタイ</t>
    </rPh>
    <rPh sb="3" eb="5">
      <t>バンゴウ</t>
    </rPh>
    <phoneticPr fontId="13"/>
  </si>
  <si>
    <t>教育委員会庁舎附属屋内運動場開放事業使用申請書</t>
    <rPh sb="0" eb="2">
      <t>キョウイク</t>
    </rPh>
    <rPh sb="2" eb="5">
      <t>イインカイ</t>
    </rPh>
    <rPh sb="5" eb="7">
      <t>チョウシャ</t>
    </rPh>
    <rPh sb="7" eb="9">
      <t>フゾク</t>
    </rPh>
    <rPh sb="9" eb="11">
      <t>オクナイ</t>
    </rPh>
    <rPh sb="11" eb="14">
      <t>ウンドウジョウ</t>
    </rPh>
    <rPh sb="14" eb="16">
      <t>カイホウ</t>
    </rPh>
    <rPh sb="16" eb="18">
      <t>ジギョウ</t>
    </rPh>
    <rPh sb="18" eb="20">
      <t>シヨウ</t>
    </rPh>
    <rPh sb="20" eb="23">
      <t>シンセイショ</t>
    </rPh>
    <phoneticPr fontId="13"/>
  </si>
  <si>
    <t>教育委員会庁舎附属屋内運動場開放事業使用申請書　入力用シート</t>
    <rPh sb="24" eb="26">
      <t>ニュウリョク</t>
    </rPh>
    <rPh sb="26" eb="27">
      <t>ヨウ</t>
    </rPh>
    <phoneticPr fontId="13"/>
  </si>
  <si>
    <t>（種目）</t>
    <phoneticPr fontId="13"/>
  </si>
  <si>
    <t>教育委員会庁舎附属屋内運動場</t>
    <phoneticPr fontId="13"/>
  </si>
  <si>
    <t>小樽市立学校施設開放事業・教育委員会庁舎附属屋内運動場開放事業　使用申請日時</t>
    <rPh sb="0" eb="2">
      <t>オタル</t>
    </rPh>
    <rPh sb="2" eb="3">
      <t>シ</t>
    </rPh>
    <rPh sb="3" eb="4">
      <t>リツ</t>
    </rPh>
    <rPh sb="4" eb="6">
      <t>ガッコウ</t>
    </rPh>
    <rPh sb="6" eb="8">
      <t>シセツ</t>
    </rPh>
    <rPh sb="8" eb="10">
      <t>カイホウ</t>
    </rPh>
    <rPh sb="10" eb="12">
      <t>ジギョウ</t>
    </rPh>
    <rPh sb="20" eb="22">
      <t>フゾク</t>
    </rPh>
    <rPh sb="32" eb="34">
      <t>シヨウ</t>
    </rPh>
    <rPh sb="34" eb="36">
      <t>シンセイ</t>
    </rPh>
    <rPh sb="36" eb="38">
      <t>ニチジ</t>
    </rPh>
    <phoneticPr fontId="13"/>
  </si>
  <si>
    <t>団体名</t>
    <rPh sb="0" eb="2">
      <t>ダンタイ</t>
    </rPh>
    <rPh sb="2" eb="3">
      <t>メイ</t>
    </rPh>
    <phoneticPr fontId="13"/>
  </si>
  <si>
    <t>学校名
施設名</t>
    <rPh sb="0" eb="2">
      <t>ガッコウ</t>
    </rPh>
    <rPh sb="2" eb="3">
      <t>メイ</t>
    </rPh>
    <rPh sb="4" eb="6">
      <t>シセツ</t>
    </rPh>
    <rPh sb="6" eb="7">
      <t>メイ</t>
    </rPh>
    <phoneticPr fontId="13"/>
  </si>
  <si>
    <t>曜日</t>
    <rPh sb="0" eb="2">
      <t>ヨウビ</t>
    </rPh>
    <phoneticPr fontId="13"/>
  </si>
  <si>
    <t>使用時間</t>
    <rPh sb="0" eb="2">
      <t>シヨウ</t>
    </rPh>
    <rPh sb="2" eb="4">
      <t>ジカン</t>
    </rPh>
    <phoneticPr fontId="13"/>
  </si>
  <si>
    <t>年</t>
    <rPh sb="0" eb="1">
      <t>ネン</t>
    </rPh>
    <phoneticPr fontId="29"/>
  </si>
  <si>
    <t>月</t>
    <rPh sb="0" eb="1">
      <t>ガツ</t>
    </rPh>
    <phoneticPr fontId="29"/>
  </si>
  <si>
    <t>火</t>
    <rPh sb="0" eb="1">
      <t>カ</t>
    </rPh>
    <phoneticPr fontId="13"/>
  </si>
  <si>
    <t>水</t>
    <rPh sb="0" eb="1">
      <t>スイ</t>
    </rPh>
    <phoneticPr fontId="13"/>
  </si>
  <si>
    <t>木</t>
    <rPh sb="0" eb="1">
      <t>モク</t>
    </rPh>
    <phoneticPr fontId="13"/>
  </si>
  <si>
    <t>金</t>
    <rPh sb="0" eb="1">
      <t>キン</t>
    </rPh>
    <phoneticPr fontId="13"/>
  </si>
  <si>
    <t>土</t>
    <rPh sb="0" eb="1">
      <t>ド</t>
    </rPh>
    <phoneticPr fontId="13"/>
  </si>
  <si>
    <t>国民の祝日・休日月日</t>
  </si>
  <si>
    <t>国民の祝日・休日名称</t>
  </si>
  <si>
    <t>元日</t>
  </si>
  <si>
    <t>成人の日</t>
  </si>
  <si>
    <t>建国記念の日</t>
  </si>
  <si>
    <t>春分の日</t>
  </si>
  <si>
    <t>昭和の日</t>
  </si>
  <si>
    <t>休日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</si>
  <si>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</si>
  <si>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</si>
  <si>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</si>
  <si>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</si>
  <si>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</si>
  <si>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</si>
  <si>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</si>
  <si>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</si>
  <si>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</si>
  <si>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</si>
  <si>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スポーツの日</t>
  </si>
  <si>
    <r>
      <t>↓希望する日に○をつけてください。
【申請1件につき使用申請書・使用申請日時を各1枚ずつ作成してください】
※</t>
    </r>
    <r>
      <rPr>
        <b/>
        <sz val="20"/>
        <rFont val="游ゴシック"/>
        <family val="3"/>
        <charset val="128"/>
        <scheme val="minor"/>
      </rPr>
      <t>中止日程は変動する可能性があります※
（中止日程が変動し、使用可能日となった場合に、使用を希望する団体は、当該日にも○を付けてください）</t>
    </r>
    <rPh sb="1" eb="3">
      <t>キボウ</t>
    </rPh>
    <rPh sb="5" eb="6">
      <t>ヒ</t>
    </rPh>
    <rPh sb="19" eb="21">
      <t>シンセイ</t>
    </rPh>
    <rPh sb="22" eb="23">
      <t>ケン</t>
    </rPh>
    <rPh sb="26" eb="28">
      <t>シヨウ</t>
    </rPh>
    <rPh sb="28" eb="30">
      <t>シンセイ</t>
    </rPh>
    <rPh sb="30" eb="31">
      <t>ショ</t>
    </rPh>
    <rPh sb="32" eb="34">
      <t>シヨウ</t>
    </rPh>
    <rPh sb="34" eb="36">
      <t>シンセイ</t>
    </rPh>
    <rPh sb="36" eb="38">
      <t>ニチジ</t>
    </rPh>
    <rPh sb="39" eb="40">
      <t>カク</t>
    </rPh>
    <rPh sb="41" eb="42">
      <t>マイ</t>
    </rPh>
    <rPh sb="44" eb="46">
      <t>サクセイ</t>
    </rPh>
    <rPh sb="55" eb="57">
      <t>チュウシ</t>
    </rPh>
    <rPh sb="57" eb="59">
      <t>ニッテイ</t>
    </rPh>
    <rPh sb="60" eb="62">
      <t>ヘンドウ</t>
    </rPh>
    <rPh sb="64" eb="67">
      <t>カノウセイ</t>
    </rPh>
    <rPh sb="75" eb="77">
      <t>チュウシ</t>
    </rPh>
    <rPh sb="77" eb="79">
      <t>ニッテイ</t>
    </rPh>
    <rPh sb="80" eb="82">
      <t>ヘンドウ</t>
    </rPh>
    <rPh sb="84" eb="86">
      <t>シヨウ</t>
    </rPh>
    <rPh sb="86" eb="88">
      <t>カノウ</t>
    </rPh>
    <rPh sb="88" eb="89">
      <t>ビ</t>
    </rPh>
    <rPh sb="93" eb="95">
      <t>バアイ</t>
    </rPh>
    <rPh sb="97" eb="99">
      <t>シヨウ</t>
    </rPh>
    <rPh sb="100" eb="102">
      <t>キボウ</t>
    </rPh>
    <rPh sb="104" eb="106">
      <t>ダンタイ</t>
    </rPh>
    <rPh sb="108" eb="110">
      <t>トウガイ</t>
    </rPh>
    <rPh sb="110" eb="111">
      <t>ビ</t>
    </rPh>
    <rPh sb="115" eb="116">
      <t>ツ</t>
    </rPh>
    <phoneticPr fontId="13"/>
  </si>
  <si>
    <r>
      <rPr>
        <sz val="14"/>
        <rFont val="游ゴシック"/>
        <family val="3"/>
        <charset val="128"/>
      </rPr>
      <t>（入力方法：</t>
    </r>
    <r>
      <rPr>
        <sz val="14"/>
        <color rgb="FFFF0000"/>
        <rFont val="游ゴシック"/>
        <family val="3"/>
        <charset val="128"/>
      </rPr>
      <t>YYYY/MM/DD</t>
    </r>
    <r>
      <rPr>
        <sz val="14"/>
        <rFont val="游ゴシック"/>
        <family val="3"/>
        <charset val="128"/>
      </rPr>
      <t>）</t>
    </r>
    <rPh sb="1" eb="3">
      <t>ニュウリョク</t>
    </rPh>
    <rPh sb="3" eb="5">
      <t>ホウホウ</t>
    </rPh>
    <phoneticPr fontId="13"/>
  </si>
  <si>
    <t>黄色セルに必要事項を入力（選択）すると、①印刷用シートに反映されます。
（団体名・使用学校・【施設】使用日時は②申請日時にも反映されます）
紙媒体で申請する場合は、①印刷用シート・②申請日時をA4サイズで印刷し、その他必要書類を添付の上、提出してください。</t>
    <rPh sb="0" eb="2">
      <t>キイロ</t>
    </rPh>
    <rPh sb="5" eb="7">
      <t>ヒツヨウ</t>
    </rPh>
    <rPh sb="7" eb="9">
      <t>ジコウ</t>
    </rPh>
    <rPh sb="10" eb="12">
      <t>ニュウリョク</t>
    </rPh>
    <rPh sb="13" eb="15">
      <t>センタク</t>
    </rPh>
    <rPh sb="21" eb="24">
      <t>インサツヨウ</t>
    </rPh>
    <rPh sb="28" eb="30">
      <t>ハンエイ</t>
    </rPh>
    <rPh sb="37" eb="39">
      <t>ダンタイ</t>
    </rPh>
    <rPh sb="39" eb="40">
      <t>メイ</t>
    </rPh>
    <rPh sb="41" eb="43">
      <t>シヨウ</t>
    </rPh>
    <rPh sb="43" eb="45">
      <t>ガッコウ</t>
    </rPh>
    <rPh sb="47" eb="49">
      <t>シセツ</t>
    </rPh>
    <rPh sb="50" eb="52">
      <t>シヨウ</t>
    </rPh>
    <rPh sb="52" eb="54">
      <t>ニチジ</t>
    </rPh>
    <rPh sb="56" eb="58">
      <t>シンセイ</t>
    </rPh>
    <rPh sb="58" eb="60">
      <t>ニチジ</t>
    </rPh>
    <rPh sb="62" eb="64">
      <t>ハンエイ</t>
    </rPh>
    <rPh sb="70" eb="71">
      <t>カミ</t>
    </rPh>
    <rPh sb="71" eb="73">
      <t>バイタイ</t>
    </rPh>
    <rPh sb="74" eb="76">
      <t>シンセイ</t>
    </rPh>
    <rPh sb="78" eb="80">
      <t>バアイ</t>
    </rPh>
    <phoneticPr fontId="13"/>
  </si>
  <si>
    <r>
      <rPr>
        <sz val="14"/>
        <color rgb="FFFF0000"/>
        <rFont val="游ゴシック"/>
        <family val="3"/>
        <charset val="128"/>
      </rPr>
      <t>【暖房】</t>
    </r>
    <r>
      <rPr>
        <sz val="14"/>
        <rFont val="游ゴシック"/>
        <family val="3"/>
        <charset val="128"/>
      </rPr>
      <t xml:space="preserve">
使用時間</t>
    </r>
    <rPh sb="1" eb="3">
      <t>ダンボウ</t>
    </rPh>
    <rPh sb="5" eb="7">
      <t>シヨウ</t>
    </rPh>
    <rPh sb="7" eb="9">
      <t>ジカン</t>
    </rPh>
    <phoneticPr fontId="13"/>
  </si>
  <si>
    <t>中止日</t>
    <rPh sb="0" eb="2">
      <t>チュウシ</t>
    </rPh>
    <rPh sb="2" eb="3">
      <t>ビ</t>
    </rPh>
    <phoneticPr fontId="13"/>
  </si>
  <si>
    <t>【中止期間（全日）】</t>
    <rPh sb="1" eb="3">
      <t>チュウシ</t>
    </rPh>
    <rPh sb="3" eb="5">
      <t>キカン</t>
    </rPh>
    <rPh sb="6" eb="8">
      <t>ゼンジツ</t>
    </rPh>
    <phoneticPr fontId="13"/>
  </si>
  <si>
    <t>教育委員会</t>
    <rPh sb="0" eb="2">
      <t>キョウイク</t>
    </rPh>
    <rPh sb="2" eb="5">
      <t>イインカイ</t>
    </rPh>
    <phoneticPr fontId="20"/>
  </si>
  <si>
    <t>海技・看護</t>
    <rPh sb="0" eb="2">
      <t>カイギ</t>
    </rPh>
    <rPh sb="3" eb="5">
      <t>カンゴ</t>
    </rPh>
    <phoneticPr fontId="20"/>
  </si>
  <si>
    <t>区分No.</t>
    <rPh sb="0" eb="2">
      <t>クブン</t>
    </rPh>
    <phoneticPr fontId="13"/>
  </si>
  <si>
    <t>時間区分</t>
    <rPh sb="0" eb="2">
      <t>ジカン</t>
    </rPh>
    <rPh sb="2" eb="4">
      <t>クブン</t>
    </rPh>
    <phoneticPr fontId="13"/>
  </si>
  <si>
    <t>条件付き書式：</t>
    <rPh sb="0" eb="3">
      <t>ジョウケンツ</t>
    </rPh>
    <rPh sb="4" eb="6">
      <t>ショシキ</t>
    </rPh>
    <phoneticPr fontId="13"/>
  </si>
  <si>
    <t>使用開始時間</t>
    <rPh sb="0" eb="2">
      <t>シヨウ</t>
    </rPh>
    <rPh sb="2" eb="4">
      <t>カイシ</t>
    </rPh>
    <rPh sb="4" eb="6">
      <t>ジカン</t>
    </rPh>
    <phoneticPr fontId="13"/>
  </si>
  <si>
    <t>使用開始時間が1300未満なら「午前」、1700未満なら「午後」、それ以外は「午前」とする</t>
    <rPh sb="0" eb="2">
      <t>シヨウ</t>
    </rPh>
    <rPh sb="2" eb="4">
      <t>カイシ</t>
    </rPh>
    <rPh sb="4" eb="6">
      <t>ジカン</t>
    </rPh>
    <rPh sb="11" eb="13">
      <t>ミマン</t>
    </rPh>
    <rPh sb="16" eb="18">
      <t>ゴゼン</t>
    </rPh>
    <rPh sb="24" eb="26">
      <t>ミマン</t>
    </rPh>
    <rPh sb="29" eb="31">
      <t>ゴゴ</t>
    </rPh>
    <rPh sb="35" eb="37">
      <t>イガイ</t>
    </rPh>
    <rPh sb="39" eb="41">
      <t>ゴゼン</t>
    </rPh>
    <phoneticPr fontId="13"/>
  </si>
  <si>
    <t>中止期間（全日）を黒色に塗りつぶす</t>
    <rPh sb="0" eb="2">
      <t>チュウシ</t>
    </rPh>
    <rPh sb="2" eb="4">
      <t>キカン</t>
    </rPh>
    <rPh sb="5" eb="7">
      <t>ゼンジツ</t>
    </rPh>
    <rPh sb="9" eb="11">
      <t>コクショク</t>
    </rPh>
    <rPh sb="12" eb="13">
      <t>ヌ</t>
    </rPh>
    <phoneticPr fontId="13"/>
  </si>
  <si>
    <t>=COUNTIF(中止期間!$A$3:$A$50,A3)+COUNTIF(中止期間!$B$3:$B$50,A3)&gt;0</t>
    <phoneticPr fontId="13"/>
  </si>
  <si>
    <t>=COUNTIF(中止期間!$A$3:$A$50,カレンダー!A3)+COUNTIF(中止期間!$B$3:$B$50,カレンダー!A3)&gt;0</t>
    <phoneticPr fontId="13"/>
  </si>
  <si>
    <t>午前のみ中止</t>
    <rPh sb="0" eb="2">
      <t>ゴゼン</t>
    </rPh>
    <rPh sb="4" eb="6">
      <t>チュウシ</t>
    </rPh>
    <phoneticPr fontId="13"/>
  </si>
  <si>
    <t>午後のみ中止</t>
    <rPh sb="0" eb="2">
      <t>ゴゴ</t>
    </rPh>
    <phoneticPr fontId="13"/>
  </si>
  <si>
    <t>夜間のみ中止</t>
    <rPh sb="0" eb="2">
      <t>ヤカン</t>
    </rPh>
    <phoneticPr fontId="13"/>
  </si>
  <si>
    <t>使用区分No.【午前:1・午後:2・夜間:3】に対応する中止期間を灰色に塗りつぶす</t>
    <rPh sb="0" eb="2">
      <t>シヨウ</t>
    </rPh>
    <rPh sb="2" eb="4">
      <t>クブン</t>
    </rPh>
    <rPh sb="8" eb="10">
      <t>ゴゼン</t>
    </rPh>
    <rPh sb="13" eb="15">
      <t>ゴゴ</t>
    </rPh>
    <rPh sb="18" eb="20">
      <t>ヤカン</t>
    </rPh>
    <rPh sb="24" eb="26">
      <t>タイオウ</t>
    </rPh>
    <rPh sb="28" eb="30">
      <t>チュウシ</t>
    </rPh>
    <rPh sb="30" eb="32">
      <t>キカン</t>
    </rPh>
    <rPh sb="33" eb="35">
      <t>ハイイロ</t>
    </rPh>
    <rPh sb="36" eb="37">
      <t>ヌ</t>
    </rPh>
    <phoneticPr fontId="13"/>
  </si>
  <si>
    <t>=IF($AC$9=1,COUNTIF(中止期間!$E$3:$E$50,A3),IF($AC$9=2,COUNTIF(中止期間!$F$3:$F$50,A3),IF($AC$9=3,COUNTIF(中止期間!$G$3:$G$50,A3),0)))&gt;0</t>
    <phoneticPr fontId="13"/>
  </si>
  <si>
    <t>=IF(カレンダー!$AC$9=1,COUNTIF(中止期間!$E$3:$E$50,カレンダー!A3),IF(カレンダー!$AC$9=2,COUNTIF(中止期間!$F$3:$F$50,カレンダー!A3),IF(カレンダー!$AC$9=3,COUNTIF(中止期間!$G$3:$G$50,カレンダー!A3),0)))&gt;0</t>
    <phoneticPr fontId="13"/>
  </si>
  <si>
    <t>年度[ 冬期 ]</t>
    <rPh sb="4" eb="5">
      <t>フユ</t>
    </rPh>
    <phoneticPr fontId="13"/>
  </si>
  <si>
    <t>（使用団体会員名簿に登録する全員の人数を入力してください）</t>
    <rPh sb="1" eb="3">
      <t>シヨウ</t>
    </rPh>
    <rPh sb="3" eb="5">
      <t>ダンタイ</t>
    </rPh>
    <rPh sb="5" eb="7">
      <t>カイイン</t>
    </rPh>
    <rPh sb="7" eb="9">
      <t>メイボ</t>
    </rPh>
    <rPh sb="10" eb="12">
      <t>トウロク</t>
    </rPh>
    <rPh sb="14" eb="16">
      <t>ゼンイン</t>
    </rPh>
    <rPh sb="17" eb="19">
      <t>ニンズウ</t>
    </rPh>
    <rPh sb="20" eb="22">
      <t>ニュウリョク</t>
    </rPh>
    <phoneticPr fontId="13"/>
  </si>
  <si>
    <t>成人の日</t>
    <phoneticPr fontId="13"/>
  </si>
  <si>
    <t>建国記念の日</t>
    <phoneticPr fontId="13"/>
  </si>
  <si>
    <t>天皇誕生日</t>
    <phoneticPr fontId="13"/>
  </si>
  <si>
    <t>休日</t>
    <phoneticPr fontId="13"/>
  </si>
  <si>
    <t>春分の日</t>
    <phoneticPr fontId="13"/>
  </si>
  <si>
    <t>令和7</t>
    <rPh sb="0" eb="2">
      <t>レイワ</t>
    </rPh>
    <phoneticPr fontId="20"/>
  </si>
  <si>
    <t>文化の日</t>
    <phoneticPr fontId="13"/>
  </si>
  <si>
    <t>勤労感謝の日</t>
    <phoneticPr fontId="13"/>
  </si>
  <si>
    <t>振替休日</t>
    <rPh sb="0" eb="2">
      <t>フリカエ</t>
    </rPh>
    <rPh sb="2" eb="4">
      <t>キュウジツ</t>
    </rPh>
    <phoneticPr fontId="13"/>
  </si>
  <si>
    <t>元日</t>
    <phoneticPr fontId="13"/>
  </si>
  <si>
    <t>成人の日</t>
    <phoneticPr fontId="13"/>
  </si>
  <si>
    <t>建国記念の日</t>
    <phoneticPr fontId="13"/>
  </si>
  <si>
    <t>天皇誕生日</t>
    <phoneticPr fontId="13"/>
  </si>
  <si>
    <t>春分の日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</si>
</sst>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&quot;年&quot;m&quot;月&quot;d&quot;日&quot;;@"/>
    <numFmt numFmtId="177" formatCode="aaa"/>
    <numFmt numFmtId="178" formatCode="h:mm;@"/>
    <numFmt numFmtId="179" formatCode="[$-F400]h:mm:ss\ AM/PM"/>
    <numFmt numFmtId="180" formatCode="h;@"/>
    <numFmt numFmtId="181" formatCode="0_);[Red]\(0\)"/>
    <numFmt numFmtId="182" formatCode="#,##0;[Red]\-#,##0;;@"/>
    <numFmt numFmtId="183" formatCode="d"/>
    <numFmt numFmtId="184" formatCode="yyyy/m/d;@"/>
  </numFmts>
  <fonts count="5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4"/>
      <color rgb="FFFF0000"/>
      <name val="游ゴシック"/>
      <family val="3"/>
      <charset val="128"/>
    </font>
    <font>
      <b/>
      <sz val="16"/>
      <name val="游ゴシック"/>
      <family val="3"/>
      <charset val="128"/>
    </font>
    <font>
      <sz val="2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26"/>
      <name val="游ゴシック"/>
      <family val="3"/>
      <charset val="128"/>
      <scheme val="minor"/>
    </font>
    <font>
      <sz val="24"/>
      <name val="游ゴシック"/>
      <family val="3"/>
      <charset val="128"/>
    </font>
    <font>
      <b/>
      <sz val="24"/>
      <name val="游ゴシック"/>
      <family val="3"/>
      <charset val="128"/>
      <scheme val="minor"/>
    </font>
    <font>
      <sz val="11"/>
      <color theme="1"/>
      <name val="Meiryo UI"/>
      <family val="2"/>
      <charset val="128"/>
    </font>
    <font>
      <sz val="16"/>
      <color theme="0"/>
      <name val="游ゴシック"/>
      <family val="3"/>
      <charset val="128"/>
      <scheme val="minor"/>
    </font>
    <font>
      <sz val="6"/>
      <name val="Meiryo UI"/>
      <family val="2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indexed="9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b/>
      <sz val="11"/>
      <color indexed="9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color rgb="FF0070C0"/>
      <name val="Meiryo UI"/>
      <family val="3"/>
      <charset val="128"/>
    </font>
    <font>
      <sz val="12"/>
      <color rgb="FFFF0000"/>
      <name val="游ゴシック"/>
      <family val="3"/>
      <charset val="128"/>
    </font>
    <font>
      <b/>
      <sz val="2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indexed="9"/>
      <name val="ＭＳ Ｐゴシック"/>
      <family val="3"/>
      <charset val="128"/>
    </font>
    <font>
      <b/>
      <sz val="16"/>
      <color rgb="FFFF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6"/>
      <color theme="1"/>
      <name val="Meiryo UI"/>
      <family val="2"/>
      <charset val="128"/>
    </font>
    <font>
      <b/>
      <sz val="16"/>
      <color theme="0"/>
      <name val="游ゴシック"/>
      <family val="3"/>
      <charset val="128"/>
      <scheme val="minor"/>
    </font>
    <font>
      <b/>
      <sz val="12"/>
      <color theme="0"/>
      <name val="Meiryo UI"/>
      <family val="2"/>
      <charset val="128"/>
    </font>
    <font>
      <b/>
      <sz val="12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D9D9"/>
        <bgColor indexed="64"/>
      </patternFill>
    </fill>
    <fill>
      <patternFill patternType="solid">
        <fgColor rgb="FFE1E8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dotted">
        <color theme="1"/>
      </right>
      <top style="medium">
        <color theme="1"/>
      </top>
      <bottom style="medium">
        <color theme="1"/>
      </bottom>
      <diagonal/>
    </border>
    <border>
      <left style="dotted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dotted">
        <color theme="1"/>
      </right>
      <top style="medium">
        <color theme="1"/>
      </top>
      <bottom style="medium">
        <color indexed="64"/>
      </bottom>
      <diagonal/>
    </border>
    <border>
      <left style="dotted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38" fontId="9" fillId="0" borderId="0" applyFont="0" applyFill="0" applyBorder="0" applyAlignment="0" applyProtection="0">
      <alignment vertical="center"/>
    </xf>
    <xf numFmtId="0" fontId="11" fillId="0" borderId="0"/>
    <xf numFmtId="0" fontId="27" fillId="0" borderId="0" applyBorder="0">
      <alignment vertical="top"/>
    </xf>
    <xf numFmtId="0" fontId="11" fillId="0" borderId="0">
      <alignment vertical="center"/>
    </xf>
    <xf numFmtId="0" fontId="8" fillId="0" borderId="0">
      <alignment vertical="center"/>
    </xf>
  </cellStyleXfs>
  <cellXfs count="323">
    <xf numFmtId="0" fontId="0" fillId="0" borderId="0" xfId="0"/>
    <xf numFmtId="0" fontId="12" fillId="0" borderId="0" xfId="0" applyFont="1" applyAlignment="1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12" fillId="0" borderId="8" xfId="0" applyFont="1" applyBorder="1" applyAlignment="1" applyProtection="1">
      <alignment vertical="center"/>
    </xf>
    <xf numFmtId="0" fontId="12" fillId="0" borderId="9" xfId="0" applyFont="1" applyBorder="1" applyAlignment="1" applyProtection="1">
      <alignment vertical="center"/>
    </xf>
    <xf numFmtId="0" fontId="12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vertical="center"/>
    </xf>
    <xf numFmtId="0" fontId="12" fillId="0" borderId="19" xfId="0" applyFont="1" applyBorder="1" applyAlignment="1" applyProtection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1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12" fillId="0" borderId="23" xfId="0" applyFont="1" applyBorder="1" applyAlignment="1" applyProtection="1">
      <alignment vertical="center"/>
    </xf>
    <xf numFmtId="0" fontId="12" fillId="0" borderId="18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vertical="center"/>
    </xf>
    <xf numFmtId="0" fontId="12" fillId="0" borderId="24" xfId="0" applyFont="1" applyBorder="1" applyAlignment="1" applyProtection="1">
      <alignment horizontal="left" vertical="center"/>
    </xf>
    <xf numFmtId="0" fontId="12" fillId="0" borderId="18" xfId="0" applyFont="1" applyBorder="1" applyAlignment="1" applyProtection="1">
      <alignment horizontal="left" vertical="center" inden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 shrinkToFit="1"/>
    </xf>
    <xf numFmtId="0" fontId="12" fillId="0" borderId="24" xfId="0" applyFont="1" applyBorder="1" applyAlignment="1" applyProtection="1">
      <alignment horizontal="center" vertical="center" shrinkToFit="1"/>
    </xf>
    <xf numFmtId="0" fontId="12" fillId="0" borderId="13" xfId="0" applyFont="1" applyBorder="1" applyAlignment="1" applyProtection="1">
      <alignment horizontal="right" vertical="center" shrinkToFit="1"/>
    </xf>
    <xf numFmtId="0" fontId="12" fillId="0" borderId="14" xfId="0" applyFont="1" applyBorder="1" applyAlignment="1" applyProtection="1">
      <alignment horizontal="right" vertical="center" shrinkToFit="1"/>
    </xf>
    <xf numFmtId="0" fontId="12" fillId="0" borderId="17" xfId="0" applyFont="1" applyBorder="1" applyAlignment="1" applyProtection="1">
      <alignment horizontal="right" vertical="center" shrinkToFit="1"/>
    </xf>
    <xf numFmtId="0" fontId="12" fillId="0" borderId="1" xfId="0" applyFont="1" applyBorder="1" applyAlignment="1" applyProtection="1">
      <alignment horizontal="right" vertical="center" shrinkToFit="1"/>
    </xf>
    <xf numFmtId="0" fontId="15" fillId="0" borderId="0" xfId="0" applyFont="1" applyAlignment="1" applyProtection="1">
      <alignment vertical="center"/>
    </xf>
    <xf numFmtId="0" fontId="15" fillId="0" borderId="0" xfId="0" applyNumberFormat="1" applyFont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32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32" xfId="0" applyFont="1" applyBorder="1" applyAlignment="1" applyProtection="1">
      <alignment horizontal="right" vertical="center"/>
    </xf>
    <xf numFmtId="0" fontId="15" fillId="0" borderId="32" xfId="0" applyFont="1" applyBorder="1" applyAlignment="1" applyProtection="1">
      <alignment horizontal="left" vertical="center"/>
    </xf>
    <xf numFmtId="0" fontId="15" fillId="0" borderId="0" xfId="1" applyNumberFormat="1" applyFont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 wrapText="1" shrinkToFit="1"/>
    </xf>
    <xf numFmtId="0" fontId="18" fillId="0" borderId="0" xfId="0" applyFont="1" applyAlignment="1" applyProtection="1">
      <alignment vertical="center"/>
    </xf>
    <xf numFmtId="0" fontId="12" fillId="0" borderId="7" xfId="0" applyFont="1" applyBorder="1" applyAlignment="1" applyProtection="1">
      <alignment vertical="center" shrinkToFit="1"/>
    </xf>
    <xf numFmtId="0" fontId="12" fillId="0" borderId="8" xfId="0" applyFont="1" applyBorder="1" applyAlignment="1" applyProtection="1">
      <alignment vertical="center" shrinkToFit="1"/>
    </xf>
    <xf numFmtId="177" fontId="12" fillId="0" borderId="8" xfId="0" applyNumberFormat="1" applyFont="1" applyBorder="1" applyAlignment="1" applyProtection="1">
      <alignment horizontal="center" vertical="center" shrinkToFit="1"/>
    </xf>
    <xf numFmtId="0" fontId="12" fillId="0" borderId="10" xfId="0" applyFont="1" applyBorder="1" applyAlignment="1" applyProtection="1">
      <alignment vertical="center" shrinkToFit="1"/>
    </xf>
    <xf numFmtId="0" fontId="12" fillId="0" borderId="11" xfId="0" applyFont="1" applyBorder="1" applyAlignment="1" applyProtection="1">
      <alignment vertical="center" shrinkToFit="1"/>
    </xf>
    <xf numFmtId="177" fontId="12" fillId="0" borderId="11" xfId="0" applyNumberFormat="1" applyFont="1" applyBorder="1" applyAlignment="1" applyProtection="1">
      <alignment horizontal="center" vertical="center" shrinkToFit="1"/>
    </xf>
    <xf numFmtId="177" fontId="15" fillId="0" borderId="32" xfId="0" applyNumberFormat="1" applyFont="1" applyBorder="1" applyAlignment="1" applyProtection="1">
      <alignment vertical="center" shrinkToFit="1"/>
    </xf>
    <xf numFmtId="177" fontId="15" fillId="0" borderId="0" xfId="0" applyNumberFormat="1" applyFont="1" applyBorder="1" applyAlignment="1" applyProtection="1">
      <alignment vertical="center" shrinkToFit="1"/>
    </xf>
    <xf numFmtId="49" fontId="15" fillId="0" borderId="28" xfId="0" applyNumberFormat="1" applyFont="1" applyBorder="1" applyAlignment="1" applyProtection="1">
      <alignment horizontal="center" vertical="center" shrinkToFit="1"/>
    </xf>
    <xf numFmtId="49" fontId="15" fillId="0" borderId="29" xfId="0" applyNumberFormat="1" applyFont="1" applyBorder="1" applyAlignment="1" applyProtection="1">
      <alignment horizontal="center" vertical="center" shrinkToFit="1"/>
    </xf>
    <xf numFmtId="0" fontId="15" fillId="0" borderId="29" xfId="0" applyNumberFormat="1" applyFont="1" applyBorder="1" applyAlignment="1" applyProtection="1">
      <alignment horizontal="center" vertical="center" shrinkToFit="1"/>
    </xf>
    <xf numFmtId="49" fontId="15" fillId="0" borderId="0" xfId="0" applyNumberFormat="1" applyFont="1" applyBorder="1" applyAlignment="1" applyProtection="1">
      <alignment horizontal="center" vertical="center" shrinkToFit="1"/>
    </xf>
    <xf numFmtId="0" fontId="15" fillId="0" borderId="0" xfId="0" applyNumberFormat="1" applyFont="1" applyBorder="1" applyAlignment="1" applyProtection="1">
      <alignment horizontal="center" vertical="center" shrinkToFit="1"/>
    </xf>
    <xf numFmtId="0" fontId="12" fillId="0" borderId="13" xfId="0" applyNumberFormat="1" applyFont="1" applyBorder="1" applyAlignment="1" applyProtection="1">
      <alignment horizontal="right" vertical="center" shrinkToFit="1"/>
    </xf>
    <xf numFmtId="0" fontId="12" fillId="0" borderId="14" xfId="0" applyNumberFormat="1" applyFont="1" applyBorder="1" applyAlignment="1" applyProtection="1">
      <alignment horizontal="right" vertical="center" shrinkToFit="1"/>
    </xf>
    <xf numFmtId="0" fontId="12" fillId="0" borderId="1" xfId="0" applyNumberFormat="1" applyFont="1" applyBorder="1" applyAlignment="1" applyProtection="1">
      <alignment horizontal="right" vertical="center" shrinkToFit="1"/>
    </xf>
    <xf numFmtId="0" fontId="12" fillId="0" borderId="17" xfId="0" applyNumberFormat="1" applyFont="1" applyBorder="1" applyAlignment="1" applyProtection="1">
      <alignment horizontal="right" vertical="center" shrinkToFit="1"/>
    </xf>
    <xf numFmtId="0" fontId="12" fillId="0" borderId="6" xfId="0" applyFont="1" applyBorder="1" applyAlignment="1" applyProtection="1">
      <alignment vertical="center" shrinkToFit="1"/>
    </xf>
    <xf numFmtId="0" fontId="21" fillId="0" borderId="45" xfId="2" applyFont="1" applyBorder="1" applyAlignment="1" applyProtection="1">
      <alignment vertical="center" shrinkToFit="1"/>
    </xf>
    <xf numFmtId="0" fontId="21" fillId="0" borderId="0" xfId="2" applyFont="1" applyBorder="1" applyAlignment="1" applyProtection="1">
      <alignment vertical="center" shrinkToFit="1"/>
    </xf>
    <xf numFmtId="0" fontId="21" fillId="0" borderId="0" xfId="2" applyFont="1" applyAlignment="1" applyProtection="1">
      <alignment vertical="center"/>
    </xf>
    <xf numFmtId="0" fontId="21" fillId="0" borderId="0" xfId="2" applyFont="1" applyBorder="1" applyAlignment="1" applyProtection="1">
      <alignment horizontal="center" vertical="center"/>
    </xf>
    <xf numFmtId="0" fontId="21" fillId="0" borderId="0" xfId="2" applyFont="1" applyBorder="1" applyAlignment="1" applyProtection="1">
      <alignment vertical="center"/>
    </xf>
    <xf numFmtId="0" fontId="23" fillId="0" borderId="0" xfId="2" applyFont="1" applyFill="1" applyAlignment="1" applyProtection="1">
      <alignment vertical="center"/>
    </xf>
    <xf numFmtId="0" fontId="23" fillId="0" borderId="0" xfId="2" applyFont="1" applyAlignment="1" applyProtection="1">
      <alignment vertical="center"/>
    </xf>
    <xf numFmtId="0" fontId="23" fillId="0" borderId="0" xfId="2" applyFont="1" applyAlignment="1" applyProtection="1">
      <alignment horizontal="center" vertical="center"/>
    </xf>
    <xf numFmtId="0" fontId="21" fillId="0" borderId="0" xfId="2" applyFont="1" applyAlignment="1" applyProtection="1">
      <alignment horizontal="center" vertical="center"/>
    </xf>
    <xf numFmtId="0" fontId="21" fillId="0" borderId="0" xfId="2" applyFont="1" applyFill="1" applyAlignment="1" applyProtection="1">
      <alignment vertical="center"/>
    </xf>
    <xf numFmtId="177" fontId="19" fillId="0" borderId="28" xfId="2" applyNumberFormat="1" applyFont="1" applyBorder="1" applyAlignment="1" applyProtection="1">
      <alignment horizontal="center" vertical="center" shrinkToFit="1"/>
    </xf>
    <xf numFmtId="0" fontId="21" fillId="0" borderId="0" xfId="2" applyFont="1" applyBorder="1" applyAlignment="1" applyProtection="1">
      <alignment vertical="top" wrapText="1" shrinkToFit="1"/>
    </xf>
    <xf numFmtId="0" fontId="31" fillId="0" borderId="0" xfId="3" applyFont="1" applyAlignment="1" applyProtection="1">
      <alignment vertical="center"/>
    </xf>
    <xf numFmtId="0" fontId="8" fillId="0" borderId="0" xfId="5">
      <alignment vertical="center"/>
    </xf>
    <xf numFmtId="14" fontId="8" fillId="0" borderId="0" xfId="5" applyNumberFormat="1">
      <alignment vertical="center"/>
    </xf>
    <xf numFmtId="0" fontId="27" fillId="0" borderId="0" xfId="3" applyAlignment="1">
      <alignment vertical="center"/>
    </xf>
    <xf numFmtId="0" fontId="35" fillId="3" borderId="54" xfId="4" applyFont="1" applyFill="1" applyBorder="1" applyAlignment="1">
      <alignment horizontal="center" vertical="center"/>
    </xf>
    <xf numFmtId="0" fontId="35" fillId="4" borderId="55" xfId="4" applyFont="1" applyFill="1" applyBorder="1" applyAlignment="1">
      <alignment horizontal="center" vertical="center"/>
    </xf>
    <xf numFmtId="0" fontId="35" fillId="5" borderId="56" xfId="4" applyFont="1" applyFill="1" applyBorder="1" applyAlignment="1">
      <alignment horizontal="center" vertical="center"/>
    </xf>
    <xf numFmtId="183" fontId="36" fillId="6" borderId="57" xfId="3" applyNumberFormat="1" applyFont="1" applyFill="1" applyBorder="1" applyAlignment="1">
      <alignment horizontal="center" vertical="center"/>
    </xf>
    <xf numFmtId="183" fontId="37" fillId="0" borderId="58" xfId="3" applyNumberFormat="1" applyFont="1" applyBorder="1" applyAlignment="1">
      <alignment horizontal="center" vertical="center"/>
    </xf>
    <xf numFmtId="183" fontId="38" fillId="7" borderId="59" xfId="3" applyNumberFormat="1" applyFont="1" applyFill="1" applyBorder="1" applyAlignment="1">
      <alignment horizontal="center" vertical="center"/>
    </xf>
    <xf numFmtId="183" fontId="36" fillId="6" borderId="60" xfId="3" applyNumberFormat="1" applyFont="1" applyFill="1" applyBorder="1" applyAlignment="1">
      <alignment horizontal="center" vertical="center"/>
    </xf>
    <xf numFmtId="183" fontId="37" fillId="0" borderId="61" xfId="3" applyNumberFormat="1" applyFont="1" applyBorder="1" applyAlignment="1">
      <alignment horizontal="center" vertical="center"/>
    </xf>
    <xf numFmtId="183" fontId="38" fillId="7" borderId="62" xfId="3" applyNumberFormat="1" applyFont="1" applyFill="1" applyBorder="1" applyAlignment="1">
      <alignment horizontal="center" vertical="center"/>
    </xf>
    <xf numFmtId="183" fontId="36" fillId="6" borderId="63" xfId="3" applyNumberFormat="1" applyFont="1" applyFill="1" applyBorder="1" applyAlignment="1">
      <alignment horizontal="center" vertical="center"/>
    </xf>
    <xf numFmtId="183" fontId="37" fillId="0" borderId="64" xfId="3" applyNumberFormat="1" applyFont="1" applyBorder="1" applyAlignment="1">
      <alignment horizontal="center" vertical="center"/>
    </xf>
    <xf numFmtId="183" fontId="38" fillId="7" borderId="65" xfId="3" applyNumberFormat="1" applyFont="1" applyFill="1" applyBorder="1" applyAlignment="1">
      <alignment horizontal="center" vertical="center"/>
    </xf>
    <xf numFmtId="14" fontId="27" fillId="0" borderId="0" xfId="3" applyNumberFormat="1" applyAlignment="1">
      <alignment vertical="center"/>
    </xf>
    <xf numFmtId="0" fontId="26" fillId="0" borderId="0" xfId="2" applyFont="1" applyBorder="1" applyAlignment="1" applyProtection="1">
      <alignment horizontal="center" vertical="center" shrinkToFit="1"/>
    </xf>
    <xf numFmtId="0" fontId="12" fillId="0" borderId="66" xfId="0" applyFont="1" applyBorder="1" applyAlignment="1" applyProtection="1">
      <alignment vertical="center"/>
    </xf>
    <xf numFmtId="14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49" fontId="15" fillId="0" borderId="28" xfId="0" applyNumberFormat="1" applyFont="1" applyFill="1" applyBorder="1" applyAlignment="1" applyProtection="1">
      <alignment horizontal="center" vertical="center" shrinkToFit="1"/>
    </xf>
    <xf numFmtId="49" fontId="15" fillId="0" borderId="29" xfId="0" applyNumberFormat="1" applyFont="1" applyFill="1" applyBorder="1" applyAlignment="1" applyProtection="1">
      <alignment horizontal="center" vertical="center" shrinkToFit="1"/>
    </xf>
    <xf numFmtId="0" fontId="15" fillId="0" borderId="29" xfId="0" applyNumberFormat="1" applyFont="1" applyFill="1" applyBorder="1" applyAlignment="1" applyProtection="1">
      <alignment horizontal="center" vertical="center" shrinkToFit="1"/>
    </xf>
    <xf numFmtId="0" fontId="15" fillId="0" borderId="3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 wrapText="1" shrinkToFit="1"/>
    </xf>
    <xf numFmtId="0" fontId="8" fillId="0" borderId="0" xfId="5" applyAlignment="1">
      <alignment horizontal="centerContinuous" vertical="center" shrinkToFit="1"/>
    </xf>
    <xf numFmtId="0" fontId="8" fillId="0" borderId="0" xfId="5" applyFill="1">
      <alignment vertical="center"/>
    </xf>
    <xf numFmtId="0" fontId="7" fillId="0" borderId="0" xfId="5" applyFont="1" applyAlignment="1">
      <alignment horizontal="center" vertical="center"/>
    </xf>
    <xf numFmtId="0" fontId="8" fillId="0" borderId="0" xfId="5" applyAlignment="1">
      <alignment horizontal="center" vertical="center" shrinkToFit="1"/>
    </xf>
    <xf numFmtId="0" fontId="7" fillId="0" borderId="0" xfId="5" applyFont="1" applyFill="1" applyAlignment="1">
      <alignment horizontal="center" vertical="center" textRotation="255"/>
    </xf>
    <xf numFmtId="0" fontId="43" fillId="0" borderId="0" xfId="5" applyFont="1" applyFill="1" applyAlignment="1">
      <alignment horizontal="center" vertical="center" shrinkToFit="1"/>
    </xf>
    <xf numFmtId="14" fontId="8" fillId="0" borderId="0" xfId="5" applyNumberFormat="1" applyFill="1" applyAlignment="1">
      <alignment horizontal="center" vertical="center" shrinkToFit="1"/>
    </xf>
    <xf numFmtId="0" fontId="8" fillId="0" borderId="0" xfId="5" applyFill="1" applyAlignment="1">
      <alignment horizontal="center" vertical="center" textRotation="255"/>
    </xf>
    <xf numFmtId="184" fontId="8" fillId="0" borderId="0" xfId="5" applyNumberFormat="1" applyAlignment="1">
      <alignment horizontal="center" vertical="center" shrinkToFit="1"/>
    </xf>
    <xf numFmtId="0" fontId="7" fillId="0" borderId="0" xfId="5" applyFont="1" applyFill="1" applyAlignment="1">
      <alignment horizontal="center" vertical="center"/>
    </xf>
    <xf numFmtId="184" fontId="8" fillId="0" borderId="0" xfId="5" applyNumberFormat="1" applyFill="1" applyAlignment="1">
      <alignment horizontal="center" vertical="center" shrinkToFit="1"/>
    </xf>
    <xf numFmtId="0" fontId="8" fillId="0" borderId="0" xfId="5" applyFill="1" applyAlignment="1">
      <alignment horizontal="center" vertical="center"/>
    </xf>
    <xf numFmtId="0" fontId="8" fillId="0" borderId="0" xfId="5" applyAlignment="1">
      <alignment vertical="center" shrinkToFit="1"/>
    </xf>
    <xf numFmtId="0" fontId="44" fillId="0" borderId="0" xfId="5" applyFont="1" applyAlignment="1">
      <alignment horizontal="center" vertical="center" shrinkToFit="1"/>
    </xf>
    <xf numFmtId="0" fontId="27" fillId="0" borderId="0" xfId="3" quotePrefix="1" applyAlignment="1">
      <alignment vertical="center"/>
    </xf>
    <xf numFmtId="0" fontId="27" fillId="0" borderId="0" xfId="3" quotePrefix="1" applyNumberFormat="1" applyAlignment="1">
      <alignment vertical="center"/>
    </xf>
    <xf numFmtId="49" fontId="27" fillId="0" borderId="0" xfId="3" applyNumberFormat="1" applyAlignment="1">
      <alignment vertical="center"/>
    </xf>
    <xf numFmtId="0" fontId="27" fillId="0" borderId="0" xfId="3" applyFill="1" applyAlignment="1">
      <alignment vertical="center"/>
    </xf>
    <xf numFmtId="0" fontId="6" fillId="0" borderId="0" xfId="5" applyFont="1" applyAlignment="1">
      <alignment horizontal="centerContinuous" vertical="center" shrinkToFit="1"/>
    </xf>
    <xf numFmtId="0" fontId="28" fillId="0" borderId="0" xfId="3" applyFont="1" applyFill="1" applyBorder="1" applyAlignment="1" applyProtection="1">
      <alignment vertical="center"/>
    </xf>
    <xf numFmtId="0" fontId="30" fillId="0" borderId="0" xfId="3" applyFont="1" applyFill="1" applyBorder="1" applyAlignment="1" applyProtection="1">
      <alignment vertical="center"/>
    </xf>
    <xf numFmtId="14" fontId="28" fillId="0" borderId="0" xfId="3" applyNumberFormat="1" applyFont="1" applyFill="1" applyBorder="1" applyAlignment="1" applyProtection="1">
      <alignment vertical="center"/>
    </xf>
    <xf numFmtId="0" fontId="31" fillId="0" borderId="0" xfId="3" applyFont="1" applyFill="1" applyBorder="1" applyAlignment="1" applyProtection="1">
      <alignment vertical="center"/>
    </xf>
    <xf numFmtId="0" fontId="32" fillId="0" borderId="0" xfId="4" applyFont="1" applyFill="1" applyBorder="1" applyAlignment="1" applyProtection="1">
      <alignment horizontal="center" vertical="center"/>
    </xf>
    <xf numFmtId="183" fontId="33" fillId="0" borderId="0" xfId="3" applyNumberFormat="1" applyFont="1" applyFill="1" applyBorder="1" applyAlignment="1" applyProtection="1">
      <alignment horizontal="center" vertical="center"/>
    </xf>
    <xf numFmtId="183" fontId="30" fillId="0" borderId="0" xfId="3" applyNumberFormat="1" applyFont="1" applyFill="1" applyBorder="1" applyAlignment="1" applyProtection="1">
      <alignment horizontal="center" vertical="center"/>
    </xf>
    <xf numFmtId="183" fontId="34" fillId="0" borderId="0" xfId="3" applyNumberFormat="1" applyFont="1" applyFill="1" applyBorder="1" applyAlignment="1" applyProtection="1">
      <alignment horizontal="center" vertical="center"/>
    </xf>
    <xf numFmtId="0" fontId="46" fillId="3" borderId="54" xfId="4" applyFont="1" applyFill="1" applyBorder="1" applyAlignment="1">
      <alignment horizontal="center" vertical="center"/>
    </xf>
    <xf numFmtId="0" fontId="46" fillId="4" borderId="55" xfId="4" applyFont="1" applyFill="1" applyBorder="1" applyAlignment="1">
      <alignment horizontal="center" vertical="center"/>
    </xf>
    <xf numFmtId="0" fontId="46" fillId="5" borderId="56" xfId="4" applyFont="1" applyFill="1" applyBorder="1" applyAlignment="1">
      <alignment horizontal="center" vertical="center"/>
    </xf>
    <xf numFmtId="183" fontId="47" fillId="6" borderId="57" xfId="3" applyNumberFormat="1" applyFont="1" applyFill="1" applyBorder="1" applyAlignment="1">
      <alignment horizontal="center" vertical="center"/>
    </xf>
    <xf numFmtId="183" fontId="48" fillId="0" borderId="58" xfId="3" applyNumberFormat="1" applyFont="1" applyBorder="1" applyAlignment="1">
      <alignment horizontal="center" vertical="center"/>
    </xf>
    <xf numFmtId="183" fontId="49" fillId="7" borderId="59" xfId="3" applyNumberFormat="1" applyFont="1" applyFill="1" applyBorder="1" applyAlignment="1">
      <alignment horizontal="center" vertical="center"/>
    </xf>
    <xf numFmtId="183" fontId="47" fillId="6" borderId="60" xfId="3" applyNumberFormat="1" applyFont="1" applyFill="1" applyBorder="1" applyAlignment="1">
      <alignment horizontal="center" vertical="center"/>
    </xf>
    <xf numFmtId="183" fontId="48" fillId="0" borderId="61" xfId="3" applyNumberFormat="1" applyFont="1" applyBorder="1" applyAlignment="1">
      <alignment horizontal="center" vertical="center"/>
    </xf>
    <xf numFmtId="183" fontId="49" fillId="7" borderId="62" xfId="3" applyNumberFormat="1" applyFont="1" applyFill="1" applyBorder="1" applyAlignment="1">
      <alignment horizontal="center" vertical="center"/>
    </xf>
    <xf numFmtId="183" fontId="47" fillId="6" borderId="63" xfId="3" applyNumberFormat="1" applyFont="1" applyFill="1" applyBorder="1" applyAlignment="1">
      <alignment horizontal="center" vertical="center"/>
    </xf>
    <xf numFmtId="183" fontId="48" fillId="0" borderId="64" xfId="3" applyNumberFormat="1" applyFont="1" applyBorder="1" applyAlignment="1">
      <alignment horizontal="center" vertical="center"/>
    </xf>
    <xf numFmtId="183" fontId="49" fillId="7" borderId="65" xfId="3" applyNumberFormat="1" applyFont="1" applyFill="1" applyBorder="1" applyAlignment="1">
      <alignment horizontal="center" vertical="center"/>
    </xf>
    <xf numFmtId="0" fontId="50" fillId="0" borderId="0" xfId="3" applyFont="1" applyAlignment="1">
      <alignment vertical="center"/>
    </xf>
    <xf numFmtId="0" fontId="51" fillId="0" borderId="0" xfId="3" applyFont="1" applyFill="1" applyBorder="1" applyAlignment="1" applyProtection="1">
      <alignment vertical="center"/>
    </xf>
    <xf numFmtId="14" fontId="51" fillId="0" borderId="0" xfId="3" applyNumberFormat="1" applyFont="1" applyFill="1" applyBorder="1" applyAlignment="1" applyProtection="1">
      <alignment vertical="center"/>
    </xf>
    <xf numFmtId="14" fontId="30" fillId="0" borderId="0" xfId="3" applyNumberFormat="1" applyFont="1" applyFill="1" applyBorder="1" applyAlignment="1" applyProtection="1">
      <alignment vertical="center"/>
    </xf>
    <xf numFmtId="0" fontId="52" fillId="0" borderId="0" xfId="3" applyFont="1" applyAlignment="1">
      <alignment vertical="center"/>
    </xf>
    <xf numFmtId="0" fontId="15" fillId="0" borderId="68" xfId="0" applyFont="1" applyBorder="1" applyAlignment="1" applyProtection="1">
      <alignment vertical="center"/>
    </xf>
    <xf numFmtId="0" fontId="15" fillId="0" borderId="69" xfId="0" applyFont="1" applyBorder="1" applyAlignment="1" applyProtection="1">
      <alignment vertical="center"/>
    </xf>
    <xf numFmtId="14" fontId="8" fillId="0" borderId="0" xfId="5" applyNumberFormat="1" applyAlignment="1">
      <alignment horizontal="center" vertical="center" shrinkToFit="1"/>
    </xf>
    <xf numFmtId="0" fontId="5" fillId="0" borderId="0" xfId="5" applyFont="1">
      <alignment vertical="center"/>
    </xf>
    <xf numFmtId="0" fontId="4" fillId="0" borderId="0" xfId="5" applyFont="1">
      <alignment vertical="center"/>
    </xf>
    <xf numFmtId="0" fontId="3" fillId="0" borderId="0" xfId="5" applyFont="1">
      <alignment vertical="center"/>
    </xf>
    <xf numFmtId="184" fontId="2" fillId="0" borderId="0" xfId="5" applyNumberFormat="1" applyFont="1" applyFill="1" applyAlignment="1">
      <alignment horizontal="center" vertical="center" shrinkToFit="1"/>
    </xf>
    <xf numFmtId="0" fontId="1" fillId="0" borderId="0" xfId="5" applyFont="1">
      <alignment vertical="center"/>
    </xf>
    <xf numFmtId="49" fontId="15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7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2" xfId="0" applyNumberFormat="1" applyFont="1" applyBorder="1" applyAlignment="1" applyProtection="1">
      <alignment horizontal="center" vertical="center" shrinkToFit="1"/>
    </xf>
    <xf numFmtId="0" fontId="15" fillId="0" borderId="37" xfId="0" applyNumberFormat="1" applyFont="1" applyBorder="1" applyAlignment="1" applyProtection="1">
      <alignment horizontal="center" vertical="center" shrinkToFit="1"/>
    </xf>
    <xf numFmtId="178" fontId="15" fillId="0" borderId="0" xfId="0" applyNumberFormat="1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 shrinkToFit="1"/>
    </xf>
    <xf numFmtId="0" fontId="15" fillId="2" borderId="29" xfId="0" applyFont="1" applyFill="1" applyBorder="1" applyAlignment="1" applyProtection="1">
      <alignment horizontal="center" vertical="center" shrinkToFit="1"/>
      <protection locked="0"/>
    </xf>
    <xf numFmtId="0" fontId="15" fillId="2" borderId="30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0" fontId="15" fillId="2" borderId="38" xfId="0" applyFont="1" applyFill="1" applyBorder="1" applyAlignment="1" applyProtection="1">
      <alignment horizontal="center" vertical="center" shrinkToFit="1"/>
      <protection locked="0"/>
    </xf>
    <xf numFmtId="0" fontId="15" fillId="0" borderId="0" xfId="0" applyNumberFormat="1" applyFont="1" applyBorder="1" applyAlignment="1" applyProtection="1">
      <alignment horizontal="center" vertical="center" shrinkToFit="1"/>
    </xf>
    <xf numFmtId="49" fontId="15" fillId="2" borderId="33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9" xfId="0" applyFont="1" applyBorder="1" applyAlignment="1" applyProtection="1">
      <alignment horizontal="center" vertical="center" shrinkToFit="1"/>
    </xf>
    <xf numFmtId="49" fontId="15" fillId="2" borderId="38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32" xfId="0" applyNumberFormat="1" applyFont="1" applyFill="1" applyBorder="1" applyAlignment="1" applyProtection="1">
      <alignment horizontal="center" vertical="center" shrinkToFit="1"/>
    </xf>
    <xf numFmtId="0" fontId="15" fillId="0" borderId="37" xfId="0" applyNumberFormat="1" applyFont="1" applyFill="1" applyBorder="1" applyAlignment="1" applyProtection="1">
      <alignment horizontal="center" vertical="center" shrinkToFit="1"/>
    </xf>
    <xf numFmtId="179" fontId="15" fillId="0" borderId="0" xfId="0" applyNumberFormat="1" applyFont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 wrapText="1" shrinkToFit="1"/>
    </xf>
    <xf numFmtId="0" fontId="15" fillId="0" borderId="32" xfId="0" applyFont="1" applyFill="1" applyBorder="1" applyAlignment="1" applyProtection="1">
      <alignment horizontal="center" vertical="center" wrapText="1" shrinkToFit="1"/>
    </xf>
    <xf numFmtId="0" fontId="15" fillId="0" borderId="33" xfId="0" applyFont="1" applyFill="1" applyBorder="1" applyAlignment="1" applyProtection="1">
      <alignment horizontal="center" vertical="center" wrapText="1" shrinkToFit="1"/>
    </xf>
    <xf numFmtId="0" fontId="15" fillId="0" borderId="36" xfId="0" applyFont="1" applyFill="1" applyBorder="1" applyAlignment="1" applyProtection="1">
      <alignment horizontal="center" vertical="center" wrapText="1" shrinkToFit="1"/>
    </xf>
    <xf numFmtId="0" fontId="15" fillId="0" borderId="37" xfId="0" applyFont="1" applyFill="1" applyBorder="1" applyAlignment="1" applyProtection="1">
      <alignment horizontal="center" vertical="center" wrapText="1" shrinkToFit="1"/>
    </xf>
    <xf numFmtId="0" fontId="15" fillId="0" borderId="38" xfId="0" applyFont="1" applyFill="1" applyBorder="1" applyAlignment="1" applyProtection="1">
      <alignment horizontal="center" vertical="center" wrapText="1" shrinkToFit="1"/>
    </xf>
    <xf numFmtId="49" fontId="15" fillId="2" borderId="36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67" xfId="0" applyFont="1" applyBorder="1" applyAlignment="1" applyProtection="1">
      <alignment horizontal="center" vertical="center" wrapText="1" shrinkToFit="1"/>
    </xf>
    <xf numFmtId="0" fontId="15" fillId="0" borderId="68" xfId="0" applyFont="1" applyBorder="1" applyAlignment="1" applyProtection="1">
      <alignment horizontal="center" vertical="center" wrapText="1" shrinkToFit="1"/>
    </xf>
    <xf numFmtId="0" fontId="15" fillId="0" borderId="69" xfId="0" applyFont="1" applyBorder="1" applyAlignment="1" applyProtection="1">
      <alignment horizontal="center" vertical="center" wrapText="1" shrinkToFit="1"/>
    </xf>
    <xf numFmtId="0" fontId="15" fillId="0" borderId="70" xfId="0" applyFont="1" applyBorder="1" applyAlignment="1" applyProtection="1">
      <alignment horizontal="center" vertical="center" wrapText="1" shrinkToFit="1"/>
    </xf>
    <xf numFmtId="0" fontId="15" fillId="0" borderId="39" xfId="0" applyFont="1" applyBorder="1" applyAlignment="1" applyProtection="1">
      <alignment horizontal="center" vertical="center" wrapText="1" shrinkToFit="1"/>
    </xf>
    <xf numFmtId="0" fontId="15" fillId="0" borderId="40" xfId="0" applyFont="1" applyBorder="1" applyAlignment="1" applyProtection="1">
      <alignment horizontal="center" vertical="center" wrapText="1" shrinkToFit="1"/>
    </xf>
    <xf numFmtId="0" fontId="15" fillId="0" borderId="39" xfId="0" applyFont="1" applyBorder="1" applyAlignment="1" applyProtection="1">
      <alignment horizontal="center" vertical="center"/>
    </xf>
    <xf numFmtId="0" fontId="15" fillId="0" borderId="40" xfId="0" applyFont="1" applyBorder="1" applyAlignment="1" applyProtection="1">
      <alignment horizontal="center" vertical="center"/>
    </xf>
    <xf numFmtId="180" fontId="15" fillId="0" borderId="0" xfId="0" applyNumberFormat="1" applyFont="1" applyBorder="1" applyAlignment="1" applyProtection="1">
      <alignment horizontal="center" vertical="center"/>
    </xf>
    <xf numFmtId="38" fontId="15" fillId="0" borderId="29" xfId="1" applyFont="1" applyBorder="1" applyAlignment="1" applyProtection="1">
      <alignment horizontal="right" vertical="center"/>
    </xf>
    <xf numFmtId="0" fontId="15" fillId="0" borderId="31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/>
    </xf>
    <xf numFmtId="0" fontId="15" fillId="0" borderId="36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 wrapText="1" shrinkToFit="1"/>
    </xf>
    <xf numFmtId="0" fontId="15" fillId="0" borderId="32" xfId="0" applyFont="1" applyBorder="1" applyAlignment="1" applyProtection="1">
      <alignment horizontal="center" vertical="center" wrapText="1" shrinkToFit="1"/>
    </xf>
    <xf numFmtId="0" fontId="15" fillId="0" borderId="33" xfId="0" applyFont="1" applyBorder="1" applyAlignment="1" applyProtection="1">
      <alignment horizontal="center" vertical="center" wrapText="1" shrinkToFit="1"/>
    </xf>
    <xf numFmtId="0" fontId="15" fillId="0" borderId="36" xfId="0" applyFont="1" applyBorder="1" applyAlignment="1" applyProtection="1">
      <alignment horizontal="center" vertical="center" wrapText="1" shrinkToFit="1"/>
    </xf>
    <xf numFmtId="0" fontId="15" fillId="0" borderId="37" xfId="0" applyFont="1" applyBorder="1" applyAlignment="1" applyProtection="1">
      <alignment horizontal="center" vertical="center" wrapText="1" shrinkToFit="1"/>
    </xf>
    <xf numFmtId="0" fontId="15" fillId="0" borderId="38" xfId="0" applyFont="1" applyBorder="1" applyAlignment="1" applyProtection="1">
      <alignment horizontal="center" vertical="center" wrapText="1" shrinkToFit="1"/>
    </xf>
    <xf numFmtId="0" fontId="15" fillId="0" borderId="28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 wrapText="1"/>
    </xf>
    <xf numFmtId="0" fontId="15" fillId="0" borderId="32" xfId="0" applyFont="1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0" fontId="15" fillId="0" borderId="28" xfId="0" applyFont="1" applyFill="1" applyBorder="1" applyAlignment="1" applyProtection="1">
      <alignment horizontal="center" vertical="center"/>
    </xf>
    <xf numFmtId="0" fontId="15" fillId="0" borderId="29" xfId="0" applyFont="1" applyFill="1" applyBorder="1" applyAlignment="1" applyProtection="1">
      <alignment horizontal="center" vertical="center"/>
    </xf>
    <xf numFmtId="38" fontId="15" fillId="0" borderId="29" xfId="1" applyFont="1" applyFill="1" applyBorder="1" applyAlignment="1" applyProtection="1">
      <alignment horizontal="right" vertical="center"/>
    </xf>
    <xf numFmtId="0" fontId="15" fillId="0" borderId="68" xfId="0" applyFont="1" applyBorder="1" applyAlignment="1" applyProtection="1">
      <alignment horizontal="center" vertical="center" shrinkToFit="1"/>
    </xf>
    <xf numFmtId="0" fontId="15" fillId="2" borderId="68" xfId="0" applyFont="1" applyFill="1" applyBorder="1" applyAlignment="1" applyProtection="1">
      <alignment horizontal="center" vertical="center" shrinkToFit="1"/>
      <protection locked="0"/>
    </xf>
    <xf numFmtId="0" fontId="15" fillId="0" borderId="67" xfId="0" applyFont="1" applyBorder="1" applyAlignment="1" applyProtection="1">
      <alignment horizontal="center" vertical="center" shrinkToFit="1"/>
    </xf>
    <xf numFmtId="176" fontId="15" fillId="2" borderId="32" xfId="0" applyNumberFormat="1" applyFont="1" applyFill="1" applyBorder="1" applyAlignment="1" applyProtection="1">
      <alignment horizontal="center" vertical="center"/>
      <protection locked="0"/>
    </xf>
    <xf numFmtId="176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0" borderId="33" xfId="0" applyFont="1" applyBorder="1" applyAlignment="1" applyProtection="1">
      <alignment horizontal="center" vertical="center"/>
    </xf>
    <xf numFmtId="0" fontId="15" fillId="0" borderId="34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 shrinkToFit="1"/>
    </xf>
    <xf numFmtId="0" fontId="15" fillId="0" borderId="40" xfId="0" applyFont="1" applyBorder="1" applyAlignment="1" applyProtection="1">
      <alignment horizontal="center" vertical="center" shrinkToFit="1"/>
    </xf>
    <xf numFmtId="0" fontId="15" fillId="0" borderId="30" xfId="0" applyFont="1" applyBorder="1" applyAlignment="1" applyProtection="1">
      <alignment horizontal="center" vertical="center" shrinkToFit="1"/>
    </xf>
    <xf numFmtId="0" fontId="39" fillId="0" borderId="0" xfId="0" applyFont="1" applyAlignment="1" applyProtection="1">
      <alignment horizontal="left" vertical="center" wrapText="1"/>
    </xf>
    <xf numFmtId="0" fontId="15" fillId="0" borderId="32" xfId="0" applyFont="1" applyBorder="1" applyAlignment="1" applyProtection="1">
      <alignment horizontal="center" vertical="center" wrapText="1"/>
    </xf>
    <xf numFmtId="0" fontId="15" fillId="0" borderId="34" xfId="0" applyFont="1" applyBorder="1" applyAlignment="1" applyProtection="1">
      <alignment horizontal="center" vertical="center" wrapText="1"/>
    </xf>
    <xf numFmtId="0" fontId="15" fillId="0" borderId="0" xfId="0" applyFont="1" applyBorder="1" applyAlignment="1" applyProtection="1">
      <alignment horizontal="center" vertical="center" wrapText="1"/>
    </xf>
    <xf numFmtId="0" fontId="15" fillId="0" borderId="36" xfId="0" applyFont="1" applyBorder="1" applyAlignment="1" applyProtection="1">
      <alignment horizontal="center" vertical="center" wrapText="1"/>
    </xf>
    <xf numFmtId="0" fontId="15" fillId="0" borderId="37" xfId="0" applyFont="1" applyBorder="1" applyAlignment="1" applyProtection="1">
      <alignment horizontal="center" vertical="center" wrapText="1"/>
    </xf>
    <xf numFmtId="0" fontId="15" fillId="0" borderId="29" xfId="0" applyFont="1" applyFill="1" applyBorder="1" applyAlignment="1" applyProtection="1">
      <alignment horizontal="left" vertical="center" shrinkToFit="1"/>
    </xf>
    <xf numFmtId="49" fontId="15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15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center" vertical="center"/>
    </xf>
    <xf numFmtId="0" fontId="17" fillId="0" borderId="30" xfId="0" applyFont="1" applyBorder="1" applyAlignment="1" applyProtection="1">
      <alignment horizontal="center" vertical="center"/>
    </xf>
    <xf numFmtId="0" fontId="14" fillId="0" borderId="13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4" fillId="0" borderId="15" xfId="0" applyFont="1" applyBorder="1" applyAlignment="1" applyProtection="1">
      <alignment horizontal="center" vertical="center"/>
    </xf>
    <xf numFmtId="0" fontId="14" fillId="0" borderId="18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4" fillId="0" borderId="24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2" xfId="0" applyFont="1" applyBorder="1" applyAlignment="1" applyProtection="1">
      <alignment horizontal="center" vertical="center" shrinkToFit="1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2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center" vertical="center"/>
    </xf>
    <xf numFmtId="0" fontId="12" fillId="0" borderId="8" xfId="0" applyNumberFormat="1" applyFont="1" applyBorder="1" applyAlignment="1" applyProtection="1">
      <alignment horizontal="center" vertical="center" shrinkToFit="1"/>
    </xf>
    <xf numFmtId="0" fontId="12" fillId="0" borderId="11" xfId="0" applyNumberFormat="1" applyFont="1" applyBorder="1" applyAlignment="1" applyProtection="1">
      <alignment horizontal="center" vertical="center" shrinkToFit="1"/>
    </xf>
    <xf numFmtId="0" fontId="12" fillId="0" borderId="8" xfId="0" applyNumberFormat="1" applyFont="1" applyBorder="1" applyAlignment="1" applyProtection="1">
      <alignment horizontal="center" vertical="center"/>
    </xf>
    <xf numFmtId="0" fontId="12" fillId="0" borderId="11" xfId="0" applyNumberFormat="1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horizontal="left" vertical="center" indent="1" shrinkToFit="1"/>
    </xf>
    <xf numFmtId="0" fontId="12" fillId="0" borderId="9" xfId="0" applyNumberFormat="1" applyFont="1" applyBorder="1" applyAlignment="1" applyProtection="1">
      <alignment horizontal="center" vertical="center"/>
    </xf>
    <xf numFmtId="0" fontId="12" fillId="0" borderId="12" xfId="0" applyNumberFormat="1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right" vertical="center"/>
    </xf>
    <xf numFmtId="0" fontId="12" fillId="0" borderId="14" xfId="0" applyFont="1" applyBorder="1" applyAlignment="1" applyProtection="1">
      <alignment horizontal="right" vertical="center"/>
    </xf>
    <xf numFmtId="0" fontId="12" fillId="0" borderId="15" xfId="0" applyFont="1" applyBorder="1" applyAlignment="1" applyProtection="1">
      <alignment horizontal="right" vertical="center"/>
    </xf>
    <xf numFmtId="0" fontId="12" fillId="0" borderId="1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7" xfId="0" applyNumberFormat="1" applyFont="1" applyBorder="1" applyAlignment="1" applyProtection="1">
      <alignment horizontal="center" vertical="center" shrinkToFit="1"/>
    </xf>
    <xf numFmtId="0" fontId="12" fillId="0" borderId="10" xfId="0" applyNumberFormat="1" applyFont="1" applyBorder="1" applyAlignment="1" applyProtection="1">
      <alignment horizontal="center" vertical="center" shrinkToFit="1"/>
    </xf>
    <xf numFmtId="0" fontId="12" fillId="0" borderId="17" xfId="0" applyFont="1" applyBorder="1" applyAlignment="1" applyProtection="1">
      <alignment horizontal="center" vertical="center"/>
    </xf>
    <xf numFmtId="0" fontId="12" fillId="0" borderId="13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/>
    </xf>
    <xf numFmtId="0" fontId="12" fillId="0" borderId="13" xfId="0" applyNumberFormat="1" applyFont="1" applyBorder="1" applyAlignment="1" applyProtection="1">
      <alignment horizontal="right" vertical="center" shrinkToFit="1"/>
    </xf>
    <xf numFmtId="0" fontId="12" fillId="0" borderId="14" xfId="0" applyNumberFormat="1" applyFont="1" applyBorder="1" applyAlignment="1" applyProtection="1">
      <alignment horizontal="right" vertical="center" shrinkToFit="1"/>
    </xf>
    <xf numFmtId="182" fontId="12" fillId="0" borderId="13" xfId="1" applyNumberFormat="1" applyFont="1" applyBorder="1" applyAlignment="1" applyProtection="1">
      <alignment horizontal="right" vertical="center"/>
    </xf>
    <xf numFmtId="182" fontId="12" fillId="0" borderId="14" xfId="1" applyNumberFormat="1" applyFont="1" applyBorder="1" applyAlignment="1" applyProtection="1">
      <alignment horizontal="right" vertical="center"/>
    </xf>
    <xf numFmtId="182" fontId="12" fillId="0" borderId="18" xfId="1" applyNumberFormat="1" applyFont="1" applyBorder="1" applyAlignment="1" applyProtection="1">
      <alignment horizontal="right" vertical="center"/>
    </xf>
    <xf numFmtId="182" fontId="12" fillId="0" borderId="0" xfId="1" applyNumberFormat="1" applyFont="1" applyBorder="1" applyAlignment="1" applyProtection="1">
      <alignment horizontal="right" vertical="center"/>
    </xf>
    <xf numFmtId="182" fontId="12" fillId="0" borderId="17" xfId="1" applyNumberFormat="1" applyFont="1" applyBorder="1" applyAlignment="1" applyProtection="1">
      <alignment horizontal="right" vertical="center"/>
    </xf>
    <xf numFmtId="182" fontId="12" fillId="0" borderId="1" xfId="1" applyNumberFormat="1" applyFont="1" applyBorder="1" applyAlignment="1" applyProtection="1">
      <alignment horizontal="right" vertical="center"/>
    </xf>
    <xf numFmtId="0" fontId="12" fillId="0" borderId="17" xfId="0" applyNumberFormat="1" applyFont="1" applyBorder="1" applyAlignment="1" applyProtection="1">
      <alignment horizontal="right" vertical="center" shrinkToFit="1"/>
    </xf>
    <xf numFmtId="0" fontId="12" fillId="0" borderId="1" xfId="0" applyNumberFormat="1" applyFont="1" applyBorder="1" applyAlignment="1" applyProtection="1">
      <alignment horizontal="right" vertical="center" shrinkToFit="1"/>
    </xf>
    <xf numFmtId="0" fontId="12" fillId="0" borderId="19" xfId="0" applyFont="1" applyBorder="1" applyAlignment="1" applyProtection="1">
      <alignment horizontal="center" vertical="center"/>
    </xf>
    <xf numFmtId="182" fontId="12" fillId="0" borderId="4" xfId="0" applyNumberFormat="1" applyFont="1" applyBorder="1" applyAlignment="1" applyProtection="1">
      <alignment horizontal="right" vertical="center"/>
    </xf>
    <xf numFmtId="182" fontId="12" fillId="0" borderId="3" xfId="0" applyNumberFormat="1" applyFont="1" applyBorder="1" applyAlignment="1" applyProtection="1">
      <alignment horizontal="right" vertical="center"/>
    </xf>
    <xf numFmtId="182" fontId="12" fillId="0" borderId="4" xfId="1" applyNumberFormat="1" applyFont="1" applyBorder="1" applyAlignment="1" applyProtection="1">
      <alignment horizontal="right" vertical="center"/>
    </xf>
    <xf numFmtId="182" fontId="12" fillId="0" borderId="3" xfId="1" applyNumberFormat="1" applyFont="1" applyBorder="1" applyAlignment="1" applyProtection="1">
      <alignment horizontal="right" vertical="center"/>
    </xf>
    <xf numFmtId="182" fontId="12" fillId="0" borderId="20" xfId="1" applyNumberFormat="1" applyFont="1" applyBorder="1" applyAlignment="1" applyProtection="1">
      <alignment horizontal="right" vertical="center"/>
    </xf>
    <xf numFmtId="182" fontId="12" fillId="0" borderId="21" xfId="1" applyNumberFormat="1" applyFont="1" applyBorder="1" applyAlignment="1" applyProtection="1">
      <alignment horizontal="right" vertical="center"/>
    </xf>
    <xf numFmtId="182" fontId="12" fillId="0" borderId="27" xfId="1" applyNumberFormat="1" applyFont="1" applyBorder="1" applyAlignment="1" applyProtection="1">
      <alignment horizontal="right" vertical="center"/>
    </xf>
    <xf numFmtId="182" fontId="12" fillId="0" borderId="11" xfId="1" applyNumberFormat="1" applyFont="1" applyBorder="1" applyAlignment="1" applyProtection="1">
      <alignment horizontal="right" vertical="center"/>
    </xf>
    <xf numFmtId="181" fontId="12" fillId="0" borderId="6" xfId="0" applyNumberFormat="1" applyFont="1" applyBorder="1" applyAlignment="1" applyProtection="1">
      <alignment horizontal="center" vertical="center" shrinkToFit="1"/>
    </xf>
    <xf numFmtId="0" fontId="12" fillId="0" borderId="6" xfId="0" applyFont="1" applyBorder="1" applyAlignment="1" applyProtection="1">
      <alignment horizontal="center" vertical="center" shrinkToFit="1"/>
    </xf>
    <xf numFmtId="0" fontId="12" fillId="0" borderId="23" xfId="0" applyFont="1" applyBorder="1" applyAlignment="1" applyProtection="1">
      <alignment horizontal="center" vertical="center" shrinkToFit="1"/>
    </xf>
    <xf numFmtId="0" fontId="40" fillId="0" borderId="0" xfId="2" applyFont="1" applyBorder="1" applyAlignment="1" applyProtection="1">
      <alignment horizontal="center" vertical="center" wrapText="1" shrinkToFit="1"/>
    </xf>
    <xf numFmtId="0" fontId="26" fillId="0" borderId="0" xfId="2" applyFont="1" applyBorder="1" applyAlignment="1" applyProtection="1">
      <alignment horizontal="center" vertical="center" shrinkToFit="1"/>
    </xf>
    <xf numFmtId="0" fontId="19" fillId="0" borderId="42" xfId="2" applyFont="1" applyBorder="1" applyAlignment="1" applyProtection="1">
      <alignment horizontal="right" vertical="center" shrinkToFit="1"/>
    </xf>
    <xf numFmtId="0" fontId="19" fillId="0" borderId="43" xfId="2" applyFont="1" applyBorder="1" applyAlignment="1" applyProtection="1">
      <alignment horizontal="right" vertical="center" shrinkToFit="1"/>
    </xf>
    <xf numFmtId="0" fontId="19" fillId="0" borderId="43" xfId="2" applyFont="1" applyBorder="1" applyAlignment="1" applyProtection="1">
      <alignment horizontal="left" vertical="center" shrinkToFit="1"/>
    </xf>
    <xf numFmtId="0" fontId="19" fillId="0" borderId="44" xfId="2" applyFont="1" applyBorder="1" applyAlignment="1" applyProtection="1">
      <alignment horizontal="left" vertical="center" shrinkToFit="1"/>
    </xf>
    <xf numFmtId="0" fontId="22" fillId="0" borderId="0" xfId="2" applyFont="1" applyAlignment="1" applyProtection="1">
      <alignment horizontal="center" vertical="center" shrinkToFit="1"/>
    </xf>
    <xf numFmtId="0" fontId="19" fillId="0" borderId="42" xfId="2" applyFont="1" applyBorder="1" applyAlignment="1" applyProtection="1">
      <alignment horizontal="center" vertical="center"/>
    </xf>
    <xf numFmtId="0" fontId="19" fillId="0" borderId="46" xfId="2" applyFont="1" applyBorder="1" applyAlignment="1" applyProtection="1">
      <alignment horizontal="center" vertical="center"/>
    </xf>
    <xf numFmtId="0" fontId="24" fillId="0" borderId="47" xfId="2" applyFont="1" applyBorder="1" applyAlignment="1" applyProtection="1">
      <alignment horizontal="center" vertical="center" shrinkToFit="1"/>
    </xf>
    <xf numFmtId="0" fontId="24" fillId="0" borderId="48" xfId="2" applyFont="1" applyBorder="1" applyAlignment="1" applyProtection="1">
      <alignment horizontal="center" vertical="center" shrinkToFit="1"/>
    </xf>
    <xf numFmtId="0" fontId="24" fillId="0" borderId="43" xfId="2" applyFont="1" applyBorder="1" applyAlignment="1" applyProtection="1">
      <alignment horizontal="center" vertical="center" shrinkToFit="1"/>
    </xf>
    <xf numFmtId="0" fontId="24" fillId="0" borderId="44" xfId="2" applyFont="1" applyBorder="1" applyAlignment="1" applyProtection="1">
      <alignment horizontal="center" vertical="center" shrinkToFit="1"/>
    </xf>
    <xf numFmtId="0" fontId="19" fillId="0" borderId="42" xfId="2" applyFont="1" applyBorder="1" applyAlignment="1" applyProtection="1">
      <alignment horizontal="center" vertical="center" wrapText="1"/>
    </xf>
    <xf numFmtId="0" fontId="19" fillId="0" borderId="43" xfId="2" applyFont="1" applyBorder="1" applyAlignment="1" applyProtection="1">
      <alignment horizontal="center" vertical="center" wrapText="1"/>
    </xf>
    <xf numFmtId="0" fontId="25" fillId="0" borderId="49" xfId="0" applyFont="1" applyBorder="1" applyAlignment="1" applyProtection="1">
      <alignment horizontal="center" vertical="center"/>
    </xf>
    <xf numFmtId="0" fontId="25" fillId="0" borderId="29" xfId="0" applyFont="1" applyBorder="1" applyAlignment="1" applyProtection="1">
      <alignment horizontal="center" vertical="center"/>
    </xf>
    <xf numFmtId="0" fontId="25" fillId="0" borderId="30" xfId="0" applyFont="1" applyBorder="1" applyAlignment="1" applyProtection="1">
      <alignment horizontal="center" vertical="center"/>
    </xf>
    <xf numFmtId="0" fontId="19" fillId="0" borderId="29" xfId="2" applyFont="1" applyBorder="1" applyAlignment="1" applyProtection="1">
      <alignment horizontal="left" vertical="center" shrinkToFit="1"/>
    </xf>
    <xf numFmtId="0" fontId="19" fillId="0" borderId="30" xfId="2" applyFont="1" applyBorder="1" applyAlignment="1" applyProtection="1">
      <alignment horizontal="left" vertical="center" shrinkToFit="1"/>
    </xf>
    <xf numFmtId="0" fontId="19" fillId="0" borderId="50" xfId="2" applyFont="1" applyBorder="1" applyAlignment="1" applyProtection="1">
      <alignment horizontal="center" vertical="center"/>
    </xf>
    <xf numFmtId="0" fontId="19" fillId="0" borderId="51" xfId="2" applyFont="1" applyBorder="1" applyAlignment="1" applyProtection="1">
      <alignment horizontal="center" vertical="center"/>
    </xf>
    <xf numFmtId="0" fontId="19" fillId="0" borderId="52" xfId="2" applyFont="1" applyBorder="1" applyAlignment="1" applyProtection="1">
      <alignment horizontal="center" vertical="center"/>
    </xf>
    <xf numFmtId="0" fontId="19" fillId="0" borderId="53" xfId="2" applyFont="1" applyBorder="1" applyAlignment="1" applyProtection="1">
      <alignment horizontal="center" vertical="center" wrapText="1" shrinkToFit="1"/>
    </xf>
    <xf numFmtId="0" fontId="19" fillId="0" borderId="43" xfId="2" applyFont="1" applyBorder="1" applyAlignment="1" applyProtection="1">
      <alignment horizontal="center" vertical="center" wrapText="1" shrinkToFit="1"/>
    </xf>
    <xf numFmtId="0" fontId="19" fillId="0" borderId="44" xfId="2" applyFont="1" applyBorder="1" applyAlignment="1" applyProtection="1">
      <alignment horizontal="center" vertical="center" wrapText="1" shrinkToFit="1"/>
    </xf>
    <xf numFmtId="14" fontId="53" fillId="0" borderId="0" xfId="3" applyNumberFormat="1" applyFont="1" applyAlignment="1">
      <alignment horizontal="center" vertical="center"/>
    </xf>
    <xf numFmtId="14" fontId="27" fillId="0" borderId="0" xfId="3" applyNumberFormat="1" applyAlignment="1">
      <alignment horizontal="center" vertical="center"/>
    </xf>
    <xf numFmtId="0" fontId="45" fillId="0" borderId="0" xfId="3" applyFont="1" applyAlignment="1">
      <alignment horizontal="center" vertical="center"/>
    </xf>
    <xf numFmtId="49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27" fillId="2" borderId="29" xfId="3" applyFill="1" applyBorder="1" applyAlignment="1">
      <alignment horizontal="center" vertical="center"/>
    </xf>
    <xf numFmtId="0" fontId="27" fillId="2" borderId="30" xfId="3" applyFill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/>
    <cellStyle name="標準 2 2" xfId="4"/>
    <cellStyle name="標準 2 2 2" xfId="5"/>
    <cellStyle name="標準 3" xfId="3"/>
  </cellStyles>
  <dxfs count="47"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 patternType="solid">
          <bgColor theme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numFmt numFmtId="19" formatCode="yyyy/m/d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游ゴシック"/>
        <scheme val="minor"/>
      </font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numFmt numFmtId="184" formatCode="yyyy/m/d;@"/>
      <alignment horizontal="center" vertical="center" textRotation="0" wrapText="0" indent="0" justifyLastLine="0" shrinkToFit="1" readingOrder="0"/>
    </dxf>
    <dxf>
      <alignment horizontal="center" vertical="center" textRotation="0" wrapText="0" indent="0" justifyLastLine="0" shrinkToFit="1" readingOrder="0"/>
    </dxf>
    <dxf>
      <font>
        <strike val="0"/>
        <outline val="0"/>
        <shadow val="0"/>
        <u val="none"/>
        <vertAlign val="baseline"/>
        <sz val="11"/>
        <color theme="0"/>
        <name val="游ゴシック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color theme="0"/>
      </font>
      <fill>
        <patternFill>
          <bgColor theme="0" tint="-0.499984740745262"/>
        </patternFill>
      </fill>
    </dxf>
    <dxf>
      <font>
        <color theme="0"/>
      </font>
      <fill>
        <patternFill>
          <bgColor theme="1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strike val="0"/>
        <u/>
        <color rgb="FFFF0000"/>
      </font>
      <fill>
        <patternFill>
          <bgColor rgb="FFFFFF0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21167</xdr:colOff>
      <xdr:row>17</xdr:row>
      <xdr:rowOff>0</xdr:rowOff>
    </xdr:from>
    <xdr:to>
      <xdr:col>15</xdr:col>
      <xdr:colOff>15875</xdr:colOff>
      <xdr:row>20</xdr:row>
      <xdr:rowOff>0</xdr:rowOff>
    </xdr:to>
    <xdr:cxnSp macro="">
      <xdr:nvCxnSpPr>
        <xdr:cNvPr id="2" name="直線コネクタ 1"/>
        <xdr:cNvCxnSpPr/>
      </xdr:nvCxnSpPr>
      <xdr:spPr>
        <a:xfrm flipH="1">
          <a:off x="3196167" y="7376583"/>
          <a:ext cx="1582208" cy="130175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15875</xdr:colOff>
      <xdr:row>20</xdr:row>
      <xdr:rowOff>7937</xdr:rowOff>
    </xdr:from>
    <xdr:to>
      <xdr:col>15</xdr:col>
      <xdr:colOff>3972</xdr:colOff>
      <xdr:row>22</xdr:row>
      <xdr:rowOff>420688</xdr:rowOff>
    </xdr:to>
    <xdr:cxnSp macro="">
      <xdr:nvCxnSpPr>
        <xdr:cNvPr id="3" name="直線コネクタ 2"/>
        <xdr:cNvCxnSpPr/>
      </xdr:nvCxnSpPr>
      <xdr:spPr>
        <a:xfrm flipH="1">
          <a:off x="3190875" y="8580437"/>
          <a:ext cx="1575597" cy="1270001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13</xdr:row>
      <xdr:rowOff>0</xdr:rowOff>
    </xdr:from>
    <xdr:to>
      <xdr:col>26</xdr:col>
      <xdr:colOff>0</xdr:colOff>
      <xdr:row>14</xdr:row>
      <xdr:rowOff>1</xdr:rowOff>
    </xdr:to>
    <xdr:sp macro="" textlink="">
      <xdr:nvSpPr>
        <xdr:cNvPr id="2" name="円/楕円 29"/>
        <xdr:cNvSpPr/>
      </xdr:nvSpPr>
      <xdr:spPr>
        <a:xfrm>
          <a:off x="14859000" y="5657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0</xdr:rowOff>
    </xdr:from>
    <xdr:to>
      <xdr:col>26</xdr:col>
      <xdr:colOff>0</xdr:colOff>
      <xdr:row>15</xdr:row>
      <xdr:rowOff>0</xdr:rowOff>
    </xdr:to>
    <xdr:sp macro="" textlink="">
      <xdr:nvSpPr>
        <xdr:cNvPr id="3" name="円/楕円 29"/>
        <xdr:cNvSpPr/>
      </xdr:nvSpPr>
      <xdr:spPr>
        <a:xfrm>
          <a:off x="14830425" y="61626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14</xdr:row>
      <xdr:rowOff>517071</xdr:rowOff>
    </xdr:from>
    <xdr:to>
      <xdr:col>26</xdr:col>
      <xdr:colOff>0</xdr:colOff>
      <xdr:row>16</xdr:row>
      <xdr:rowOff>0</xdr:rowOff>
    </xdr:to>
    <xdr:sp macro="" textlink="">
      <xdr:nvSpPr>
        <xdr:cNvPr id="4" name="円/楕円 29"/>
        <xdr:cNvSpPr/>
      </xdr:nvSpPr>
      <xdr:spPr>
        <a:xfrm>
          <a:off x="14830425" y="6679746"/>
          <a:ext cx="571500" cy="51162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16</xdr:row>
      <xdr:rowOff>0</xdr:rowOff>
    </xdr:from>
    <xdr:to>
      <xdr:col>26</xdr:col>
      <xdr:colOff>0</xdr:colOff>
      <xdr:row>17</xdr:row>
      <xdr:rowOff>0</xdr:rowOff>
    </xdr:to>
    <xdr:sp macro="" textlink="">
      <xdr:nvSpPr>
        <xdr:cNvPr id="5" name="円/楕円 29"/>
        <xdr:cNvSpPr/>
      </xdr:nvSpPr>
      <xdr:spPr>
        <a:xfrm>
          <a:off x="14830425" y="71913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26</xdr:col>
      <xdr:colOff>0</xdr:colOff>
      <xdr:row>18</xdr:row>
      <xdr:rowOff>1</xdr:rowOff>
    </xdr:to>
    <xdr:sp macro="" textlink="">
      <xdr:nvSpPr>
        <xdr:cNvPr id="6" name="円/楕円 29"/>
        <xdr:cNvSpPr/>
      </xdr:nvSpPr>
      <xdr:spPr>
        <a:xfrm>
          <a:off x="14830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18</xdr:row>
      <xdr:rowOff>0</xdr:rowOff>
    </xdr:from>
    <xdr:to>
      <xdr:col>26</xdr:col>
      <xdr:colOff>0</xdr:colOff>
      <xdr:row>19</xdr:row>
      <xdr:rowOff>0</xdr:rowOff>
    </xdr:to>
    <xdr:sp macro="" textlink="">
      <xdr:nvSpPr>
        <xdr:cNvPr id="7" name="円/楕円 29"/>
        <xdr:cNvSpPr/>
      </xdr:nvSpPr>
      <xdr:spPr>
        <a:xfrm>
          <a:off x="14830425" y="82200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28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8" name="円/楕円 29"/>
        <xdr:cNvSpPr/>
      </xdr:nvSpPr>
      <xdr:spPr>
        <a:xfrm>
          <a:off x="14830425" y="1336357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517070</xdr:rowOff>
    </xdr:from>
    <xdr:to>
      <xdr:col>26</xdr:col>
      <xdr:colOff>0</xdr:colOff>
      <xdr:row>28</xdr:row>
      <xdr:rowOff>0</xdr:rowOff>
    </xdr:to>
    <xdr:sp macro="" textlink="">
      <xdr:nvSpPr>
        <xdr:cNvPr id="9" name="円/楕円 29"/>
        <xdr:cNvSpPr/>
      </xdr:nvSpPr>
      <xdr:spPr>
        <a:xfrm>
          <a:off x="14830425" y="12851945"/>
          <a:ext cx="571500" cy="51163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19</xdr:row>
      <xdr:rowOff>-1</xdr:rowOff>
    </xdr:from>
    <xdr:to>
      <xdr:col>26</xdr:col>
      <xdr:colOff>0</xdr:colOff>
      <xdr:row>20</xdr:row>
      <xdr:rowOff>0</xdr:rowOff>
    </xdr:to>
    <xdr:sp macro="" textlink="">
      <xdr:nvSpPr>
        <xdr:cNvPr id="10" name="円/楕円 29"/>
        <xdr:cNvSpPr/>
      </xdr:nvSpPr>
      <xdr:spPr>
        <a:xfrm>
          <a:off x="14830425" y="873442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26</xdr:row>
      <xdr:rowOff>0</xdr:rowOff>
    </xdr:from>
    <xdr:to>
      <xdr:col>26</xdr:col>
      <xdr:colOff>0</xdr:colOff>
      <xdr:row>27</xdr:row>
      <xdr:rowOff>1</xdr:rowOff>
    </xdr:to>
    <xdr:sp macro="" textlink="">
      <xdr:nvSpPr>
        <xdr:cNvPr id="11" name="円/楕円 29"/>
        <xdr:cNvSpPr/>
      </xdr:nvSpPr>
      <xdr:spPr>
        <a:xfrm>
          <a:off x="14830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20</xdr:row>
      <xdr:rowOff>0</xdr:rowOff>
    </xdr:from>
    <xdr:to>
      <xdr:col>26</xdr:col>
      <xdr:colOff>0</xdr:colOff>
      <xdr:row>21</xdr:row>
      <xdr:rowOff>1</xdr:rowOff>
    </xdr:to>
    <xdr:sp macro="" textlink="">
      <xdr:nvSpPr>
        <xdr:cNvPr id="12" name="円/楕円 29"/>
        <xdr:cNvSpPr/>
      </xdr:nvSpPr>
      <xdr:spPr>
        <a:xfrm>
          <a:off x="14830425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13" name="円/楕円 29"/>
        <xdr:cNvSpPr/>
      </xdr:nvSpPr>
      <xdr:spPr>
        <a:xfrm>
          <a:off x="14830425" y="118205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21</xdr:row>
      <xdr:rowOff>0</xdr:rowOff>
    </xdr:from>
    <xdr:to>
      <xdr:col>26</xdr:col>
      <xdr:colOff>0</xdr:colOff>
      <xdr:row>22</xdr:row>
      <xdr:rowOff>0</xdr:rowOff>
    </xdr:to>
    <xdr:sp macro="" textlink="">
      <xdr:nvSpPr>
        <xdr:cNvPr id="14" name="円/楕円 29"/>
        <xdr:cNvSpPr/>
      </xdr:nvSpPr>
      <xdr:spPr>
        <a:xfrm>
          <a:off x="14830425" y="97631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26</xdr:col>
      <xdr:colOff>0</xdr:colOff>
      <xdr:row>24</xdr:row>
      <xdr:rowOff>0</xdr:rowOff>
    </xdr:to>
    <xdr:sp macro="" textlink="">
      <xdr:nvSpPr>
        <xdr:cNvPr id="15" name="円/楕円 29"/>
        <xdr:cNvSpPr/>
      </xdr:nvSpPr>
      <xdr:spPr>
        <a:xfrm>
          <a:off x="14830425" y="10791825"/>
          <a:ext cx="571500" cy="5143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24</xdr:row>
      <xdr:rowOff>-1</xdr:rowOff>
    </xdr:from>
    <xdr:to>
      <xdr:col>26</xdr:col>
      <xdr:colOff>0</xdr:colOff>
      <xdr:row>25</xdr:row>
      <xdr:rowOff>0</xdr:rowOff>
    </xdr:to>
    <xdr:sp macro="" textlink="">
      <xdr:nvSpPr>
        <xdr:cNvPr id="16" name="円/楕円 29"/>
        <xdr:cNvSpPr/>
      </xdr:nvSpPr>
      <xdr:spPr>
        <a:xfrm>
          <a:off x="14830425" y="11306174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22</xdr:row>
      <xdr:rowOff>0</xdr:rowOff>
    </xdr:from>
    <xdr:to>
      <xdr:col>26</xdr:col>
      <xdr:colOff>0</xdr:colOff>
      <xdr:row>23</xdr:row>
      <xdr:rowOff>1</xdr:rowOff>
    </xdr:to>
    <xdr:sp macro="" textlink="">
      <xdr:nvSpPr>
        <xdr:cNvPr id="17" name="円/楕円 29"/>
        <xdr:cNvSpPr/>
      </xdr:nvSpPr>
      <xdr:spPr>
        <a:xfrm>
          <a:off x="14830425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12</xdr:row>
      <xdr:rowOff>0</xdr:rowOff>
    </xdr:from>
    <xdr:to>
      <xdr:col>26</xdr:col>
      <xdr:colOff>0</xdr:colOff>
      <xdr:row>13</xdr:row>
      <xdr:rowOff>1</xdr:rowOff>
    </xdr:to>
    <xdr:sp macro="" textlink="">
      <xdr:nvSpPr>
        <xdr:cNvPr id="18" name="円/楕円 29"/>
        <xdr:cNvSpPr/>
      </xdr:nvSpPr>
      <xdr:spPr>
        <a:xfrm>
          <a:off x="14807045" y="7239000"/>
          <a:ext cx="571500" cy="519546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29</xdr:row>
      <xdr:rowOff>0</xdr:rowOff>
    </xdr:from>
    <xdr:to>
      <xdr:col>26</xdr:col>
      <xdr:colOff>0</xdr:colOff>
      <xdr:row>30</xdr:row>
      <xdr:rowOff>1</xdr:rowOff>
    </xdr:to>
    <xdr:sp macro="" textlink="">
      <xdr:nvSpPr>
        <xdr:cNvPr id="19" name="円/楕円 29"/>
        <xdr:cNvSpPr/>
      </xdr:nvSpPr>
      <xdr:spPr>
        <a:xfrm>
          <a:off x="14830425" y="138779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26</xdr:col>
      <xdr:colOff>0</xdr:colOff>
      <xdr:row>32</xdr:row>
      <xdr:rowOff>1</xdr:rowOff>
    </xdr:to>
    <xdr:sp macro="" textlink="">
      <xdr:nvSpPr>
        <xdr:cNvPr id="20" name="円/楕円 29"/>
        <xdr:cNvSpPr/>
      </xdr:nvSpPr>
      <xdr:spPr>
        <a:xfrm>
          <a:off x="14830425" y="149066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30</xdr:row>
      <xdr:rowOff>0</xdr:rowOff>
    </xdr:from>
    <xdr:to>
      <xdr:col>26</xdr:col>
      <xdr:colOff>0</xdr:colOff>
      <xdr:row>31</xdr:row>
      <xdr:rowOff>1</xdr:rowOff>
    </xdr:to>
    <xdr:sp macro="" textlink="">
      <xdr:nvSpPr>
        <xdr:cNvPr id="21" name="円/楕円 29"/>
        <xdr:cNvSpPr/>
      </xdr:nvSpPr>
      <xdr:spPr>
        <a:xfrm>
          <a:off x="14830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32</xdr:row>
      <xdr:rowOff>0</xdr:rowOff>
    </xdr:from>
    <xdr:to>
      <xdr:col>26</xdr:col>
      <xdr:colOff>0</xdr:colOff>
      <xdr:row>33</xdr:row>
      <xdr:rowOff>1</xdr:rowOff>
    </xdr:to>
    <xdr:sp macro="" textlink="">
      <xdr:nvSpPr>
        <xdr:cNvPr id="22" name="円/楕円 29"/>
        <xdr:cNvSpPr/>
      </xdr:nvSpPr>
      <xdr:spPr>
        <a:xfrm>
          <a:off x="14830425" y="15420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34</xdr:row>
      <xdr:rowOff>0</xdr:rowOff>
    </xdr:from>
    <xdr:to>
      <xdr:col>26</xdr:col>
      <xdr:colOff>0</xdr:colOff>
      <xdr:row>35</xdr:row>
      <xdr:rowOff>1</xdr:rowOff>
    </xdr:to>
    <xdr:sp macro="" textlink="">
      <xdr:nvSpPr>
        <xdr:cNvPr id="23" name="円/楕円 29"/>
        <xdr:cNvSpPr/>
      </xdr:nvSpPr>
      <xdr:spPr>
        <a:xfrm>
          <a:off x="14830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33</xdr:row>
      <xdr:rowOff>0</xdr:rowOff>
    </xdr:from>
    <xdr:to>
      <xdr:col>26</xdr:col>
      <xdr:colOff>0</xdr:colOff>
      <xdr:row>34</xdr:row>
      <xdr:rowOff>1</xdr:rowOff>
    </xdr:to>
    <xdr:sp macro="" textlink="">
      <xdr:nvSpPr>
        <xdr:cNvPr id="24" name="円/楕円 29"/>
        <xdr:cNvSpPr/>
      </xdr:nvSpPr>
      <xdr:spPr>
        <a:xfrm>
          <a:off x="14830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0</xdr:colOff>
      <xdr:row>36</xdr:row>
      <xdr:rowOff>1</xdr:rowOff>
    </xdr:to>
    <xdr:sp macro="" textlink="">
      <xdr:nvSpPr>
        <xdr:cNvPr id="25" name="円/楕円 29"/>
        <xdr:cNvSpPr/>
      </xdr:nvSpPr>
      <xdr:spPr>
        <a:xfrm>
          <a:off x="14830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37</xdr:row>
      <xdr:rowOff>1</xdr:rowOff>
    </xdr:to>
    <xdr:sp macro="" textlink="">
      <xdr:nvSpPr>
        <xdr:cNvPr id="26" name="円/楕円 29"/>
        <xdr:cNvSpPr/>
      </xdr:nvSpPr>
      <xdr:spPr>
        <a:xfrm>
          <a:off x="14830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37</xdr:row>
      <xdr:rowOff>0</xdr:rowOff>
    </xdr:from>
    <xdr:to>
      <xdr:col>26</xdr:col>
      <xdr:colOff>0</xdr:colOff>
      <xdr:row>38</xdr:row>
      <xdr:rowOff>1</xdr:rowOff>
    </xdr:to>
    <xdr:sp macro="" textlink="">
      <xdr:nvSpPr>
        <xdr:cNvPr id="27" name="円/楕円 29"/>
        <xdr:cNvSpPr/>
      </xdr:nvSpPr>
      <xdr:spPr>
        <a:xfrm>
          <a:off x="14830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13</xdr:row>
      <xdr:rowOff>1</xdr:rowOff>
    </xdr:to>
    <xdr:sp macro="" textlink="">
      <xdr:nvSpPr>
        <xdr:cNvPr id="28" name="円/楕円 29"/>
        <xdr:cNvSpPr/>
      </xdr:nvSpPr>
      <xdr:spPr>
        <a:xfrm>
          <a:off x="15973425" y="5133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28</xdr:col>
      <xdr:colOff>0</xdr:colOff>
      <xdr:row>14</xdr:row>
      <xdr:rowOff>1</xdr:rowOff>
    </xdr:to>
    <xdr:sp macro="" textlink="">
      <xdr:nvSpPr>
        <xdr:cNvPr id="29" name="円/楕円 29"/>
        <xdr:cNvSpPr/>
      </xdr:nvSpPr>
      <xdr:spPr>
        <a:xfrm>
          <a:off x="16002000" y="5657850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14</xdr:row>
      <xdr:rowOff>0</xdr:rowOff>
    </xdr:from>
    <xdr:to>
      <xdr:col>28</xdr:col>
      <xdr:colOff>0</xdr:colOff>
      <xdr:row>15</xdr:row>
      <xdr:rowOff>1</xdr:rowOff>
    </xdr:to>
    <xdr:sp macro="" textlink="">
      <xdr:nvSpPr>
        <xdr:cNvPr id="30" name="円/楕円 29"/>
        <xdr:cNvSpPr/>
      </xdr:nvSpPr>
      <xdr:spPr>
        <a:xfrm>
          <a:off x="15973425" y="6162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15</xdr:row>
      <xdr:rowOff>0</xdr:rowOff>
    </xdr:from>
    <xdr:to>
      <xdr:col>28</xdr:col>
      <xdr:colOff>0</xdr:colOff>
      <xdr:row>16</xdr:row>
      <xdr:rowOff>1</xdr:rowOff>
    </xdr:to>
    <xdr:sp macro="" textlink="">
      <xdr:nvSpPr>
        <xdr:cNvPr id="31" name="円/楕円 29"/>
        <xdr:cNvSpPr/>
      </xdr:nvSpPr>
      <xdr:spPr>
        <a:xfrm>
          <a:off x="15973425" y="6677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17</xdr:row>
      <xdr:rowOff>0</xdr:rowOff>
    </xdr:from>
    <xdr:to>
      <xdr:col>28</xdr:col>
      <xdr:colOff>0</xdr:colOff>
      <xdr:row>18</xdr:row>
      <xdr:rowOff>1</xdr:rowOff>
    </xdr:to>
    <xdr:sp macro="" textlink="">
      <xdr:nvSpPr>
        <xdr:cNvPr id="32" name="円/楕円 29"/>
        <xdr:cNvSpPr/>
      </xdr:nvSpPr>
      <xdr:spPr>
        <a:xfrm>
          <a:off x="15973425" y="7705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17</xdr:row>
      <xdr:rowOff>1</xdr:rowOff>
    </xdr:to>
    <xdr:sp macro="" textlink="">
      <xdr:nvSpPr>
        <xdr:cNvPr id="33" name="円/楕円 29"/>
        <xdr:cNvSpPr/>
      </xdr:nvSpPr>
      <xdr:spPr>
        <a:xfrm>
          <a:off x="15973425" y="7191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18</xdr:row>
      <xdr:rowOff>0</xdr:rowOff>
    </xdr:from>
    <xdr:to>
      <xdr:col>28</xdr:col>
      <xdr:colOff>0</xdr:colOff>
      <xdr:row>19</xdr:row>
      <xdr:rowOff>1</xdr:rowOff>
    </xdr:to>
    <xdr:sp macro="" textlink="">
      <xdr:nvSpPr>
        <xdr:cNvPr id="34" name="円/楕円 29"/>
        <xdr:cNvSpPr/>
      </xdr:nvSpPr>
      <xdr:spPr>
        <a:xfrm>
          <a:off x="15973425" y="82200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20</xdr:row>
      <xdr:rowOff>1</xdr:rowOff>
    </xdr:to>
    <xdr:sp macro="" textlink="">
      <xdr:nvSpPr>
        <xdr:cNvPr id="35" name="円/楕円 29"/>
        <xdr:cNvSpPr/>
      </xdr:nvSpPr>
      <xdr:spPr>
        <a:xfrm>
          <a:off x="15973425" y="87344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21</xdr:row>
      <xdr:rowOff>0</xdr:rowOff>
    </xdr:from>
    <xdr:to>
      <xdr:col>28</xdr:col>
      <xdr:colOff>0</xdr:colOff>
      <xdr:row>22</xdr:row>
      <xdr:rowOff>1</xdr:rowOff>
    </xdr:to>
    <xdr:sp macro="" textlink="">
      <xdr:nvSpPr>
        <xdr:cNvPr id="36" name="円/楕円 29"/>
        <xdr:cNvSpPr/>
      </xdr:nvSpPr>
      <xdr:spPr>
        <a:xfrm>
          <a:off x="15973425" y="97631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28</xdr:col>
      <xdr:colOff>0</xdr:colOff>
      <xdr:row>21</xdr:row>
      <xdr:rowOff>1</xdr:rowOff>
    </xdr:to>
    <xdr:sp macro="" textlink="">
      <xdr:nvSpPr>
        <xdr:cNvPr id="37" name="円/楕円 29"/>
        <xdr:cNvSpPr/>
      </xdr:nvSpPr>
      <xdr:spPr>
        <a:xfrm>
          <a:off x="15973425" y="92487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23</xdr:row>
      <xdr:rowOff>1</xdr:rowOff>
    </xdr:to>
    <xdr:sp macro="" textlink="">
      <xdr:nvSpPr>
        <xdr:cNvPr id="38" name="円/楕円 29"/>
        <xdr:cNvSpPr/>
      </xdr:nvSpPr>
      <xdr:spPr>
        <a:xfrm>
          <a:off x="15973425" y="102774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23</xdr:row>
      <xdr:rowOff>0</xdr:rowOff>
    </xdr:from>
    <xdr:to>
      <xdr:col>28</xdr:col>
      <xdr:colOff>0</xdr:colOff>
      <xdr:row>24</xdr:row>
      <xdr:rowOff>1</xdr:rowOff>
    </xdr:to>
    <xdr:sp macro="" textlink="">
      <xdr:nvSpPr>
        <xdr:cNvPr id="39" name="円/楕円 29"/>
        <xdr:cNvSpPr/>
      </xdr:nvSpPr>
      <xdr:spPr>
        <a:xfrm>
          <a:off x="15973425" y="107918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28</xdr:col>
      <xdr:colOff>0</xdr:colOff>
      <xdr:row>25</xdr:row>
      <xdr:rowOff>1</xdr:rowOff>
    </xdr:to>
    <xdr:sp macro="" textlink="">
      <xdr:nvSpPr>
        <xdr:cNvPr id="40" name="円/楕円 29"/>
        <xdr:cNvSpPr/>
      </xdr:nvSpPr>
      <xdr:spPr>
        <a:xfrm>
          <a:off x="15973425" y="113061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25</xdr:row>
      <xdr:rowOff>0</xdr:rowOff>
    </xdr:from>
    <xdr:to>
      <xdr:col>28</xdr:col>
      <xdr:colOff>0</xdr:colOff>
      <xdr:row>26</xdr:row>
      <xdr:rowOff>1</xdr:rowOff>
    </xdr:to>
    <xdr:sp macro="" textlink="">
      <xdr:nvSpPr>
        <xdr:cNvPr id="41" name="円/楕円 29"/>
        <xdr:cNvSpPr/>
      </xdr:nvSpPr>
      <xdr:spPr>
        <a:xfrm>
          <a:off x="15973425" y="118205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27</xdr:row>
      <xdr:rowOff>0</xdr:rowOff>
    </xdr:from>
    <xdr:to>
      <xdr:col>28</xdr:col>
      <xdr:colOff>0</xdr:colOff>
      <xdr:row>28</xdr:row>
      <xdr:rowOff>1</xdr:rowOff>
    </xdr:to>
    <xdr:sp macro="" textlink="">
      <xdr:nvSpPr>
        <xdr:cNvPr id="42" name="円/楕円 29"/>
        <xdr:cNvSpPr/>
      </xdr:nvSpPr>
      <xdr:spPr>
        <a:xfrm>
          <a:off x="15973425" y="128492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27</xdr:row>
      <xdr:rowOff>1</xdr:rowOff>
    </xdr:to>
    <xdr:sp macro="" textlink="">
      <xdr:nvSpPr>
        <xdr:cNvPr id="43" name="円/楕円 29"/>
        <xdr:cNvSpPr/>
      </xdr:nvSpPr>
      <xdr:spPr>
        <a:xfrm>
          <a:off x="15973425" y="123348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28</xdr:col>
      <xdr:colOff>0</xdr:colOff>
      <xdr:row>29</xdr:row>
      <xdr:rowOff>1</xdr:rowOff>
    </xdr:to>
    <xdr:sp macro="" textlink="">
      <xdr:nvSpPr>
        <xdr:cNvPr id="44" name="円/楕円 29"/>
        <xdr:cNvSpPr/>
      </xdr:nvSpPr>
      <xdr:spPr>
        <a:xfrm>
          <a:off x="15973425" y="133635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30</xdr:row>
      <xdr:rowOff>1</xdr:rowOff>
    </xdr:to>
    <xdr:sp macro="" textlink="">
      <xdr:nvSpPr>
        <xdr:cNvPr id="45" name="円/楕円 29"/>
        <xdr:cNvSpPr/>
      </xdr:nvSpPr>
      <xdr:spPr>
        <a:xfrm>
          <a:off x="15973425" y="138779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30</xdr:row>
      <xdr:rowOff>0</xdr:rowOff>
    </xdr:from>
    <xdr:to>
      <xdr:col>28</xdr:col>
      <xdr:colOff>0</xdr:colOff>
      <xdr:row>31</xdr:row>
      <xdr:rowOff>1</xdr:rowOff>
    </xdr:to>
    <xdr:sp macro="" textlink="">
      <xdr:nvSpPr>
        <xdr:cNvPr id="46" name="円/楕円 29"/>
        <xdr:cNvSpPr/>
      </xdr:nvSpPr>
      <xdr:spPr>
        <a:xfrm>
          <a:off x="15973425" y="143922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32</xdr:row>
      <xdr:rowOff>0</xdr:rowOff>
    </xdr:from>
    <xdr:to>
      <xdr:col>28</xdr:col>
      <xdr:colOff>0</xdr:colOff>
      <xdr:row>33</xdr:row>
      <xdr:rowOff>1</xdr:rowOff>
    </xdr:to>
    <xdr:sp macro="" textlink="">
      <xdr:nvSpPr>
        <xdr:cNvPr id="47" name="円/楕円 29"/>
        <xdr:cNvSpPr/>
      </xdr:nvSpPr>
      <xdr:spPr>
        <a:xfrm>
          <a:off x="15973425" y="154209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32</xdr:row>
      <xdr:rowOff>1</xdr:rowOff>
    </xdr:to>
    <xdr:sp macro="" textlink="">
      <xdr:nvSpPr>
        <xdr:cNvPr id="48" name="円/楕円 29"/>
        <xdr:cNvSpPr/>
      </xdr:nvSpPr>
      <xdr:spPr>
        <a:xfrm>
          <a:off x="15973425" y="149066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35</xdr:row>
      <xdr:rowOff>1</xdr:rowOff>
    </xdr:to>
    <xdr:sp macro="" textlink="">
      <xdr:nvSpPr>
        <xdr:cNvPr id="49" name="円/楕円 29"/>
        <xdr:cNvSpPr/>
      </xdr:nvSpPr>
      <xdr:spPr>
        <a:xfrm>
          <a:off x="15973425" y="164496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33</xdr:row>
      <xdr:rowOff>0</xdr:rowOff>
    </xdr:from>
    <xdr:to>
      <xdr:col>28</xdr:col>
      <xdr:colOff>0</xdr:colOff>
      <xdr:row>34</xdr:row>
      <xdr:rowOff>1</xdr:rowOff>
    </xdr:to>
    <xdr:sp macro="" textlink="">
      <xdr:nvSpPr>
        <xdr:cNvPr id="50" name="円/楕円 29"/>
        <xdr:cNvSpPr/>
      </xdr:nvSpPr>
      <xdr:spPr>
        <a:xfrm>
          <a:off x="15973425" y="159353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28</xdr:col>
      <xdr:colOff>0</xdr:colOff>
      <xdr:row>36</xdr:row>
      <xdr:rowOff>1</xdr:rowOff>
    </xdr:to>
    <xdr:sp macro="" textlink="">
      <xdr:nvSpPr>
        <xdr:cNvPr id="51" name="円/楕円 29"/>
        <xdr:cNvSpPr/>
      </xdr:nvSpPr>
      <xdr:spPr>
        <a:xfrm>
          <a:off x="15973425" y="169640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28</xdr:col>
      <xdr:colOff>0</xdr:colOff>
      <xdr:row>37</xdr:row>
      <xdr:rowOff>1</xdr:rowOff>
    </xdr:to>
    <xdr:sp macro="" textlink="">
      <xdr:nvSpPr>
        <xdr:cNvPr id="52" name="円/楕円 29"/>
        <xdr:cNvSpPr/>
      </xdr:nvSpPr>
      <xdr:spPr>
        <a:xfrm>
          <a:off x="15973425" y="1747837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28</xdr:col>
      <xdr:colOff>0</xdr:colOff>
      <xdr:row>38</xdr:row>
      <xdr:rowOff>1</xdr:rowOff>
    </xdr:to>
    <xdr:sp macro="" textlink="">
      <xdr:nvSpPr>
        <xdr:cNvPr id="53" name="円/楕円 29"/>
        <xdr:cNvSpPr/>
      </xdr:nvSpPr>
      <xdr:spPr>
        <a:xfrm>
          <a:off x="15973425" y="17992725"/>
          <a:ext cx="571500" cy="51435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テーブル2" displayName="テーブル2" ref="E2:G77" totalsRowShown="0" headerRowDxfId="34" dataDxfId="33" headerRowCellStyle="標準 2 2 2" dataCellStyle="標準 2 2 2">
  <autoFilter ref="E2:G77">
    <filterColumn colId="0" hiddenButton="1"/>
    <filterColumn colId="1" hiddenButton="1"/>
    <filterColumn colId="2" hiddenButton="1"/>
  </autoFilter>
  <tableColumns count="3">
    <tableColumn id="1" name="午前のみ中止" dataDxfId="32" dataCellStyle="標準 2 2 2"/>
    <tableColumn id="2" name="午後のみ中止" dataDxfId="31" dataCellStyle="標準 2 2 2"/>
    <tableColumn id="3" name="夜間のみ中止" dataDxfId="30" dataCellStyle="標準 2 2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テーブル1" displayName="テーブル1" ref="A2:B50" totalsRowShown="0" headerRowDxfId="29" dataDxfId="28" headerRowCellStyle="標準 2 2 2" dataCellStyle="標準 2 2 2">
  <autoFilter ref="A2:B50">
    <filterColumn colId="0" hiddenButton="1"/>
    <filterColumn colId="1" hiddenButton="1"/>
  </autoFilter>
  <tableColumns count="2">
    <tableColumn id="1" name="教育委員会" dataDxfId="27" dataCellStyle="標準 2 2 2"/>
    <tableColumn id="2" name="海技・看護" dataDxfId="26" dataCellStyle="標準 2 2 2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1"/>
  <sheetViews>
    <sheetView tabSelected="1" zoomScale="85" zoomScaleNormal="85" workbookViewId="0">
      <selection activeCell="D5" sqref="D5:L5"/>
    </sheetView>
  </sheetViews>
  <sheetFormatPr defaultColWidth="4.125" defaultRowHeight="33.950000000000003" customHeight="1" outlineLevelCol="1" x14ac:dyDescent="0.15"/>
  <cols>
    <col min="1" max="13" width="4.125" style="26"/>
    <col min="14" max="14" width="5.125" style="26" bestFit="1" customWidth="1"/>
    <col min="15" max="15" width="5.875" style="26" bestFit="1" customWidth="1"/>
    <col min="16" max="16" width="3.875" style="26" bestFit="1" customWidth="1"/>
    <col min="17" max="17" width="4.125" style="26" customWidth="1"/>
    <col min="18" max="18" width="4.125" style="26"/>
    <col min="19" max="19" width="3.625" style="26" bestFit="1" customWidth="1"/>
    <col min="20" max="20" width="4.875" style="26" customWidth="1"/>
    <col min="21" max="21" width="5.125" style="26" customWidth="1"/>
    <col min="22" max="22" width="2.5" style="26" bestFit="1" customWidth="1"/>
    <col min="23" max="23" width="4.125" style="26"/>
    <col min="24" max="24" width="5.5" style="26" customWidth="1"/>
    <col min="25" max="30" width="4.125" style="26"/>
    <col min="31" max="31" width="4.25" style="26" hidden="1" customWidth="1" outlineLevel="1"/>
    <col min="32" max="36" width="4.125" style="26" hidden="1" customWidth="1" outlineLevel="1"/>
    <col min="37" max="37" width="4" style="26" hidden="1" customWidth="1" outlineLevel="1"/>
    <col min="38" max="38" width="2.5" style="26" hidden="1" customWidth="1" outlineLevel="1"/>
    <col min="39" max="39" width="4" style="26" hidden="1" customWidth="1" outlineLevel="1"/>
    <col min="40" max="40" width="3.875" style="26" hidden="1" customWidth="1" outlineLevel="1"/>
    <col min="41" max="41" width="4" style="26" hidden="1" customWidth="1" outlineLevel="1"/>
    <col min="42" max="42" width="2.5" style="26" hidden="1" customWidth="1" outlineLevel="1"/>
    <col min="43" max="45" width="4.125" style="26" hidden="1" customWidth="1" outlineLevel="1"/>
    <col min="46" max="46" width="4.125" style="26" collapsed="1"/>
    <col min="47" max="16384" width="4.125" style="26"/>
  </cols>
  <sheetData>
    <row r="1" spans="1:37" ht="33.950000000000003" customHeight="1" x14ac:dyDescent="0.15">
      <c r="A1" s="38" t="s">
        <v>86</v>
      </c>
    </row>
    <row r="2" spans="1:37" ht="33.950000000000003" customHeight="1" x14ac:dyDescent="0.15">
      <c r="A2" s="218" t="s">
        <v>122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</row>
    <row r="3" spans="1:37" ht="33.950000000000003" customHeight="1" x14ac:dyDescent="0.15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</row>
    <row r="4" spans="1:37" ht="33.950000000000003" customHeight="1" thickBot="1" x14ac:dyDescent="0.2">
      <c r="A4" s="218"/>
      <c r="B4" s="218"/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AE4" s="26" t="s">
        <v>1</v>
      </c>
    </row>
    <row r="5" spans="1:37" ht="33.950000000000003" customHeight="1" thickBot="1" x14ac:dyDescent="0.2">
      <c r="A5" s="196" t="s">
        <v>63</v>
      </c>
      <c r="B5" s="197"/>
      <c r="C5" s="197"/>
      <c r="D5" s="227"/>
      <c r="E5" s="227"/>
      <c r="F5" s="227"/>
      <c r="G5" s="227"/>
      <c r="H5" s="227"/>
      <c r="I5" s="227"/>
      <c r="J5" s="227"/>
      <c r="K5" s="227"/>
      <c r="L5" s="227"/>
      <c r="M5" s="228" t="s">
        <v>121</v>
      </c>
      <c r="N5" s="228"/>
      <c r="O5" s="228"/>
      <c r="P5" s="228"/>
      <c r="Q5" s="228"/>
      <c r="R5" s="228"/>
      <c r="S5" s="228"/>
      <c r="T5" s="229"/>
      <c r="AE5" s="26" t="s">
        <v>3</v>
      </c>
    </row>
    <row r="6" spans="1:37" ht="33.950000000000003" customHeight="1" thickBot="1" x14ac:dyDescent="0.2">
      <c r="AE6" s="26" t="s">
        <v>5</v>
      </c>
    </row>
    <row r="7" spans="1:37" ht="33.950000000000003" customHeight="1" thickBot="1" x14ac:dyDescent="0.2">
      <c r="A7" s="186" t="s">
        <v>64</v>
      </c>
      <c r="B7" s="219"/>
      <c r="C7" s="219"/>
      <c r="D7" s="164" t="s">
        <v>0</v>
      </c>
      <c r="E7" s="164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AE7" s="26" t="s">
        <v>6</v>
      </c>
    </row>
    <row r="8" spans="1:37" ht="33.950000000000003" customHeight="1" thickBot="1" x14ac:dyDescent="0.2">
      <c r="A8" s="220"/>
      <c r="B8" s="221"/>
      <c r="C8" s="221"/>
      <c r="D8" s="164" t="s">
        <v>2</v>
      </c>
      <c r="E8" s="164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  <c r="AE8" s="26" t="s">
        <v>7</v>
      </c>
    </row>
    <row r="9" spans="1:37" ht="33.950000000000003" customHeight="1" thickBot="1" x14ac:dyDescent="0.2">
      <c r="A9" s="220"/>
      <c r="B9" s="221"/>
      <c r="C9" s="221"/>
      <c r="D9" s="152" t="s">
        <v>4</v>
      </c>
      <c r="E9" s="152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6"/>
      <c r="AE9" s="26" t="s">
        <v>8</v>
      </c>
    </row>
    <row r="10" spans="1:37" ht="33.950000000000003" customHeight="1" thickBot="1" x14ac:dyDescent="0.2">
      <c r="A10" s="222"/>
      <c r="B10" s="223"/>
      <c r="C10" s="223"/>
      <c r="D10" s="164" t="s">
        <v>83</v>
      </c>
      <c r="E10" s="164"/>
      <c r="F10" s="224" t="s">
        <v>84</v>
      </c>
      <c r="G10" s="224"/>
      <c r="H10" s="224"/>
      <c r="I10" s="225"/>
      <c r="J10" s="225"/>
      <c r="K10" s="225"/>
      <c r="L10" s="225"/>
      <c r="M10" s="225"/>
      <c r="N10" s="225"/>
      <c r="O10" s="225"/>
      <c r="P10" s="225"/>
      <c r="Q10" s="225"/>
      <c r="R10" s="225"/>
      <c r="S10" s="225"/>
      <c r="T10" s="226"/>
      <c r="AE10" s="26" t="s">
        <v>9</v>
      </c>
    </row>
    <row r="11" spans="1:37" ht="33.950000000000003" customHeight="1" thickBot="1" x14ac:dyDescent="0.2">
      <c r="AE11" s="26" t="s">
        <v>10</v>
      </c>
    </row>
    <row r="12" spans="1:37" ht="33.950000000000003" customHeight="1" thickBot="1" x14ac:dyDescent="0.2">
      <c r="A12" s="196" t="s">
        <v>65</v>
      </c>
      <c r="B12" s="197"/>
      <c r="C12" s="197"/>
      <c r="D12" s="153"/>
      <c r="E12" s="153"/>
      <c r="F12" s="153"/>
      <c r="G12" s="153"/>
      <c r="H12" s="153"/>
      <c r="I12" s="153"/>
      <c r="J12" s="164" t="s">
        <v>66</v>
      </c>
      <c r="K12" s="164"/>
      <c r="L12" s="164"/>
      <c r="M12" s="164"/>
      <c r="N12" s="164"/>
      <c r="O12" s="164"/>
      <c r="P12" s="164"/>
      <c r="Q12" s="164"/>
      <c r="R12" s="164"/>
      <c r="S12" s="164"/>
      <c r="T12" s="217"/>
      <c r="AE12" s="26" t="s">
        <v>15</v>
      </c>
    </row>
    <row r="13" spans="1:37" ht="33.950000000000003" customHeight="1" thickBot="1" x14ac:dyDescent="0.2">
      <c r="AE13" s="26" t="s">
        <v>17</v>
      </c>
    </row>
    <row r="14" spans="1:37" ht="33.950000000000003" customHeight="1" x14ac:dyDescent="0.15">
      <c r="A14" s="186" t="s">
        <v>69</v>
      </c>
      <c r="B14" s="187"/>
      <c r="C14" s="211"/>
      <c r="D14" s="209"/>
      <c r="E14" s="209"/>
      <c r="F14" s="209"/>
      <c r="G14" s="209"/>
      <c r="H14" s="209"/>
      <c r="I14" s="209"/>
      <c r="J14" s="34" t="s">
        <v>11</v>
      </c>
      <c r="K14" s="45" t="str">
        <f>IF(D14="","",D14)</f>
        <v/>
      </c>
      <c r="L14" s="35" t="s">
        <v>67</v>
      </c>
      <c r="M14" s="29"/>
      <c r="N14" s="161"/>
      <c r="O14" s="147"/>
      <c r="P14" s="149" t="s">
        <v>13</v>
      </c>
      <c r="Q14" s="147"/>
      <c r="R14" s="147"/>
      <c r="S14" s="149" t="s">
        <v>14</v>
      </c>
      <c r="T14" s="147"/>
      <c r="U14" s="147"/>
      <c r="V14" s="149" t="s">
        <v>13</v>
      </c>
      <c r="W14" s="147"/>
      <c r="X14" s="158"/>
      <c r="AE14" s="26" t="s">
        <v>18</v>
      </c>
      <c r="AK14" s="26" t="s">
        <v>19</v>
      </c>
    </row>
    <row r="15" spans="1:37" ht="33.950000000000003" customHeight="1" x14ac:dyDescent="0.15">
      <c r="A15" s="212"/>
      <c r="B15" s="198"/>
      <c r="C15" s="213"/>
      <c r="D15" s="210"/>
      <c r="E15" s="210"/>
      <c r="F15" s="210"/>
      <c r="G15" s="210"/>
      <c r="H15" s="210"/>
      <c r="I15" s="210"/>
      <c r="J15" s="32" t="s">
        <v>11</v>
      </c>
      <c r="K15" s="46" t="str">
        <f>IF(D15="","",D15)</f>
        <v/>
      </c>
      <c r="L15" s="33" t="s">
        <v>68</v>
      </c>
      <c r="M15" s="28"/>
      <c r="N15" s="162"/>
      <c r="O15" s="163"/>
      <c r="P15" s="157"/>
      <c r="Q15" s="159"/>
      <c r="R15" s="159"/>
      <c r="S15" s="157"/>
      <c r="T15" s="159"/>
      <c r="U15" s="159"/>
      <c r="V15" s="157"/>
      <c r="W15" s="159"/>
      <c r="X15" s="160"/>
      <c r="AE15" s="26" t="s">
        <v>22</v>
      </c>
      <c r="AK15" s="26" t="s">
        <v>23</v>
      </c>
    </row>
    <row r="16" spans="1:37" ht="33.950000000000003" customHeight="1" thickBot="1" x14ac:dyDescent="0.2">
      <c r="A16" s="188"/>
      <c r="B16" s="189"/>
      <c r="C16" s="214"/>
      <c r="D16" s="215" t="s">
        <v>71</v>
      </c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  <c r="V16" s="215"/>
      <c r="W16" s="215"/>
      <c r="X16" s="216"/>
      <c r="AE16" s="26" t="s">
        <v>25</v>
      </c>
      <c r="AK16" s="26" t="s">
        <v>26</v>
      </c>
    </row>
    <row r="17" spans="1:45" ht="33.950000000000003" customHeight="1" thickBot="1" x14ac:dyDescent="0.2">
      <c r="AE17" s="26" t="s">
        <v>29</v>
      </c>
      <c r="AK17" s="26" t="s">
        <v>30</v>
      </c>
    </row>
    <row r="18" spans="1:45" ht="33.950000000000003" customHeight="1" x14ac:dyDescent="0.15">
      <c r="A18" s="186" t="s">
        <v>70</v>
      </c>
      <c r="B18" s="187"/>
      <c r="C18" s="187"/>
      <c r="D18" s="161"/>
      <c r="E18" s="147"/>
      <c r="F18" s="149" t="s">
        <v>13</v>
      </c>
      <c r="G18" s="147"/>
      <c r="H18" s="147"/>
      <c r="I18" s="149" t="s">
        <v>14</v>
      </c>
      <c r="J18" s="147"/>
      <c r="K18" s="147"/>
      <c r="L18" s="149" t="s">
        <v>13</v>
      </c>
      <c r="M18" s="147"/>
      <c r="N18" s="158"/>
      <c r="O18" s="190" t="s">
        <v>72</v>
      </c>
      <c r="P18" s="191"/>
      <c r="Q18" s="191"/>
      <c r="R18" s="191"/>
      <c r="S18" s="191"/>
      <c r="T18" s="191"/>
      <c r="U18" s="191"/>
      <c r="V18" s="191"/>
      <c r="W18" s="191"/>
      <c r="X18" s="192"/>
      <c r="AE18" s="26" t="s">
        <v>31</v>
      </c>
      <c r="AK18" s="26" t="s">
        <v>30</v>
      </c>
    </row>
    <row r="19" spans="1:45" ht="33.950000000000003" customHeight="1" thickBot="1" x14ac:dyDescent="0.2">
      <c r="A19" s="188"/>
      <c r="B19" s="189"/>
      <c r="C19" s="189"/>
      <c r="D19" s="175"/>
      <c r="E19" s="148"/>
      <c r="F19" s="150"/>
      <c r="G19" s="148"/>
      <c r="H19" s="148"/>
      <c r="I19" s="150"/>
      <c r="J19" s="148"/>
      <c r="K19" s="148"/>
      <c r="L19" s="150"/>
      <c r="M19" s="148"/>
      <c r="N19" s="165"/>
      <c r="O19" s="193"/>
      <c r="P19" s="194"/>
      <c r="Q19" s="194"/>
      <c r="R19" s="194"/>
      <c r="S19" s="194"/>
      <c r="T19" s="194"/>
      <c r="U19" s="194"/>
      <c r="V19" s="194"/>
      <c r="W19" s="194"/>
      <c r="X19" s="195"/>
    </row>
    <row r="20" spans="1:45" ht="33.950000000000003" customHeight="1" thickBot="1" x14ac:dyDescent="0.2">
      <c r="A20" s="196" t="s">
        <v>32</v>
      </c>
      <c r="B20" s="197"/>
      <c r="C20" s="197"/>
      <c r="D20" s="47"/>
      <c r="E20" s="48"/>
      <c r="F20" s="49"/>
      <c r="G20" s="48"/>
      <c r="H20" s="48"/>
      <c r="I20" s="185" t="str">
        <f>IFERROR(AI23*AO23,"")</f>
        <v/>
      </c>
      <c r="J20" s="185"/>
      <c r="K20" s="185"/>
      <c r="L20" s="185"/>
      <c r="M20" s="185"/>
      <c r="N20" s="31" t="s">
        <v>33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AE20" s="26" t="s">
        <v>74</v>
      </c>
      <c r="AI20" s="151" t="str">
        <f>D18&amp;F18&amp;G18</f>
        <v>:</v>
      </c>
      <c r="AJ20" s="151"/>
      <c r="AK20" s="151"/>
      <c r="AL20" s="151"/>
      <c r="AM20" s="151"/>
      <c r="AN20" s="30" t="s">
        <v>14</v>
      </c>
      <c r="AO20" s="168" t="str">
        <f>J18&amp;L18&amp;M18</f>
        <v>:</v>
      </c>
      <c r="AP20" s="168"/>
      <c r="AQ20" s="168"/>
      <c r="AR20" s="168"/>
      <c r="AS20" s="168"/>
    </row>
    <row r="21" spans="1:45" ht="33.950000000000003" customHeight="1" thickBot="1" x14ac:dyDescent="0.2">
      <c r="A21" s="30"/>
      <c r="B21" s="30"/>
      <c r="C21" s="30"/>
      <c r="D21" s="50"/>
      <c r="E21" s="50"/>
      <c r="F21" s="51"/>
      <c r="G21" s="50"/>
      <c r="H21" s="50"/>
      <c r="I21" s="51"/>
      <c r="J21" s="50"/>
      <c r="K21" s="50"/>
      <c r="L21" s="51"/>
      <c r="M21" s="50"/>
      <c r="N21" s="50"/>
      <c r="O21" s="37"/>
      <c r="P21" s="37"/>
      <c r="Q21" s="37"/>
      <c r="R21" s="37"/>
      <c r="S21" s="37"/>
      <c r="T21" s="37"/>
      <c r="U21" s="37"/>
      <c r="V21" s="37"/>
      <c r="W21" s="37"/>
      <c r="X21" s="37"/>
      <c r="AE21" s="26" t="s">
        <v>73</v>
      </c>
      <c r="AI21" s="151" t="e">
        <f>AO20-AI20</f>
        <v>#VALUE!</v>
      </c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</row>
    <row r="22" spans="1:45" ht="33.950000000000003" customHeight="1" x14ac:dyDescent="0.15">
      <c r="A22" s="199" t="s">
        <v>123</v>
      </c>
      <c r="B22" s="200"/>
      <c r="C22" s="200"/>
      <c r="D22" s="161"/>
      <c r="E22" s="147"/>
      <c r="F22" s="166" t="s">
        <v>13</v>
      </c>
      <c r="G22" s="147"/>
      <c r="H22" s="147"/>
      <c r="I22" s="166" t="s">
        <v>14</v>
      </c>
      <c r="J22" s="147"/>
      <c r="K22" s="147"/>
      <c r="L22" s="166" t="s">
        <v>13</v>
      </c>
      <c r="M22" s="147"/>
      <c r="N22" s="158"/>
      <c r="O22" s="169" t="s">
        <v>72</v>
      </c>
      <c r="P22" s="170"/>
      <c r="Q22" s="170"/>
      <c r="R22" s="170"/>
      <c r="S22" s="170"/>
      <c r="T22" s="170"/>
      <c r="U22" s="170"/>
      <c r="V22" s="170"/>
      <c r="W22" s="170"/>
      <c r="X22" s="171"/>
      <c r="AE22" s="26" t="s">
        <v>75</v>
      </c>
      <c r="AI22" s="184" t="e">
        <f>IF(AND(AO20-AI20&gt;0,AO20-AI20&lt;0.020833333),0.041666667,MROUND(AI21,"1:00"))</f>
        <v>#VALUE!</v>
      </c>
      <c r="AJ22" s="184"/>
      <c r="AK22" s="184"/>
      <c r="AL22" s="184"/>
      <c r="AM22" s="184"/>
      <c r="AN22" s="184"/>
      <c r="AO22" s="184"/>
      <c r="AP22" s="184"/>
      <c r="AQ22" s="184"/>
      <c r="AR22" s="184"/>
      <c r="AS22" s="184"/>
    </row>
    <row r="23" spans="1:45" ht="33.950000000000003" customHeight="1" thickBot="1" x14ac:dyDescent="0.2">
      <c r="A23" s="201"/>
      <c r="B23" s="202"/>
      <c r="C23" s="202"/>
      <c r="D23" s="175"/>
      <c r="E23" s="148"/>
      <c r="F23" s="167"/>
      <c r="G23" s="148"/>
      <c r="H23" s="148"/>
      <c r="I23" s="167"/>
      <c r="J23" s="148"/>
      <c r="K23" s="148"/>
      <c r="L23" s="167"/>
      <c r="M23" s="148"/>
      <c r="N23" s="165"/>
      <c r="O23" s="172"/>
      <c r="P23" s="173"/>
      <c r="Q23" s="173"/>
      <c r="R23" s="173"/>
      <c r="S23" s="173"/>
      <c r="T23" s="173"/>
      <c r="U23" s="173"/>
      <c r="V23" s="173"/>
      <c r="W23" s="173"/>
      <c r="X23" s="174"/>
      <c r="AE23" s="26" t="s">
        <v>76</v>
      </c>
      <c r="AI23" s="27" t="e">
        <f>IF(AND(AO20-AI20&gt;0,AO20-AI20&lt;0.020833333),1,AI22*24)</f>
        <v>#VALUE!</v>
      </c>
      <c r="AJ23" s="26" t="s">
        <v>77</v>
      </c>
      <c r="AL23" s="26" t="s">
        <v>78</v>
      </c>
      <c r="AM23" s="26" t="s">
        <v>79</v>
      </c>
      <c r="AO23" s="198">
        <v>500</v>
      </c>
      <c r="AP23" s="198"/>
      <c r="AQ23" s="26" t="s">
        <v>33</v>
      </c>
      <c r="AR23" s="28"/>
      <c r="AS23" s="28"/>
    </row>
    <row r="24" spans="1:45" ht="33.950000000000003" customHeight="1" thickBot="1" x14ac:dyDescent="0.2">
      <c r="A24" s="203" t="s">
        <v>32</v>
      </c>
      <c r="B24" s="204"/>
      <c r="C24" s="204"/>
      <c r="D24" s="90"/>
      <c r="E24" s="91"/>
      <c r="F24" s="92"/>
      <c r="G24" s="91"/>
      <c r="H24" s="91"/>
      <c r="I24" s="205" t="str">
        <f>IFERROR(AI28*AO28,"")</f>
        <v/>
      </c>
      <c r="J24" s="205"/>
      <c r="K24" s="205"/>
      <c r="L24" s="205"/>
      <c r="M24" s="205"/>
      <c r="N24" s="93" t="s">
        <v>33</v>
      </c>
      <c r="O24" s="94"/>
      <c r="P24" s="94"/>
      <c r="Q24" s="94"/>
      <c r="R24" s="94"/>
      <c r="S24" s="94"/>
      <c r="T24" s="94"/>
      <c r="U24" s="94"/>
      <c r="V24" s="94"/>
      <c r="W24" s="94"/>
      <c r="X24" s="94"/>
    </row>
    <row r="25" spans="1:45" ht="33.950000000000003" customHeight="1" thickBot="1" x14ac:dyDescent="0.2">
      <c r="C25" s="30"/>
      <c r="D25" s="30"/>
      <c r="E25" s="30"/>
      <c r="F25" s="30"/>
      <c r="AE25" s="26" t="s">
        <v>80</v>
      </c>
      <c r="AI25" s="151" t="str">
        <f>D22&amp;F22&amp;G22</f>
        <v>:</v>
      </c>
      <c r="AJ25" s="151"/>
      <c r="AK25" s="151"/>
      <c r="AL25" s="151"/>
      <c r="AM25" s="151"/>
      <c r="AN25" s="30" t="s">
        <v>14</v>
      </c>
      <c r="AO25" s="168" t="str">
        <f>J22&amp;L22&amp;M22</f>
        <v>:</v>
      </c>
      <c r="AP25" s="168"/>
      <c r="AQ25" s="168"/>
      <c r="AR25" s="168"/>
      <c r="AS25" s="168"/>
    </row>
    <row r="26" spans="1:45" ht="33.950000000000003" customHeight="1" x14ac:dyDescent="0.15">
      <c r="A26" s="176" t="s">
        <v>82</v>
      </c>
      <c r="B26" s="177"/>
      <c r="C26" s="178"/>
      <c r="D26" s="208" t="s">
        <v>40</v>
      </c>
      <c r="E26" s="206"/>
      <c r="F26" s="206"/>
      <c r="G26" s="206"/>
      <c r="H26" s="207"/>
      <c r="I26" s="207"/>
      <c r="J26" s="139" t="s">
        <v>41</v>
      </c>
      <c r="K26" s="139"/>
      <c r="L26" s="206" t="s">
        <v>42</v>
      </c>
      <c r="M26" s="206"/>
      <c r="N26" s="206"/>
      <c r="O26" s="207"/>
      <c r="P26" s="207"/>
      <c r="Q26" s="139" t="s">
        <v>41</v>
      </c>
      <c r="R26" s="139"/>
      <c r="S26" s="206" t="s">
        <v>43</v>
      </c>
      <c r="T26" s="206"/>
      <c r="U26" s="206"/>
      <c r="V26" s="207"/>
      <c r="W26" s="207"/>
      <c r="X26" s="140" t="s">
        <v>41</v>
      </c>
      <c r="AE26" s="26" t="s">
        <v>81</v>
      </c>
      <c r="AI26" s="151" t="e">
        <f>AO25-AI25</f>
        <v>#VALUE!</v>
      </c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</row>
    <row r="27" spans="1:45" ht="33.950000000000003" customHeight="1" thickBot="1" x14ac:dyDescent="0.2">
      <c r="A27" s="179"/>
      <c r="B27" s="180"/>
      <c r="C27" s="181"/>
      <c r="D27" s="182" t="s">
        <v>143</v>
      </c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3"/>
      <c r="AE27" s="26" t="s">
        <v>75</v>
      </c>
      <c r="AI27" s="184" t="e">
        <f>IF(AND(AO25-AI25&gt;0,AO25-AI25&lt;0.020833333),0.041666667,MROUND(AI26,"1:00"))</f>
        <v>#VALUE!</v>
      </c>
      <c r="AJ27" s="184"/>
      <c r="AK27" s="184"/>
      <c r="AL27" s="184"/>
      <c r="AM27" s="184"/>
      <c r="AN27" s="184"/>
      <c r="AO27" s="184"/>
      <c r="AP27" s="184"/>
      <c r="AQ27" s="184"/>
      <c r="AR27" s="184"/>
      <c r="AS27" s="184"/>
    </row>
    <row r="28" spans="1:45" ht="33.950000000000003" customHeight="1" x14ac:dyDescent="0.15">
      <c r="AE28" s="26" t="s">
        <v>76</v>
      </c>
      <c r="AI28" s="27" t="e">
        <f>IF(AND(AO25-AI25&gt;0,AO25-AI25&lt;0.020833333),1,AI27*24)</f>
        <v>#VALUE!</v>
      </c>
      <c r="AJ28" s="26" t="s">
        <v>77</v>
      </c>
      <c r="AL28" s="26" t="s">
        <v>78</v>
      </c>
      <c r="AM28" s="26" t="s">
        <v>79</v>
      </c>
      <c r="AO28" s="198">
        <v>1100</v>
      </c>
      <c r="AP28" s="198"/>
      <c r="AQ28" s="26" t="s">
        <v>33</v>
      </c>
      <c r="AR28" s="28"/>
      <c r="AS28" s="28"/>
    </row>
    <row r="31" spans="1:45" ht="33.950000000000003" customHeight="1" x14ac:dyDescent="0.15">
      <c r="R31" s="36"/>
    </row>
  </sheetData>
  <sheetProtection algorithmName="SHA-512" hashValue="0KMzOiZxQuPgh/GKruABL2Q1XV1vVQZSG6c8AkIINKoiHq7nA8j1ir7XiW6b8d4GQd6Ahl3cmmNVWNqsFb0mnQ==" saltValue="jWfTybHjuXEKh8oX5PiH7w==" spinCount="100000" sheet="1" objects="1" scenarios="1"/>
  <mergeCells count="68">
    <mergeCell ref="A2:X4"/>
    <mergeCell ref="D10:E10"/>
    <mergeCell ref="A7:C10"/>
    <mergeCell ref="F10:H10"/>
    <mergeCell ref="I10:T10"/>
    <mergeCell ref="D7:E7"/>
    <mergeCell ref="F7:T7"/>
    <mergeCell ref="A5:C5"/>
    <mergeCell ref="D5:L5"/>
    <mergeCell ref="M5:T5"/>
    <mergeCell ref="D14:I14"/>
    <mergeCell ref="D15:I15"/>
    <mergeCell ref="A14:C16"/>
    <mergeCell ref="D16:X16"/>
    <mergeCell ref="A12:C12"/>
    <mergeCell ref="D12:I12"/>
    <mergeCell ref="J12:T12"/>
    <mergeCell ref="AO28:AP28"/>
    <mergeCell ref="A24:C24"/>
    <mergeCell ref="I24:M24"/>
    <mergeCell ref="AI25:AM25"/>
    <mergeCell ref="AO25:AS25"/>
    <mergeCell ref="AI26:AS26"/>
    <mergeCell ref="AI27:AS27"/>
    <mergeCell ref="S26:U26"/>
    <mergeCell ref="V26:W26"/>
    <mergeCell ref="D26:G26"/>
    <mergeCell ref="H26:I26"/>
    <mergeCell ref="L26:N26"/>
    <mergeCell ref="O26:P26"/>
    <mergeCell ref="D18:E19"/>
    <mergeCell ref="F18:F19"/>
    <mergeCell ref="A26:C27"/>
    <mergeCell ref="D27:X27"/>
    <mergeCell ref="AI22:AS22"/>
    <mergeCell ref="I20:M20"/>
    <mergeCell ref="M22:N23"/>
    <mergeCell ref="L18:L19"/>
    <mergeCell ref="A18:C19"/>
    <mergeCell ref="O18:X19"/>
    <mergeCell ref="A20:C20"/>
    <mergeCell ref="AO23:AP23"/>
    <mergeCell ref="A22:C23"/>
    <mergeCell ref="D22:E23"/>
    <mergeCell ref="F22:F23"/>
    <mergeCell ref="G22:H23"/>
    <mergeCell ref="I22:I23"/>
    <mergeCell ref="J22:K23"/>
    <mergeCell ref="L22:L23"/>
    <mergeCell ref="AI20:AM20"/>
    <mergeCell ref="AO20:AS20"/>
    <mergeCell ref="O22:X23"/>
    <mergeCell ref="G18:H19"/>
    <mergeCell ref="I18:I19"/>
    <mergeCell ref="AI21:AS21"/>
    <mergeCell ref="D9:E9"/>
    <mergeCell ref="F8:T8"/>
    <mergeCell ref="F9:T9"/>
    <mergeCell ref="V14:V15"/>
    <mergeCell ref="W14:X15"/>
    <mergeCell ref="N14:O15"/>
    <mergeCell ref="P14:P15"/>
    <mergeCell ref="Q14:R15"/>
    <mergeCell ref="S14:S15"/>
    <mergeCell ref="T14:U15"/>
    <mergeCell ref="D8:E8"/>
    <mergeCell ref="J18:K19"/>
    <mergeCell ref="M18:N19"/>
  </mergeCells>
  <phoneticPr fontId="13"/>
  <dataValidations xWindow="191" yWindow="499" count="5">
    <dataValidation type="list" errorStyle="warning" allowBlank="1" showInputMessage="1" showErrorMessage="1" errorTitle="リストにない又は複数種目ですか？" error="リストにない又は複数種目の場合のみ入力してください。" sqref="D12">
      <formula1>$AE$4:$AE$18</formula1>
    </dataValidation>
    <dataValidation imeMode="disabled" allowBlank="1" showInputMessage="1" showErrorMessage="1" sqref="I10:T10 V26:W26 N14:O15 Q14:R15 T14:U15 W14:X15 M18:N19 J18:K19 G18:H19 D18:E19 H26:I26 O26:P26"/>
    <dataValidation type="date" imeMode="disabled" allowBlank="1" showInputMessage="1" showErrorMessage="1" errorTitle="入力エラー" error="※年月日は「/」で区切ってください。_x000a_例：令和7年11月1日の場合_x000a_「2025/11/1」または「R7/11/1」" promptTitle="半角英数字で入力してください。" prompt="※年月日は「/」で区切ってください。_x000a_例：令和7年11月1日の場合_x000a_「2025/11/1」または「R7/11/1」" sqref="D15:I15">
      <formula1>45962</formula1>
      <formula2>46112</formula2>
    </dataValidation>
    <dataValidation type="date" imeMode="disabled" operator="greaterThanOrEqual" allowBlank="1" showInputMessage="1" showErrorMessage="1" errorTitle="入力エラー" error="※年月日は「/」で区切ってください。_x000a_例：令和7年9月1日の場合_x000a_「2025/9/1」または「R7/9/1」" promptTitle="半角英数字で入力してください。" prompt="※年月日は「/」で区切ってください。_x000a_例：令和7年9月1日の場合_x000a_「2025/9/1」または「R7/9/1」" sqref="D5:L5">
      <formula1>45901</formula1>
    </dataValidation>
    <dataValidation type="date" imeMode="disabled" allowBlank="1" showInputMessage="1" showErrorMessage="1" errorTitle="入力エラー" error="※年月日は「/」で区切ってください。_x000a_例：令和7年11月1日の場合_x000a_「2025/11/1」または「R7/11/1」" promptTitle="半角英数字で入力してください。" prompt="※年月日は「/」で区切ってください。_x000a_例：令和7年11月1日の場合_x000a_「2025/11/1」または「R7/11/1」" sqref="D14:I14">
      <formula1>45962</formula1>
      <formula2>46112</formula2>
    </dataValidation>
  </dataValidation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view="pageBreakPreview" zoomScale="60" zoomScaleNormal="100" workbookViewId="0">
      <selection activeCell="Q4" sqref="Q4:R4"/>
    </sheetView>
  </sheetViews>
  <sheetFormatPr defaultColWidth="4.125" defaultRowHeight="33.950000000000003" customHeight="1" x14ac:dyDescent="0.15"/>
  <cols>
    <col min="1" max="17" width="4.125" style="1"/>
    <col min="18" max="18" width="4.5" style="1" bestFit="1" customWidth="1"/>
    <col min="19" max="16384" width="4.125" style="1"/>
  </cols>
  <sheetData>
    <row r="1" spans="1:25" ht="33.950000000000003" customHeight="1" x14ac:dyDescent="0.15">
      <c r="A1" s="230" t="s">
        <v>85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2"/>
    </row>
    <row r="2" spans="1:25" ht="33.950000000000003" customHeight="1" x14ac:dyDescent="0.15">
      <c r="A2" s="233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5"/>
    </row>
    <row r="3" spans="1:25" ht="33.950000000000003" customHeight="1" x14ac:dyDescent="0.1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6"/>
    </row>
    <row r="4" spans="1:25" ht="33.950000000000003" customHeight="1" x14ac:dyDescent="0.15">
      <c r="A4" s="14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236" t="str">
        <f>IF(入力用!D5="","",TEXT(入力用!$D$5,"ge"))</f>
        <v/>
      </c>
      <c r="R4" s="236"/>
      <c r="S4" s="15" t="s">
        <v>47</v>
      </c>
      <c r="T4" s="236" t="str">
        <f>IF(入力用!D5="","",TEXT(入力用!$D$5,"mm"))</f>
        <v/>
      </c>
      <c r="U4" s="236"/>
      <c r="V4" s="15" t="s">
        <v>48</v>
      </c>
      <c r="W4" s="236" t="str">
        <f>IF(入力用!D5="","",TEXT(入力用!$D$5,"dd"))</f>
        <v/>
      </c>
      <c r="X4" s="236"/>
      <c r="Y4" s="17" t="s">
        <v>49</v>
      </c>
    </row>
    <row r="5" spans="1:25" ht="33.950000000000003" customHeight="1" x14ac:dyDescent="0.15">
      <c r="A5" s="18" t="s">
        <v>50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6"/>
    </row>
    <row r="6" spans="1:25" ht="33.950000000000003" customHeight="1" x14ac:dyDescent="0.1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237" t="s">
        <v>0</v>
      </c>
      <c r="P6" s="237"/>
      <c r="Q6" s="238" t="str">
        <f>IF(入力用!F7="","",入力用!F7)</f>
        <v/>
      </c>
      <c r="R6" s="238"/>
      <c r="S6" s="238"/>
      <c r="T6" s="238"/>
      <c r="U6" s="238"/>
      <c r="V6" s="238"/>
      <c r="W6" s="238"/>
      <c r="X6" s="238"/>
      <c r="Y6" s="239"/>
    </row>
    <row r="7" spans="1:25" ht="33.950000000000003" customHeight="1" x14ac:dyDescent="0.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236" t="s">
        <v>51</v>
      </c>
      <c r="N7" s="236"/>
      <c r="O7" s="240" t="s">
        <v>2</v>
      </c>
      <c r="P7" s="240"/>
      <c r="Q7" s="238" t="str">
        <f>IF(入力用!F8="","",入力用!F8)</f>
        <v/>
      </c>
      <c r="R7" s="238"/>
      <c r="S7" s="238"/>
      <c r="T7" s="238"/>
      <c r="U7" s="238"/>
      <c r="V7" s="238"/>
      <c r="W7" s="238"/>
      <c r="X7" s="238"/>
      <c r="Y7" s="239"/>
    </row>
    <row r="8" spans="1:25" ht="33.950000000000003" customHeight="1" x14ac:dyDescent="0.1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240" t="s">
        <v>4</v>
      </c>
      <c r="P8" s="240"/>
      <c r="Q8" s="238" t="str">
        <f>IF(入力用!F9="","",入力用!F9)</f>
        <v/>
      </c>
      <c r="R8" s="238"/>
      <c r="S8" s="238"/>
      <c r="T8" s="238"/>
      <c r="U8" s="238"/>
      <c r="V8" s="238"/>
      <c r="W8" s="238"/>
      <c r="X8" s="238"/>
      <c r="Y8" s="239"/>
    </row>
    <row r="9" spans="1:25" ht="33.950000000000003" customHeight="1" x14ac:dyDescent="0.1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9"/>
      <c r="P9" s="19"/>
      <c r="Q9" s="20"/>
      <c r="R9" s="20"/>
      <c r="S9" s="20"/>
      <c r="T9" s="20"/>
      <c r="U9" s="20"/>
      <c r="V9" s="20"/>
      <c r="W9" s="20"/>
      <c r="X9" s="20"/>
      <c r="Y9" s="21"/>
    </row>
    <row r="10" spans="1:25" ht="33.950000000000003" customHeight="1" x14ac:dyDescent="0.15">
      <c r="A10" s="18" t="s">
        <v>52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</row>
    <row r="11" spans="1:25" ht="33.950000000000003" customHeight="1" thickBot="1" x14ac:dyDescent="0.2">
      <c r="A11" s="18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87"/>
    </row>
    <row r="12" spans="1:25" ht="33.950000000000003" customHeight="1" thickTop="1" thickBot="1" x14ac:dyDescent="0.2">
      <c r="A12" s="241" t="s">
        <v>53</v>
      </c>
      <c r="B12" s="240"/>
      <c r="C12" s="240"/>
      <c r="D12" s="240"/>
      <c r="E12" s="243" t="s">
        <v>87</v>
      </c>
      <c r="F12" s="244"/>
      <c r="G12" s="244"/>
      <c r="H12" s="249" t="str">
        <f>IF(入力用!D12="","",入力用!D12)</f>
        <v/>
      </c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56"/>
      <c r="X12" s="2"/>
      <c r="Y12" s="13"/>
    </row>
    <row r="13" spans="1:25" ht="33.950000000000003" customHeight="1" thickTop="1" thickBot="1" x14ac:dyDescent="0.2">
      <c r="A13" s="241" t="s">
        <v>54</v>
      </c>
      <c r="B13" s="240"/>
      <c r="C13" s="240"/>
      <c r="D13" s="242"/>
      <c r="E13" s="243" t="s">
        <v>88</v>
      </c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"/>
      <c r="Q13" s="2"/>
      <c r="R13" s="2"/>
      <c r="S13" s="2"/>
      <c r="T13" s="2"/>
      <c r="U13" s="2"/>
      <c r="V13" s="2"/>
      <c r="W13" s="2"/>
      <c r="X13" s="2"/>
      <c r="Y13" s="13"/>
    </row>
    <row r="14" spans="1:25" ht="33.950000000000003" customHeight="1" thickTop="1" x14ac:dyDescent="0.15">
      <c r="A14" s="241" t="s">
        <v>55</v>
      </c>
      <c r="B14" s="240"/>
      <c r="C14" s="240"/>
      <c r="D14" s="242"/>
      <c r="E14" s="39" t="str">
        <f>IF(入力用!D14="","",TEXT(入力用!D14,"ge"))</f>
        <v/>
      </c>
      <c r="F14" s="3" t="s">
        <v>47</v>
      </c>
      <c r="G14" s="40" t="str">
        <f>IF(入力用!D14="","",TEXT(入力用!D14,"mm"))</f>
        <v/>
      </c>
      <c r="H14" s="3" t="s">
        <v>56</v>
      </c>
      <c r="I14" s="40" t="str">
        <f>IF(入力用!D14="","",TEXT(入力用!D14,"dd"))</f>
        <v/>
      </c>
      <c r="J14" s="3" t="s">
        <v>57</v>
      </c>
      <c r="K14" s="3" t="s">
        <v>11</v>
      </c>
      <c r="L14" s="41" t="str">
        <f>IF(入力用!D14="","",入力用!K14)</f>
        <v/>
      </c>
      <c r="M14" s="3" t="s">
        <v>12</v>
      </c>
      <c r="N14" s="3"/>
      <c r="O14" s="4"/>
      <c r="P14" s="262" t="str">
        <f>IF(入力用!N14="","",入力用!N14)</f>
        <v/>
      </c>
      <c r="Q14" s="247" t="s">
        <v>35</v>
      </c>
      <c r="R14" s="245" t="str">
        <f>IF(入力用!Q14="","",入力用!Q14)</f>
        <v/>
      </c>
      <c r="S14" s="247" t="s">
        <v>36</v>
      </c>
      <c r="T14" s="247"/>
      <c r="U14" s="245" t="str">
        <f>IF(入力用!T14="","",入力用!T14)</f>
        <v/>
      </c>
      <c r="V14" s="247" t="s">
        <v>35</v>
      </c>
      <c r="W14" s="245" t="str">
        <f>IF(入力用!W14="","",入力用!W14)</f>
        <v/>
      </c>
      <c r="X14" s="247" t="s">
        <v>37</v>
      </c>
      <c r="Y14" s="250"/>
    </row>
    <row r="15" spans="1:25" ht="33.950000000000003" customHeight="1" thickBot="1" x14ac:dyDescent="0.2">
      <c r="A15" s="241"/>
      <c r="B15" s="240"/>
      <c r="C15" s="240"/>
      <c r="D15" s="242"/>
      <c r="E15" s="42" t="str">
        <f>IF(入力用!D15="","",TEXT(入力用!D15,"ge"))</f>
        <v/>
      </c>
      <c r="F15" s="5" t="s">
        <v>47</v>
      </c>
      <c r="G15" s="43" t="str">
        <f>IF(入力用!D15="","",TEXT(入力用!D15,"mm"))</f>
        <v/>
      </c>
      <c r="H15" s="5" t="s">
        <v>56</v>
      </c>
      <c r="I15" s="43" t="str">
        <f>IF(入力用!D15="","",TEXT(入力用!D15,"dd"))</f>
        <v/>
      </c>
      <c r="J15" s="5" t="s">
        <v>57</v>
      </c>
      <c r="K15" s="5" t="s">
        <v>11</v>
      </c>
      <c r="L15" s="44" t="str">
        <f>IF(入力用!D15="","",入力用!K15)</f>
        <v/>
      </c>
      <c r="M15" s="5" t="s">
        <v>16</v>
      </c>
      <c r="N15" s="5"/>
      <c r="O15" s="6"/>
      <c r="P15" s="263"/>
      <c r="Q15" s="248"/>
      <c r="R15" s="246"/>
      <c r="S15" s="248"/>
      <c r="T15" s="248"/>
      <c r="U15" s="246"/>
      <c r="V15" s="248"/>
      <c r="W15" s="246"/>
      <c r="X15" s="248"/>
      <c r="Y15" s="251"/>
    </row>
    <row r="16" spans="1:25" ht="33.950000000000003" customHeight="1" thickTop="1" x14ac:dyDescent="0.15">
      <c r="A16" s="252" t="s">
        <v>20</v>
      </c>
      <c r="B16" s="253"/>
      <c r="C16" s="253"/>
      <c r="D16" s="254"/>
      <c r="E16" s="255" t="s">
        <v>21</v>
      </c>
      <c r="F16" s="256"/>
      <c r="G16" s="256"/>
      <c r="H16" s="256"/>
      <c r="I16" s="256"/>
      <c r="J16" s="257"/>
      <c r="K16" s="255" t="s">
        <v>58</v>
      </c>
      <c r="L16" s="256"/>
      <c r="M16" s="256"/>
      <c r="N16" s="256"/>
      <c r="O16" s="257"/>
      <c r="P16" s="256" t="s">
        <v>59</v>
      </c>
      <c r="Q16" s="256"/>
      <c r="R16" s="256"/>
      <c r="S16" s="256"/>
      <c r="T16" s="256"/>
      <c r="U16" s="256"/>
      <c r="V16" s="256"/>
      <c r="W16" s="256"/>
      <c r="X16" s="256"/>
      <c r="Y16" s="257"/>
    </row>
    <row r="17" spans="1:25" ht="33.950000000000003" customHeight="1" x14ac:dyDescent="0.15">
      <c r="A17" s="259" t="s">
        <v>24</v>
      </c>
      <c r="B17" s="260"/>
      <c r="C17" s="260"/>
      <c r="D17" s="261"/>
      <c r="E17" s="264"/>
      <c r="F17" s="237"/>
      <c r="G17" s="237"/>
      <c r="H17" s="237"/>
      <c r="I17" s="237"/>
      <c r="J17" s="258"/>
      <c r="K17" s="264" t="s">
        <v>60</v>
      </c>
      <c r="L17" s="237"/>
      <c r="M17" s="237"/>
      <c r="N17" s="237"/>
      <c r="O17" s="258"/>
      <c r="P17" s="237"/>
      <c r="Q17" s="237"/>
      <c r="R17" s="237"/>
      <c r="S17" s="237"/>
      <c r="T17" s="237"/>
      <c r="U17" s="237"/>
      <c r="V17" s="237"/>
      <c r="W17" s="237"/>
      <c r="X17" s="237"/>
      <c r="Y17" s="258"/>
    </row>
    <row r="18" spans="1:25" ht="33.950000000000003" customHeight="1" x14ac:dyDescent="0.15">
      <c r="A18" s="241" t="s">
        <v>27</v>
      </c>
      <c r="B18" s="240"/>
      <c r="C18" s="265" t="s">
        <v>28</v>
      </c>
      <c r="D18" s="266"/>
      <c r="E18" s="267" t="str">
        <f>IF(入力用!D18="","",入力用!D18)</f>
        <v/>
      </c>
      <c r="F18" s="268"/>
      <c r="G18" s="8" t="s">
        <v>35</v>
      </c>
      <c r="H18" s="53" t="str">
        <f>IF(入力用!G18="","",入力用!G18)</f>
        <v/>
      </c>
      <c r="I18" s="8" t="s">
        <v>36</v>
      </c>
      <c r="J18" s="9"/>
      <c r="K18" s="52"/>
      <c r="L18" s="8" t="s">
        <v>35</v>
      </c>
      <c r="M18" s="53"/>
      <c r="N18" s="8" t="s">
        <v>36</v>
      </c>
      <c r="O18" s="9"/>
      <c r="P18" s="269" t="str">
        <f>IFERROR(IF(E20+K20=0,"",E20+K20),"")</f>
        <v/>
      </c>
      <c r="Q18" s="270"/>
      <c r="R18" s="270"/>
      <c r="S18" s="270"/>
      <c r="T18" s="270"/>
      <c r="U18" s="270"/>
      <c r="V18" s="270"/>
      <c r="W18" s="270"/>
      <c r="X18" s="270"/>
      <c r="Y18" s="9"/>
    </row>
    <row r="19" spans="1:25" ht="33.950000000000003" customHeight="1" x14ac:dyDescent="0.15">
      <c r="A19" s="241"/>
      <c r="B19" s="240"/>
      <c r="C19" s="264"/>
      <c r="D19" s="258"/>
      <c r="E19" s="275" t="str">
        <f>IF(入力用!J18="","",入力用!J18)</f>
        <v/>
      </c>
      <c r="F19" s="276"/>
      <c r="G19" s="10" t="s">
        <v>35</v>
      </c>
      <c r="H19" s="54" t="str">
        <f>IF(入力用!M18="","",入力用!M18)</f>
        <v/>
      </c>
      <c r="I19" s="10" t="s">
        <v>37</v>
      </c>
      <c r="J19" s="11"/>
      <c r="K19" s="55"/>
      <c r="L19" s="10" t="s">
        <v>35</v>
      </c>
      <c r="M19" s="54"/>
      <c r="N19" s="10" t="s">
        <v>37</v>
      </c>
      <c r="O19" s="11"/>
      <c r="P19" s="271"/>
      <c r="Q19" s="272"/>
      <c r="R19" s="272"/>
      <c r="S19" s="272"/>
      <c r="T19" s="272"/>
      <c r="U19" s="272"/>
      <c r="V19" s="272"/>
      <c r="W19" s="272"/>
      <c r="X19" s="272"/>
      <c r="Y19" s="16" t="s">
        <v>33</v>
      </c>
    </row>
    <row r="20" spans="1:25" ht="33.950000000000003" customHeight="1" x14ac:dyDescent="0.15">
      <c r="A20" s="241"/>
      <c r="B20" s="240"/>
      <c r="C20" s="241" t="s">
        <v>32</v>
      </c>
      <c r="D20" s="277"/>
      <c r="E20" s="278" t="str">
        <f>IFERROR(入力用!I20,0)</f>
        <v/>
      </c>
      <c r="F20" s="279"/>
      <c r="G20" s="279"/>
      <c r="H20" s="279"/>
      <c r="I20" s="279"/>
      <c r="J20" s="7" t="s">
        <v>33</v>
      </c>
      <c r="K20" s="278"/>
      <c r="L20" s="279"/>
      <c r="M20" s="279"/>
      <c r="N20" s="279"/>
      <c r="O20" s="7" t="s">
        <v>33</v>
      </c>
      <c r="P20" s="273"/>
      <c r="Q20" s="274"/>
      <c r="R20" s="274"/>
      <c r="S20" s="274"/>
      <c r="T20" s="274"/>
      <c r="U20" s="274"/>
      <c r="V20" s="274"/>
      <c r="W20" s="274"/>
      <c r="X20" s="274"/>
      <c r="Y20" s="11"/>
    </row>
    <row r="21" spans="1:25" ht="33.950000000000003" customHeight="1" x14ac:dyDescent="0.15">
      <c r="A21" s="241" t="s">
        <v>34</v>
      </c>
      <c r="B21" s="240"/>
      <c r="C21" s="265" t="s">
        <v>28</v>
      </c>
      <c r="D21" s="266"/>
      <c r="E21" s="267" t="str">
        <f>IF(入力用!D22="","",入力用!D22)</f>
        <v/>
      </c>
      <c r="F21" s="268"/>
      <c r="G21" s="8" t="s">
        <v>35</v>
      </c>
      <c r="H21" s="53" t="str">
        <f>IF(入力用!G22="","",入力用!G22)</f>
        <v/>
      </c>
      <c r="I21" s="8" t="s">
        <v>36</v>
      </c>
      <c r="J21" s="9"/>
      <c r="K21" s="22"/>
      <c r="L21" s="8" t="s">
        <v>35</v>
      </c>
      <c r="M21" s="23"/>
      <c r="N21" s="8" t="s">
        <v>36</v>
      </c>
      <c r="O21" s="9"/>
      <c r="P21" s="271" t="str">
        <f>IFERROR(IF(E23+K23=0,"",E23+K23),"")</f>
        <v/>
      </c>
      <c r="Q21" s="272"/>
      <c r="R21" s="272"/>
      <c r="S21" s="272"/>
      <c r="T21" s="272"/>
      <c r="U21" s="272"/>
      <c r="V21" s="272"/>
      <c r="W21" s="272"/>
      <c r="X21" s="272"/>
      <c r="Y21" s="16"/>
    </row>
    <row r="22" spans="1:25" ht="33.950000000000003" customHeight="1" x14ac:dyDescent="0.15">
      <c r="A22" s="241"/>
      <c r="B22" s="240"/>
      <c r="C22" s="264"/>
      <c r="D22" s="258"/>
      <c r="E22" s="275" t="str">
        <f>IF(入力用!J22="","",入力用!J22)</f>
        <v/>
      </c>
      <c r="F22" s="276"/>
      <c r="G22" s="10" t="s">
        <v>35</v>
      </c>
      <c r="H22" s="54" t="str">
        <f>IF(入力用!M22="","",入力用!M22)</f>
        <v/>
      </c>
      <c r="I22" s="10" t="s">
        <v>37</v>
      </c>
      <c r="J22" s="11"/>
      <c r="K22" s="24"/>
      <c r="L22" s="10" t="s">
        <v>35</v>
      </c>
      <c r="M22" s="25"/>
      <c r="N22" s="10" t="s">
        <v>37</v>
      </c>
      <c r="O22" s="11"/>
      <c r="P22" s="271"/>
      <c r="Q22" s="272"/>
      <c r="R22" s="272"/>
      <c r="S22" s="272"/>
      <c r="T22" s="272"/>
      <c r="U22" s="272"/>
      <c r="V22" s="272"/>
      <c r="W22" s="272"/>
      <c r="X22" s="272"/>
      <c r="Y22" s="16" t="s">
        <v>33</v>
      </c>
    </row>
    <row r="23" spans="1:25" ht="33.950000000000003" customHeight="1" x14ac:dyDescent="0.15">
      <c r="A23" s="241"/>
      <c r="B23" s="240"/>
      <c r="C23" s="241" t="s">
        <v>32</v>
      </c>
      <c r="D23" s="277"/>
      <c r="E23" s="280" t="str">
        <f>IFERROR(入力用!I24,0)</f>
        <v/>
      </c>
      <c r="F23" s="281"/>
      <c r="G23" s="281"/>
      <c r="H23" s="281"/>
      <c r="I23" s="281"/>
      <c r="J23" s="7" t="s">
        <v>33</v>
      </c>
      <c r="K23" s="278"/>
      <c r="L23" s="279"/>
      <c r="M23" s="279"/>
      <c r="N23" s="279"/>
      <c r="O23" s="7" t="s">
        <v>33</v>
      </c>
      <c r="P23" s="273"/>
      <c r="Q23" s="274"/>
      <c r="R23" s="274"/>
      <c r="S23" s="274"/>
      <c r="T23" s="274"/>
      <c r="U23" s="274"/>
      <c r="V23" s="274"/>
      <c r="W23" s="274"/>
      <c r="X23" s="274"/>
      <c r="Y23" s="11"/>
    </row>
    <row r="24" spans="1:25" ht="33.950000000000003" customHeight="1" thickBot="1" x14ac:dyDescent="0.2">
      <c r="A24" s="241" t="s">
        <v>38</v>
      </c>
      <c r="B24" s="240"/>
      <c r="C24" s="240"/>
      <c r="D24" s="240"/>
      <c r="E24" s="282" t="str">
        <f>IFERROR(IF(E20+E23=0,"",E20+E23),"")</f>
        <v/>
      </c>
      <c r="F24" s="283"/>
      <c r="G24" s="283"/>
      <c r="H24" s="283"/>
      <c r="I24" s="283"/>
      <c r="J24" s="12" t="s">
        <v>39</v>
      </c>
      <c r="K24" s="282" t="str">
        <f>IFERROR(IF(K20+K23=0,"",K20+K23),"")</f>
        <v/>
      </c>
      <c r="L24" s="283"/>
      <c r="M24" s="283"/>
      <c r="N24" s="283"/>
      <c r="O24" s="12" t="s">
        <v>39</v>
      </c>
      <c r="P24" s="284" t="str">
        <f>IF(SUM(P18:X23)=0,"",SUM(P18:X23))</f>
        <v/>
      </c>
      <c r="Q24" s="285"/>
      <c r="R24" s="285"/>
      <c r="S24" s="285"/>
      <c r="T24" s="285"/>
      <c r="U24" s="285"/>
      <c r="V24" s="285"/>
      <c r="W24" s="285"/>
      <c r="X24" s="285"/>
      <c r="Y24" s="12" t="s">
        <v>33</v>
      </c>
    </row>
    <row r="25" spans="1:25" ht="33.950000000000003" customHeight="1" thickTop="1" thickBot="1" x14ac:dyDescent="0.2">
      <c r="A25" s="241" t="s">
        <v>61</v>
      </c>
      <c r="B25" s="240"/>
      <c r="C25" s="240"/>
      <c r="D25" s="240"/>
      <c r="E25" s="243" t="s">
        <v>40</v>
      </c>
      <c r="F25" s="244"/>
      <c r="G25" s="244"/>
      <c r="H25" s="244"/>
      <c r="I25" s="286" t="str">
        <f>IF(入力用!H26="","",入力用!H26)</f>
        <v/>
      </c>
      <c r="J25" s="286"/>
      <c r="K25" s="2" t="s">
        <v>41</v>
      </c>
      <c r="L25" s="2"/>
      <c r="M25" s="244" t="s">
        <v>42</v>
      </c>
      <c r="N25" s="244"/>
      <c r="O25" s="244"/>
      <c r="P25" s="286" t="str">
        <f>IF(入力用!O26="","",入力用!O26)</f>
        <v/>
      </c>
      <c r="Q25" s="286"/>
      <c r="R25" s="2" t="s">
        <v>41</v>
      </c>
      <c r="S25" s="2"/>
      <c r="T25" s="244" t="s">
        <v>43</v>
      </c>
      <c r="U25" s="244"/>
      <c r="V25" s="244"/>
      <c r="W25" s="286" t="str">
        <f>IF(入力用!V26="","",入力用!V26)</f>
        <v/>
      </c>
      <c r="X25" s="286"/>
      <c r="Y25" s="13" t="s">
        <v>41</v>
      </c>
    </row>
    <row r="26" spans="1:25" ht="33.950000000000003" customHeight="1" thickTop="1" thickBot="1" x14ac:dyDescent="0.2">
      <c r="A26" s="241" t="s">
        <v>62</v>
      </c>
      <c r="B26" s="240"/>
      <c r="C26" s="240"/>
      <c r="D26" s="242"/>
      <c r="E26" s="243" t="s">
        <v>44</v>
      </c>
      <c r="F26" s="244"/>
      <c r="G26" s="287" t="str">
        <f>IF(入力用!F9="","",入力用!F9)</f>
        <v/>
      </c>
      <c r="H26" s="287"/>
      <c r="I26" s="287"/>
      <c r="J26" s="287"/>
      <c r="K26" s="287"/>
      <c r="L26" s="244" t="s">
        <v>45</v>
      </c>
      <c r="M26" s="244"/>
      <c r="N26" s="287" t="str">
        <f>IF(入力用!F7="","",入力用!F7)</f>
        <v/>
      </c>
      <c r="O26" s="287"/>
      <c r="P26" s="287"/>
      <c r="Q26" s="287"/>
      <c r="R26" s="287"/>
      <c r="S26" s="287"/>
      <c r="T26" s="244" t="s">
        <v>46</v>
      </c>
      <c r="U26" s="244"/>
      <c r="V26" s="287" t="str">
        <f>IF(入力用!I10="","",入力用!I10)</f>
        <v/>
      </c>
      <c r="W26" s="287"/>
      <c r="X26" s="287"/>
      <c r="Y26" s="288"/>
    </row>
    <row r="27" spans="1:25" ht="33.950000000000003" customHeight="1" thickTop="1" x14ac:dyDescent="0.15"/>
  </sheetData>
  <sheetProtection algorithmName="SHA-512" hashValue="0WjtTumIPcVOnlWzMZ3jhL7Wqi27+4hUWhgjKRgpid2l3xnZ+nSGuMXUDkEncQf97N8ViUQN1iyaYS2sxRKwAQ==" saltValue="Tt52l5KkjYVH3cz0d8+EZA==" spinCount="100000" sheet="1" objects="1" scenarios="1"/>
  <mergeCells count="65">
    <mergeCell ref="T26:U26"/>
    <mergeCell ref="V26:Y26"/>
    <mergeCell ref="A26:D26"/>
    <mergeCell ref="E26:F26"/>
    <mergeCell ref="G26:K26"/>
    <mergeCell ref="L26:M26"/>
    <mergeCell ref="N26:S26"/>
    <mergeCell ref="A24:D24"/>
    <mergeCell ref="E24:I24"/>
    <mergeCell ref="K24:N24"/>
    <mergeCell ref="P24:X24"/>
    <mergeCell ref="A25:D25"/>
    <mergeCell ref="E25:H25"/>
    <mergeCell ref="I25:J25"/>
    <mergeCell ref="M25:O25"/>
    <mergeCell ref="P25:Q25"/>
    <mergeCell ref="T25:V25"/>
    <mergeCell ref="W25:X25"/>
    <mergeCell ref="A21:B23"/>
    <mergeCell ref="C21:D22"/>
    <mergeCell ref="E21:F21"/>
    <mergeCell ref="P21:X23"/>
    <mergeCell ref="E22:F22"/>
    <mergeCell ref="C23:D23"/>
    <mergeCell ref="E23:I23"/>
    <mergeCell ref="K23:N23"/>
    <mergeCell ref="A18:B20"/>
    <mergeCell ref="C18:D19"/>
    <mergeCell ref="E18:F18"/>
    <mergeCell ref="P18:X20"/>
    <mergeCell ref="E19:F19"/>
    <mergeCell ref="C20:D20"/>
    <mergeCell ref="E20:I20"/>
    <mergeCell ref="K20:N20"/>
    <mergeCell ref="W14:W15"/>
    <mergeCell ref="X14:Y15"/>
    <mergeCell ref="A16:D16"/>
    <mergeCell ref="K16:O16"/>
    <mergeCell ref="P16:Y17"/>
    <mergeCell ref="A17:D17"/>
    <mergeCell ref="A14:D15"/>
    <mergeCell ref="P14:P15"/>
    <mergeCell ref="Q14:Q15"/>
    <mergeCell ref="R14:R15"/>
    <mergeCell ref="S14:T15"/>
    <mergeCell ref="E16:J17"/>
    <mergeCell ref="K17:O17"/>
    <mergeCell ref="A12:D12"/>
    <mergeCell ref="A13:D13"/>
    <mergeCell ref="E13:O13"/>
    <mergeCell ref="U14:U15"/>
    <mergeCell ref="V14:V15"/>
    <mergeCell ref="E12:G12"/>
    <mergeCell ref="H12:V12"/>
    <mergeCell ref="M7:N7"/>
    <mergeCell ref="O7:P7"/>
    <mergeCell ref="Q7:Y7"/>
    <mergeCell ref="O8:P8"/>
    <mergeCell ref="Q8:Y8"/>
    <mergeCell ref="A1:Y2"/>
    <mergeCell ref="Q4:R4"/>
    <mergeCell ref="T4:U4"/>
    <mergeCell ref="W4:X4"/>
    <mergeCell ref="O6:P6"/>
    <mergeCell ref="Q6:Y6"/>
  </mergeCells>
  <phoneticPr fontId="1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90" orientation="portrait" r:id="rId1"/>
  <headerFooter>
    <oddHeader>&amp;R&amp;"游ゴシック,太字"&amp;22①</oddHeader>
  </headerFooter>
  <ignoredErrors>
    <ignoredError sqref="H12 R6:Y6 Q7:Y8 Q6 P19:X20 Q18:X18 P22:X24 Q21:X2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8"/>
  <sheetViews>
    <sheetView view="pageBreakPreview" zoomScale="55" zoomScaleNormal="55" zoomScaleSheetLayoutView="55" workbookViewId="0">
      <selection activeCell="AA10" sqref="AA10"/>
    </sheetView>
  </sheetViews>
  <sheetFormatPr defaultColWidth="7.5" defaultRowHeight="40.5" customHeight="1" x14ac:dyDescent="0.15"/>
  <cols>
    <col min="1" max="1" width="8.375" style="69" bestFit="1" customWidth="1"/>
    <col min="2" max="7" width="7.75" style="69" bestFit="1" customWidth="1"/>
    <col min="8" max="8" width="7.5" style="69"/>
    <col min="9" max="9" width="8.375" style="69" bestFit="1" customWidth="1"/>
    <col min="10" max="15" width="7.75" style="69" bestFit="1" customWidth="1"/>
    <col min="16" max="16" width="7.5" style="69"/>
    <col min="17" max="17" width="8.375" style="69" bestFit="1" customWidth="1"/>
    <col min="18" max="23" width="7.75" style="69" bestFit="1" customWidth="1"/>
    <col min="24" max="16384" width="7.5" style="69"/>
  </cols>
  <sheetData>
    <row r="1" spans="1:38" s="59" customFormat="1" ht="40.5" customHeight="1" thickBot="1" x14ac:dyDescent="0.2">
      <c r="A1" s="291" t="s">
        <v>149</v>
      </c>
      <c r="B1" s="292"/>
      <c r="C1" s="293" t="s">
        <v>142</v>
      </c>
      <c r="D1" s="293"/>
      <c r="E1" s="294"/>
      <c r="F1" s="57"/>
      <c r="G1" s="58"/>
      <c r="H1" s="58"/>
      <c r="I1" s="58"/>
      <c r="J1" s="58"/>
      <c r="K1" s="58"/>
      <c r="L1" s="58"/>
      <c r="M1" s="58"/>
      <c r="N1" s="58"/>
      <c r="O1" s="58"/>
    </row>
    <row r="2" spans="1:38" s="59" customFormat="1" ht="40.5" customHeight="1" x14ac:dyDescent="0.15">
      <c r="C2" s="60"/>
      <c r="D2" s="58"/>
      <c r="F2" s="58"/>
      <c r="G2" s="58"/>
      <c r="H2" s="58"/>
      <c r="I2" s="61"/>
    </row>
    <row r="3" spans="1:38" s="63" customFormat="1" ht="40.5" customHeight="1" x14ac:dyDescent="0.15">
      <c r="A3" s="295" t="s">
        <v>89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U3" s="295"/>
      <c r="V3" s="295"/>
      <c r="W3" s="295"/>
      <c r="X3" s="62"/>
      <c r="Y3" s="62"/>
      <c r="Z3" s="62"/>
      <c r="AA3" s="62"/>
      <c r="AB3" s="62"/>
      <c r="AC3" s="62"/>
      <c r="AD3" s="62"/>
    </row>
    <row r="4" spans="1:38" s="59" customFormat="1" ht="40.5" customHeight="1" thickBot="1" x14ac:dyDescent="0.2">
      <c r="A4" s="64"/>
      <c r="B4" s="64"/>
      <c r="C4" s="65"/>
      <c r="D4" s="63"/>
      <c r="E4" s="63"/>
      <c r="F4" s="63"/>
      <c r="G4" s="63"/>
      <c r="H4" s="63"/>
      <c r="I4" s="65"/>
      <c r="U4" s="66"/>
      <c r="V4" s="66"/>
      <c r="W4" s="66"/>
      <c r="X4" s="66"/>
      <c r="Y4" s="66"/>
      <c r="Z4" s="66"/>
      <c r="AA4" s="66"/>
      <c r="AB4" s="66"/>
      <c r="AC4" s="66"/>
      <c r="AD4" s="66"/>
    </row>
    <row r="5" spans="1:38" s="59" customFormat="1" ht="81" customHeight="1" thickBot="1" x14ac:dyDescent="0.2">
      <c r="A5" s="296" t="s">
        <v>90</v>
      </c>
      <c r="B5" s="297"/>
      <c r="C5" s="298" t="str">
        <f>IF(入力用!F8="","",入力用!F8)</f>
        <v/>
      </c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300"/>
      <c r="P5" s="300"/>
      <c r="Q5" s="300"/>
      <c r="R5" s="300"/>
      <c r="S5" s="300"/>
      <c r="T5" s="300"/>
      <c r="U5" s="300"/>
      <c r="V5" s="300"/>
      <c r="W5" s="301"/>
      <c r="AC5" s="66"/>
      <c r="AD5" s="66"/>
      <c r="AE5" s="66"/>
      <c r="AF5" s="66"/>
      <c r="AG5" s="66"/>
      <c r="AH5" s="66"/>
      <c r="AI5" s="66"/>
      <c r="AJ5" s="66"/>
      <c r="AK5" s="66"/>
      <c r="AL5" s="66"/>
    </row>
    <row r="6" spans="1:38" s="59" customFormat="1" ht="80.25" customHeight="1" thickBot="1" x14ac:dyDescent="0.2">
      <c r="A6" s="302" t="s">
        <v>91</v>
      </c>
      <c r="B6" s="303"/>
      <c r="C6" s="304" t="s">
        <v>88</v>
      </c>
      <c r="D6" s="305"/>
      <c r="E6" s="305"/>
      <c r="F6" s="305"/>
      <c r="G6" s="305"/>
      <c r="H6" s="305"/>
      <c r="I6" s="305"/>
      <c r="J6" s="305"/>
      <c r="K6" s="306"/>
      <c r="L6" s="67" t="str">
        <f>IF(入力用!D14="","",入力用!D14)</f>
        <v/>
      </c>
      <c r="M6" s="307" t="s">
        <v>92</v>
      </c>
      <c r="N6" s="308"/>
      <c r="O6" s="309" t="s">
        <v>93</v>
      </c>
      <c r="P6" s="310"/>
      <c r="Q6" s="311"/>
      <c r="R6" s="312" t="str">
        <f>IF(入力用!N14="","",入力用!N14&amp;入力用!P14&amp;入力用!Q14&amp;入力用!S14&amp;入力用!T14&amp;入力用!V14&amp;入力用!W14)</f>
        <v/>
      </c>
      <c r="S6" s="313"/>
      <c r="T6" s="313"/>
      <c r="U6" s="313"/>
      <c r="V6" s="313"/>
      <c r="W6" s="314"/>
      <c r="AE6" s="66"/>
    </row>
    <row r="7" spans="1:38" s="59" customFormat="1" ht="40.5" customHeight="1" x14ac:dyDescent="0.1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8" s="59" customFormat="1" ht="40.5" customHeight="1" x14ac:dyDescent="0.15">
      <c r="A8" s="289" t="s">
        <v>120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  <c r="W8" s="290"/>
      <c r="X8" s="66"/>
      <c r="Y8" s="66"/>
      <c r="Z8" s="66"/>
      <c r="AA8" s="66"/>
      <c r="AB8" s="66"/>
      <c r="AC8" s="66"/>
      <c r="AD8" s="66"/>
    </row>
    <row r="9" spans="1:38" s="59" customFormat="1" ht="40.5" customHeight="1" x14ac:dyDescent="0.15">
      <c r="A9" s="289"/>
      <c r="B9" s="290"/>
      <c r="C9" s="290"/>
      <c r="D9" s="290"/>
      <c r="E9" s="290"/>
      <c r="F9" s="290"/>
      <c r="G9" s="290"/>
      <c r="H9" s="290"/>
      <c r="I9" s="290"/>
      <c r="J9" s="290"/>
      <c r="K9" s="290"/>
      <c r="L9" s="290"/>
      <c r="M9" s="290"/>
      <c r="N9" s="290"/>
      <c r="O9" s="290"/>
      <c r="P9" s="290"/>
      <c r="Q9" s="290"/>
      <c r="R9" s="290"/>
      <c r="S9" s="290"/>
      <c r="T9" s="290"/>
      <c r="U9" s="290"/>
      <c r="V9" s="290"/>
      <c r="W9" s="290"/>
      <c r="X9" s="66"/>
      <c r="Y9" s="66"/>
      <c r="Z9" s="66"/>
      <c r="AA9" s="66"/>
      <c r="AB9" s="66"/>
      <c r="AC9" s="66"/>
      <c r="AD9" s="66"/>
    </row>
    <row r="10" spans="1:38" s="59" customFormat="1" ht="40.5" customHeight="1" x14ac:dyDescent="0.15">
      <c r="A10" s="289"/>
      <c r="B10" s="290"/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290"/>
      <c r="V10" s="290"/>
      <c r="W10" s="290"/>
      <c r="X10" s="66"/>
      <c r="Y10" s="66"/>
      <c r="Z10" s="66"/>
      <c r="AA10" s="66"/>
      <c r="AB10" s="66"/>
      <c r="AC10" s="66"/>
      <c r="AD10" s="66"/>
    </row>
    <row r="11" spans="1:38" s="59" customFormat="1" ht="40.5" customHeight="1" x14ac:dyDescent="0.15">
      <c r="A11" s="290"/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290"/>
      <c r="T11" s="290"/>
      <c r="U11" s="290"/>
      <c r="V11" s="290"/>
      <c r="W11" s="290"/>
      <c r="X11" s="66"/>
      <c r="Y11" s="66"/>
      <c r="Z11" s="66"/>
      <c r="AA11" s="66"/>
      <c r="AB11" s="66"/>
      <c r="AC11" s="66"/>
      <c r="AD11" s="66"/>
    </row>
    <row r="12" spans="1:38" s="59" customFormat="1" ht="40.5" customHeight="1" x14ac:dyDescent="0.15">
      <c r="A12" s="86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66"/>
      <c r="Y12" s="66"/>
      <c r="Z12" s="66"/>
      <c r="AA12" s="66"/>
      <c r="AB12" s="66"/>
      <c r="AC12" s="66"/>
      <c r="AD12" s="66"/>
    </row>
    <row r="13" spans="1:38" ht="40.5" customHeight="1" thickBot="1" x14ac:dyDescent="0.2">
      <c r="A13" s="138">
        <v>2025</v>
      </c>
      <c r="B13" s="138" t="s">
        <v>94</v>
      </c>
      <c r="C13" s="134">
        <v>11</v>
      </c>
      <c r="D13" s="134" t="s">
        <v>95</v>
      </c>
      <c r="E13" s="315">
        <f>DATE(A13,C13,1)</f>
        <v>45962</v>
      </c>
      <c r="F13" s="315"/>
      <c r="G13" s="134"/>
      <c r="H13" s="115"/>
      <c r="I13" s="138">
        <v>2025</v>
      </c>
      <c r="J13" s="138" t="s">
        <v>94</v>
      </c>
      <c r="K13" s="134">
        <v>12</v>
      </c>
      <c r="L13" s="134" t="s">
        <v>95</v>
      </c>
      <c r="M13" s="315">
        <f>DATE(I13,K13,1)</f>
        <v>45992</v>
      </c>
      <c r="N13" s="315"/>
      <c r="O13" s="134"/>
      <c r="P13" s="115"/>
      <c r="Q13" s="135"/>
      <c r="R13" s="135"/>
      <c r="S13" s="115"/>
      <c r="T13" s="115"/>
      <c r="U13" s="136"/>
      <c r="V13" s="136"/>
      <c r="W13" s="115"/>
    </row>
    <row r="14" spans="1:38" ht="40.5" customHeight="1" x14ac:dyDescent="0.15">
      <c r="A14" s="122" t="s">
        <v>57</v>
      </c>
      <c r="B14" s="123" t="s">
        <v>48</v>
      </c>
      <c r="C14" s="123" t="s">
        <v>96</v>
      </c>
      <c r="D14" s="123" t="s">
        <v>97</v>
      </c>
      <c r="E14" s="123" t="s">
        <v>98</v>
      </c>
      <c r="F14" s="123" t="s">
        <v>99</v>
      </c>
      <c r="G14" s="124" t="s">
        <v>100</v>
      </c>
      <c r="H14" s="115"/>
      <c r="I14" s="122" t="s">
        <v>57</v>
      </c>
      <c r="J14" s="123" t="s">
        <v>48</v>
      </c>
      <c r="K14" s="123" t="s">
        <v>96</v>
      </c>
      <c r="L14" s="123" t="s">
        <v>97</v>
      </c>
      <c r="M14" s="123" t="s">
        <v>98</v>
      </c>
      <c r="N14" s="123" t="s">
        <v>99</v>
      </c>
      <c r="O14" s="124" t="s">
        <v>100</v>
      </c>
      <c r="P14" s="115"/>
      <c r="Q14" s="118"/>
      <c r="R14" s="118"/>
      <c r="S14" s="118"/>
      <c r="T14" s="118"/>
      <c r="U14" s="118"/>
      <c r="V14" s="118"/>
      <c r="W14" s="118"/>
    </row>
    <row r="15" spans="1:38" ht="40.5" customHeight="1" x14ac:dyDescent="0.15">
      <c r="A15" s="125">
        <f>E13-WEEKDAY(E13)+1</f>
        <v>45956</v>
      </c>
      <c r="B15" s="126">
        <f>A15+1</f>
        <v>45957</v>
      </c>
      <c r="C15" s="126">
        <f t="shared" ref="C15:G20" si="0">B15+1</f>
        <v>45958</v>
      </c>
      <c r="D15" s="126">
        <f t="shared" si="0"/>
        <v>45959</v>
      </c>
      <c r="E15" s="126">
        <f t="shared" si="0"/>
        <v>45960</v>
      </c>
      <c r="F15" s="126">
        <f t="shared" si="0"/>
        <v>45961</v>
      </c>
      <c r="G15" s="127">
        <f t="shared" si="0"/>
        <v>45962</v>
      </c>
      <c r="H15" s="115"/>
      <c r="I15" s="125">
        <f>M13-WEEKDAY(M13)+1</f>
        <v>45991</v>
      </c>
      <c r="J15" s="126">
        <f>I15+1</f>
        <v>45992</v>
      </c>
      <c r="K15" s="126">
        <f t="shared" ref="K15:O20" si="1">J15+1</f>
        <v>45993</v>
      </c>
      <c r="L15" s="126">
        <f t="shared" si="1"/>
        <v>45994</v>
      </c>
      <c r="M15" s="126">
        <f t="shared" si="1"/>
        <v>45995</v>
      </c>
      <c r="N15" s="126">
        <f t="shared" si="1"/>
        <v>45996</v>
      </c>
      <c r="O15" s="127">
        <f t="shared" si="1"/>
        <v>45997</v>
      </c>
      <c r="P15" s="115"/>
      <c r="Q15" s="119"/>
      <c r="R15" s="120"/>
      <c r="S15" s="120"/>
      <c r="T15" s="120"/>
      <c r="U15" s="120"/>
      <c r="V15" s="120"/>
      <c r="W15" s="121"/>
    </row>
    <row r="16" spans="1:38" ht="40.5" customHeight="1" x14ac:dyDescent="0.15">
      <c r="A16" s="128">
        <f>G15+1</f>
        <v>45963</v>
      </c>
      <c r="B16" s="129">
        <f>A16+1</f>
        <v>45964</v>
      </c>
      <c r="C16" s="129">
        <f t="shared" si="0"/>
        <v>45965</v>
      </c>
      <c r="D16" s="129">
        <f t="shared" si="0"/>
        <v>45966</v>
      </c>
      <c r="E16" s="129">
        <f t="shared" si="0"/>
        <v>45967</v>
      </c>
      <c r="F16" s="129">
        <f t="shared" si="0"/>
        <v>45968</v>
      </c>
      <c r="G16" s="130">
        <f t="shared" si="0"/>
        <v>45969</v>
      </c>
      <c r="H16" s="115"/>
      <c r="I16" s="128">
        <f>O15+1</f>
        <v>45998</v>
      </c>
      <c r="J16" s="129">
        <f>I16+1</f>
        <v>45999</v>
      </c>
      <c r="K16" s="129">
        <f t="shared" si="1"/>
        <v>46000</v>
      </c>
      <c r="L16" s="129">
        <f t="shared" si="1"/>
        <v>46001</v>
      </c>
      <c r="M16" s="129">
        <f t="shared" si="1"/>
        <v>46002</v>
      </c>
      <c r="N16" s="129">
        <f t="shared" si="1"/>
        <v>46003</v>
      </c>
      <c r="O16" s="130">
        <f t="shared" si="1"/>
        <v>46004</v>
      </c>
      <c r="P16" s="115"/>
      <c r="Q16" s="119"/>
      <c r="R16" s="120"/>
      <c r="S16" s="120"/>
      <c r="T16" s="120"/>
      <c r="U16" s="120"/>
      <c r="V16" s="120"/>
      <c r="W16" s="121"/>
    </row>
    <row r="17" spans="1:23" ht="40.5" customHeight="1" x14ac:dyDescent="0.15">
      <c r="A17" s="128">
        <f t="shared" ref="A17:A20" si="2">G16+1</f>
        <v>45970</v>
      </c>
      <c r="B17" s="129">
        <f t="shared" ref="B17:B20" si="3">A17+1</f>
        <v>45971</v>
      </c>
      <c r="C17" s="129">
        <f t="shared" si="0"/>
        <v>45972</v>
      </c>
      <c r="D17" s="129">
        <f t="shared" si="0"/>
        <v>45973</v>
      </c>
      <c r="E17" s="129">
        <f t="shared" si="0"/>
        <v>45974</v>
      </c>
      <c r="F17" s="129">
        <f t="shared" si="0"/>
        <v>45975</v>
      </c>
      <c r="G17" s="130">
        <f t="shared" si="0"/>
        <v>45976</v>
      </c>
      <c r="H17" s="115"/>
      <c r="I17" s="128">
        <f t="shared" ref="I17:I20" si="4">O16+1</f>
        <v>46005</v>
      </c>
      <c r="J17" s="129">
        <f t="shared" ref="J17:J20" si="5">I17+1</f>
        <v>46006</v>
      </c>
      <c r="K17" s="129">
        <f t="shared" si="1"/>
        <v>46007</v>
      </c>
      <c r="L17" s="129">
        <f t="shared" si="1"/>
        <v>46008</v>
      </c>
      <c r="M17" s="129">
        <f t="shared" si="1"/>
        <v>46009</v>
      </c>
      <c r="N17" s="129">
        <f t="shared" si="1"/>
        <v>46010</v>
      </c>
      <c r="O17" s="130">
        <f t="shared" si="1"/>
        <v>46011</v>
      </c>
      <c r="P17" s="115"/>
      <c r="Q17" s="119"/>
      <c r="R17" s="120"/>
      <c r="S17" s="120"/>
      <c r="T17" s="120"/>
      <c r="U17" s="120"/>
      <c r="V17" s="120"/>
      <c r="W17" s="121"/>
    </row>
    <row r="18" spans="1:23" ht="40.5" customHeight="1" x14ac:dyDescent="0.15">
      <c r="A18" s="128">
        <f t="shared" si="2"/>
        <v>45977</v>
      </c>
      <c r="B18" s="129">
        <f t="shared" si="3"/>
        <v>45978</v>
      </c>
      <c r="C18" s="129">
        <f t="shared" si="0"/>
        <v>45979</v>
      </c>
      <c r="D18" s="129">
        <f t="shared" si="0"/>
        <v>45980</v>
      </c>
      <c r="E18" s="129">
        <f t="shared" si="0"/>
        <v>45981</v>
      </c>
      <c r="F18" s="129">
        <f t="shared" si="0"/>
        <v>45982</v>
      </c>
      <c r="G18" s="130">
        <f t="shared" si="0"/>
        <v>45983</v>
      </c>
      <c r="H18" s="115"/>
      <c r="I18" s="128">
        <f t="shared" si="4"/>
        <v>46012</v>
      </c>
      <c r="J18" s="129">
        <f t="shared" si="5"/>
        <v>46013</v>
      </c>
      <c r="K18" s="129">
        <f t="shared" si="1"/>
        <v>46014</v>
      </c>
      <c r="L18" s="129">
        <f t="shared" si="1"/>
        <v>46015</v>
      </c>
      <c r="M18" s="129">
        <f t="shared" si="1"/>
        <v>46016</v>
      </c>
      <c r="N18" s="129">
        <f t="shared" si="1"/>
        <v>46017</v>
      </c>
      <c r="O18" s="130">
        <f t="shared" si="1"/>
        <v>46018</v>
      </c>
      <c r="P18" s="115"/>
      <c r="Q18" s="119"/>
      <c r="R18" s="120"/>
      <c r="S18" s="120"/>
      <c r="T18" s="120"/>
      <c r="U18" s="120"/>
      <c r="V18" s="120"/>
      <c r="W18" s="121"/>
    </row>
    <row r="19" spans="1:23" ht="40.5" customHeight="1" x14ac:dyDescent="0.15">
      <c r="A19" s="128">
        <f t="shared" si="2"/>
        <v>45984</v>
      </c>
      <c r="B19" s="129">
        <f t="shared" si="3"/>
        <v>45985</v>
      </c>
      <c r="C19" s="129">
        <f t="shared" si="0"/>
        <v>45986</v>
      </c>
      <c r="D19" s="129">
        <f t="shared" si="0"/>
        <v>45987</v>
      </c>
      <c r="E19" s="129">
        <f t="shared" si="0"/>
        <v>45988</v>
      </c>
      <c r="F19" s="129">
        <f t="shared" si="0"/>
        <v>45989</v>
      </c>
      <c r="G19" s="130">
        <f t="shared" si="0"/>
        <v>45990</v>
      </c>
      <c r="H19" s="115"/>
      <c r="I19" s="128">
        <f t="shared" si="4"/>
        <v>46019</v>
      </c>
      <c r="J19" s="129">
        <f t="shared" si="5"/>
        <v>46020</v>
      </c>
      <c r="K19" s="129">
        <f t="shared" si="1"/>
        <v>46021</v>
      </c>
      <c r="L19" s="129">
        <f t="shared" si="1"/>
        <v>46022</v>
      </c>
      <c r="M19" s="129">
        <f t="shared" si="1"/>
        <v>46023</v>
      </c>
      <c r="N19" s="129">
        <f t="shared" si="1"/>
        <v>46024</v>
      </c>
      <c r="O19" s="130">
        <f t="shared" si="1"/>
        <v>46025</v>
      </c>
      <c r="P19" s="115"/>
      <c r="Q19" s="119"/>
      <c r="R19" s="120"/>
      <c r="S19" s="120"/>
      <c r="T19" s="120"/>
      <c r="U19" s="120"/>
      <c r="V19" s="120"/>
      <c r="W19" s="121"/>
    </row>
    <row r="20" spans="1:23" ht="40.5" customHeight="1" thickBot="1" x14ac:dyDescent="0.2">
      <c r="A20" s="131">
        <f t="shared" si="2"/>
        <v>45991</v>
      </c>
      <c r="B20" s="132">
        <f t="shared" si="3"/>
        <v>45992</v>
      </c>
      <c r="C20" s="132">
        <f t="shared" si="0"/>
        <v>45993</v>
      </c>
      <c r="D20" s="132">
        <f t="shared" si="0"/>
        <v>45994</v>
      </c>
      <c r="E20" s="132">
        <f t="shared" si="0"/>
        <v>45995</v>
      </c>
      <c r="F20" s="132">
        <f t="shared" si="0"/>
        <v>45996</v>
      </c>
      <c r="G20" s="133">
        <f t="shared" si="0"/>
        <v>45997</v>
      </c>
      <c r="H20" s="115"/>
      <c r="I20" s="131">
        <f t="shared" si="4"/>
        <v>46026</v>
      </c>
      <c r="J20" s="132">
        <f t="shared" si="5"/>
        <v>46027</v>
      </c>
      <c r="K20" s="132">
        <f t="shared" si="1"/>
        <v>46028</v>
      </c>
      <c r="L20" s="132">
        <f t="shared" si="1"/>
        <v>46029</v>
      </c>
      <c r="M20" s="132">
        <f t="shared" si="1"/>
        <v>46030</v>
      </c>
      <c r="N20" s="132">
        <f t="shared" si="1"/>
        <v>46031</v>
      </c>
      <c r="O20" s="133">
        <f t="shared" si="1"/>
        <v>46032</v>
      </c>
      <c r="P20" s="115"/>
      <c r="Q20" s="119"/>
      <c r="R20" s="120"/>
      <c r="S20" s="120"/>
      <c r="T20" s="120"/>
      <c r="U20" s="120"/>
      <c r="V20" s="120"/>
      <c r="W20" s="121"/>
    </row>
    <row r="21" spans="1:23" ht="40.5" customHeight="1" x14ac:dyDescent="0.15">
      <c r="A21" s="137"/>
      <c r="B21" s="137"/>
      <c r="C21" s="137"/>
      <c r="D21" s="137"/>
      <c r="E21" s="137"/>
      <c r="F21" s="137"/>
      <c r="G21" s="137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</row>
    <row r="22" spans="1:23" ht="40.5" customHeight="1" thickBot="1" x14ac:dyDescent="0.2">
      <c r="A22" s="138">
        <v>2026</v>
      </c>
      <c r="B22" s="138" t="s">
        <v>94</v>
      </c>
      <c r="C22" s="134">
        <v>1</v>
      </c>
      <c r="D22" s="134" t="s">
        <v>95</v>
      </c>
      <c r="E22" s="315">
        <f>DATE(A22,C22,1)</f>
        <v>46023</v>
      </c>
      <c r="F22" s="315"/>
      <c r="G22" s="134"/>
      <c r="H22" s="134"/>
      <c r="I22" s="138">
        <v>2026</v>
      </c>
      <c r="J22" s="138" t="s">
        <v>94</v>
      </c>
      <c r="K22" s="134">
        <v>2</v>
      </c>
      <c r="L22" s="134" t="s">
        <v>95</v>
      </c>
      <c r="M22" s="315">
        <f>DATE(I22,K22,1)</f>
        <v>46054</v>
      </c>
      <c r="N22" s="315"/>
      <c r="O22" s="134"/>
      <c r="P22" s="134"/>
      <c r="Q22" s="138">
        <v>2026</v>
      </c>
      <c r="R22" s="138" t="s">
        <v>94</v>
      </c>
      <c r="S22" s="134">
        <v>3</v>
      </c>
      <c r="T22" s="134" t="s">
        <v>95</v>
      </c>
      <c r="U22" s="315">
        <f>DATE(Q22,S22,1)</f>
        <v>46082</v>
      </c>
      <c r="V22" s="315"/>
      <c r="W22" s="134"/>
    </row>
    <row r="23" spans="1:23" ht="40.5" customHeight="1" x14ac:dyDescent="0.15">
      <c r="A23" s="122" t="s">
        <v>57</v>
      </c>
      <c r="B23" s="123" t="s">
        <v>48</v>
      </c>
      <c r="C23" s="123" t="s">
        <v>96</v>
      </c>
      <c r="D23" s="123" t="s">
        <v>97</v>
      </c>
      <c r="E23" s="123" t="s">
        <v>98</v>
      </c>
      <c r="F23" s="123" t="s">
        <v>99</v>
      </c>
      <c r="G23" s="124" t="s">
        <v>100</v>
      </c>
      <c r="H23" s="134"/>
      <c r="I23" s="122" t="s">
        <v>57</v>
      </c>
      <c r="J23" s="123" t="s">
        <v>48</v>
      </c>
      <c r="K23" s="123" t="s">
        <v>96</v>
      </c>
      <c r="L23" s="123" t="s">
        <v>97</v>
      </c>
      <c r="M23" s="123" t="s">
        <v>98</v>
      </c>
      <c r="N23" s="123" t="s">
        <v>99</v>
      </c>
      <c r="O23" s="124" t="s">
        <v>100</v>
      </c>
      <c r="P23" s="134"/>
      <c r="Q23" s="122" t="s">
        <v>57</v>
      </c>
      <c r="R23" s="123" t="s">
        <v>48</v>
      </c>
      <c r="S23" s="123" t="s">
        <v>96</v>
      </c>
      <c r="T23" s="123" t="s">
        <v>97</v>
      </c>
      <c r="U23" s="123" t="s">
        <v>98</v>
      </c>
      <c r="V23" s="123" t="s">
        <v>99</v>
      </c>
      <c r="W23" s="124" t="s">
        <v>100</v>
      </c>
    </row>
    <row r="24" spans="1:23" ht="40.5" customHeight="1" x14ac:dyDescent="0.15">
      <c r="A24" s="125">
        <f>E22-WEEKDAY(E22)+1</f>
        <v>46019</v>
      </c>
      <c r="B24" s="126">
        <f>A24+1</f>
        <v>46020</v>
      </c>
      <c r="C24" s="126">
        <f t="shared" ref="C24:G29" si="6">B24+1</f>
        <v>46021</v>
      </c>
      <c r="D24" s="126">
        <f t="shared" si="6"/>
        <v>46022</v>
      </c>
      <c r="E24" s="126">
        <f t="shared" si="6"/>
        <v>46023</v>
      </c>
      <c r="F24" s="126">
        <f t="shared" si="6"/>
        <v>46024</v>
      </c>
      <c r="G24" s="127">
        <f t="shared" si="6"/>
        <v>46025</v>
      </c>
      <c r="H24" s="134"/>
      <c r="I24" s="125">
        <f>M22-WEEKDAY(M22)+1</f>
        <v>46054</v>
      </c>
      <c r="J24" s="126">
        <f>I24+1</f>
        <v>46055</v>
      </c>
      <c r="K24" s="126">
        <f t="shared" ref="K24:O29" si="7">J24+1</f>
        <v>46056</v>
      </c>
      <c r="L24" s="126">
        <f t="shared" si="7"/>
        <v>46057</v>
      </c>
      <c r="M24" s="126">
        <f t="shared" si="7"/>
        <v>46058</v>
      </c>
      <c r="N24" s="126">
        <f t="shared" si="7"/>
        <v>46059</v>
      </c>
      <c r="O24" s="127">
        <f t="shared" si="7"/>
        <v>46060</v>
      </c>
      <c r="P24" s="134"/>
      <c r="Q24" s="125">
        <f>U22-WEEKDAY(U22)+1</f>
        <v>46082</v>
      </c>
      <c r="R24" s="126">
        <f>Q24+1</f>
        <v>46083</v>
      </c>
      <c r="S24" s="126">
        <f t="shared" ref="S24:W29" si="8">R24+1</f>
        <v>46084</v>
      </c>
      <c r="T24" s="126">
        <f t="shared" si="8"/>
        <v>46085</v>
      </c>
      <c r="U24" s="126">
        <f t="shared" si="8"/>
        <v>46086</v>
      </c>
      <c r="V24" s="126">
        <f t="shared" si="8"/>
        <v>46087</v>
      </c>
      <c r="W24" s="127">
        <f t="shared" si="8"/>
        <v>46088</v>
      </c>
    </row>
    <row r="25" spans="1:23" ht="40.5" customHeight="1" x14ac:dyDescent="0.15">
      <c r="A25" s="128">
        <f>G24+1</f>
        <v>46026</v>
      </c>
      <c r="B25" s="129">
        <f>A25+1</f>
        <v>46027</v>
      </c>
      <c r="C25" s="129">
        <f t="shared" si="6"/>
        <v>46028</v>
      </c>
      <c r="D25" s="129">
        <f t="shared" si="6"/>
        <v>46029</v>
      </c>
      <c r="E25" s="129">
        <f t="shared" si="6"/>
        <v>46030</v>
      </c>
      <c r="F25" s="129">
        <f t="shared" si="6"/>
        <v>46031</v>
      </c>
      <c r="G25" s="130">
        <f t="shared" si="6"/>
        <v>46032</v>
      </c>
      <c r="H25" s="134"/>
      <c r="I25" s="128">
        <f>O24+1</f>
        <v>46061</v>
      </c>
      <c r="J25" s="129">
        <f>I25+1</f>
        <v>46062</v>
      </c>
      <c r="K25" s="129">
        <f t="shared" si="7"/>
        <v>46063</v>
      </c>
      <c r="L25" s="129">
        <f t="shared" si="7"/>
        <v>46064</v>
      </c>
      <c r="M25" s="129">
        <f t="shared" si="7"/>
        <v>46065</v>
      </c>
      <c r="N25" s="129">
        <f t="shared" si="7"/>
        <v>46066</v>
      </c>
      <c r="O25" s="130">
        <f t="shared" si="7"/>
        <v>46067</v>
      </c>
      <c r="P25" s="134"/>
      <c r="Q25" s="128">
        <f>W24+1</f>
        <v>46089</v>
      </c>
      <c r="R25" s="129">
        <f>Q25+1</f>
        <v>46090</v>
      </c>
      <c r="S25" s="129">
        <f t="shared" si="8"/>
        <v>46091</v>
      </c>
      <c r="T25" s="129">
        <f t="shared" si="8"/>
        <v>46092</v>
      </c>
      <c r="U25" s="129">
        <f t="shared" si="8"/>
        <v>46093</v>
      </c>
      <c r="V25" s="129">
        <f t="shared" si="8"/>
        <v>46094</v>
      </c>
      <c r="W25" s="130">
        <f t="shared" si="8"/>
        <v>46095</v>
      </c>
    </row>
    <row r="26" spans="1:23" ht="40.5" customHeight="1" x14ac:dyDescent="0.15">
      <c r="A26" s="128">
        <f t="shared" ref="A26:A29" si="9">G25+1</f>
        <v>46033</v>
      </c>
      <c r="B26" s="129">
        <f t="shared" ref="B26:B29" si="10">A26+1</f>
        <v>46034</v>
      </c>
      <c r="C26" s="129">
        <f t="shared" si="6"/>
        <v>46035</v>
      </c>
      <c r="D26" s="129">
        <f t="shared" si="6"/>
        <v>46036</v>
      </c>
      <c r="E26" s="129">
        <f t="shared" si="6"/>
        <v>46037</v>
      </c>
      <c r="F26" s="129">
        <f t="shared" si="6"/>
        <v>46038</v>
      </c>
      <c r="G26" s="130">
        <f t="shared" si="6"/>
        <v>46039</v>
      </c>
      <c r="H26" s="134"/>
      <c r="I26" s="128">
        <f t="shared" ref="I26:I29" si="11">O25+1</f>
        <v>46068</v>
      </c>
      <c r="J26" s="129">
        <f t="shared" ref="J26:J29" si="12">I26+1</f>
        <v>46069</v>
      </c>
      <c r="K26" s="129">
        <f t="shared" si="7"/>
        <v>46070</v>
      </c>
      <c r="L26" s="129">
        <f t="shared" si="7"/>
        <v>46071</v>
      </c>
      <c r="M26" s="129">
        <f t="shared" si="7"/>
        <v>46072</v>
      </c>
      <c r="N26" s="129">
        <f t="shared" si="7"/>
        <v>46073</v>
      </c>
      <c r="O26" s="130">
        <f t="shared" si="7"/>
        <v>46074</v>
      </c>
      <c r="P26" s="134"/>
      <c r="Q26" s="128">
        <f t="shared" ref="Q26:Q29" si="13">W25+1</f>
        <v>46096</v>
      </c>
      <c r="R26" s="129">
        <f t="shared" ref="R26:R29" si="14">Q26+1</f>
        <v>46097</v>
      </c>
      <c r="S26" s="129">
        <f t="shared" si="8"/>
        <v>46098</v>
      </c>
      <c r="T26" s="129">
        <f t="shared" si="8"/>
        <v>46099</v>
      </c>
      <c r="U26" s="129">
        <f t="shared" si="8"/>
        <v>46100</v>
      </c>
      <c r="V26" s="129">
        <f t="shared" si="8"/>
        <v>46101</v>
      </c>
      <c r="W26" s="130">
        <f t="shared" si="8"/>
        <v>46102</v>
      </c>
    </row>
    <row r="27" spans="1:23" ht="40.5" customHeight="1" x14ac:dyDescent="0.15">
      <c r="A27" s="128">
        <f t="shared" si="9"/>
        <v>46040</v>
      </c>
      <c r="B27" s="129">
        <f t="shared" si="10"/>
        <v>46041</v>
      </c>
      <c r="C27" s="129">
        <f t="shared" si="6"/>
        <v>46042</v>
      </c>
      <c r="D27" s="129">
        <f t="shared" si="6"/>
        <v>46043</v>
      </c>
      <c r="E27" s="129">
        <f t="shared" si="6"/>
        <v>46044</v>
      </c>
      <c r="F27" s="129">
        <f t="shared" si="6"/>
        <v>46045</v>
      </c>
      <c r="G27" s="130">
        <f t="shared" si="6"/>
        <v>46046</v>
      </c>
      <c r="H27" s="134"/>
      <c r="I27" s="128">
        <f t="shared" si="11"/>
        <v>46075</v>
      </c>
      <c r="J27" s="129">
        <f t="shared" si="12"/>
        <v>46076</v>
      </c>
      <c r="K27" s="129">
        <f t="shared" si="7"/>
        <v>46077</v>
      </c>
      <c r="L27" s="129">
        <f t="shared" si="7"/>
        <v>46078</v>
      </c>
      <c r="M27" s="129">
        <f t="shared" si="7"/>
        <v>46079</v>
      </c>
      <c r="N27" s="129">
        <f t="shared" si="7"/>
        <v>46080</v>
      </c>
      <c r="O27" s="130">
        <f t="shared" si="7"/>
        <v>46081</v>
      </c>
      <c r="P27" s="134"/>
      <c r="Q27" s="128">
        <f t="shared" si="13"/>
        <v>46103</v>
      </c>
      <c r="R27" s="129">
        <f t="shared" si="14"/>
        <v>46104</v>
      </c>
      <c r="S27" s="129">
        <f t="shared" si="8"/>
        <v>46105</v>
      </c>
      <c r="T27" s="129">
        <f t="shared" si="8"/>
        <v>46106</v>
      </c>
      <c r="U27" s="129">
        <f t="shared" si="8"/>
        <v>46107</v>
      </c>
      <c r="V27" s="129">
        <f t="shared" si="8"/>
        <v>46108</v>
      </c>
      <c r="W27" s="130">
        <f t="shared" si="8"/>
        <v>46109</v>
      </c>
    </row>
    <row r="28" spans="1:23" ht="40.5" customHeight="1" x14ac:dyDescent="0.15">
      <c r="A28" s="128">
        <f t="shared" si="9"/>
        <v>46047</v>
      </c>
      <c r="B28" s="129">
        <f t="shared" si="10"/>
        <v>46048</v>
      </c>
      <c r="C28" s="129">
        <f t="shared" si="6"/>
        <v>46049</v>
      </c>
      <c r="D28" s="129">
        <f t="shared" si="6"/>
        <v>46050</v>
      </c>
      <c r="E28" s="129">
        <f t="shared" si="6"/>
        <v>46051</v>
      </c>
      <c r="F28" s="129">
        <f t="shared" si="6"/>
        <v>46052</v>
      </c>
      <c r="G28" s="130">
        <f t="shared" si="6"/>
        <v>46053</v>
      </c>
      <c r="H28" s="134"/>
      <c r="I28" s="128">
        <f t="shared" si="11"/>
        <v>46082</v>
      </c>
      <c r="J28" s="129">
        <f t="shared" si="12"/>
        <v>46083</v>
      </c>
      <c r="K28" s="129">
        <f t="shared" si="7"/>
        <v>46084</v>
      </c>
      <c r="L28" s="129">
        <f t="shared" si="7"/>
        <v>46085</v>
      </c>
      <c r="M28" s="129">
        <f t="shared" si="7"/>
        <v>46086</v>
      </c>
      <c r="N28" s="129">
        <f t="shared" si="7"/>
        <v>46087</v>
      </c>
      <c r="O28" s="130">
        <f t="shared" si="7"/>
        <v>46088</v>
      </c>
      <c r="P28" s="134"/>
      <c r="Q28" s="128">
        <f t="shared" si="13"/>
        <v>46110</v>
      </c>
      <c r="R28" s="129">
        <f t="shared" si="14"/>
        <v>46111</v>
      </c>
      <c r="S28" s="129">
        <f t="shared" si="8"/>
        <v>46112</v>
      </c>
      <c r="T28" s="129">
        <f t="shared" si="8"/>
        <v>46113</v>
      </c>
      <c r="U28" s="129">
        <f t="shared" si="8"/>
        <v>46114</v>
      </c>
      <c r="V28" s="129">
        <f t="shared" si="8"/>
        <v>46115</v>
      </c>
      <c r="W28" s="130">
        <f t="shared" si="8"/>
        <v>46116</v>
      </c>
    </row>
    <row r="29" spans="1:23" ht="40.5" customHeight="1" thickBot="1" x14ac:dyDescent="0.2">
      <c r="A29" s="131">
        <f t="shared" si="9"/>
        <v>46054</v>
      </c>
      <c r="B29" s="132">
        <f t="shared" si="10"/>
        <v>46055</v>
      </c>
      <c r="C29" s="132">
        <f t="shared" si="6"/>
        <v>46056</v>
      </c>
      <c r="D29" s="132">
        <f t="shared" si="6"/>
        <v>46057</v>
      </c>
      <c r="E29" s="132">
        <f t="shared" si="6"/>
        <v>46058</v>
      </c>
      <c r="F29" s="132">
        <f t="shared" si="6"/>
        <v>46059</v>
      </c>
      <c r="G29" s="133">
        <f t="shared" si="6"/>
        <v>46060</v>
      </c>
      <c r="H29" s="134"/>
      <c r="I29" s="131">
        <f t="shared" si="11"/>
        <v>46089</v>
      </c>
      <c r="J29" s="132">
        <f t="shared" si="12"/>
        <v>46090</v>
      </c>
      <c r="K29" s="132">
        <f t="shared" si="7"/>
        <v>46091</v>
      </c>
      <c r="L29" s="132">
        <f t="shared" si="7"/>
        <v>46092</v>
      </c>
      <c r="M29" s="132">
        <f t="shared" si="7"/>
        <v>46093</v>
      </c>
      <c r="N29" s="132">
        <f t="shared" si="7"/>
        <v>46094</v>
      </c>
      <c r="O29" s="133">
        <f t="shared" si="7"/>
        <v>46095</v>
      </c>
      <c r="P29" s="134"/>
      <c r="Q29" s="131">
        <f t="shared" si="13"/>
        <v>46117</v>
      </c>
      <c r="R29" s="132">
        <f t="shared" si="14"/>
        <v>46118</v>
      </c>
      <c r="S29" s="132">
        <f t="shared" si="8"/>
        <v>46119</v>
      </c>
      <c r="T29" s="132">
        <f t="shared" si="8"/>
        <v>46120</v>
      </c>
      <c r="U29" s="132">
        <f t="shared" si="8"/>
        <v>46121</v>
      </c>
      <c r="V29" s="132">
        <f t="shared" si="8"/>
        <v>46122</v>
      </c>
      <c r="W29" s="133">
        <f t="shared" si="8"/>
        <v>46123</v>
      </c>
    </row>
    <row r="30" spans="1:23" ht="40.5" customHeight="1" x14ac:dyDescent="0.15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</row>
    <row r="31" spans="1:23" ht="40.5" customHeight="1" x14ac:dyDescent="0.15">
      <c r="A31" s="114"/>
      <c r="B31" s="114"/>
      <c r="C31" s="115"/>
      <c r="D31" s="115"/>
      <c r="E31" s="116"/>
      <c r="F31" s="116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</row>
    <row r="32" spans="1:23" ht="40.5" customHeight="1" x14ac:dyDescent="0.15">
      <c r="A32" s="118"/>
      <c r="B32" s="118"/>
      <c r="C32" s="118"/>
      <c r="D32" s="118"/>
      <c r="E32" s="118"/>
      <c r="F32" s="118"/>
      <c r="G32" s="118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</row>
    <row r="33" spans="1:23" ht="40.5" customHeight="1" x14ac:dyDescent="0.15">
      <c r="A33" s="119"/>
      <c r="B33" s="120"/>
      <c r="C33" s="120"/>
      <c r="D33" s="120"/>
      <c r="E33" s="120"/>
      <c r="F33" s="120"/>
      <c r="G33" s="121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</row>
    <row r="34" spans="1:23" ht="40.5" customHeight="1" x14ac:dyDescent="0.15">
      <c r="A34" s="119"/>
      <c r="B34" s="120"/>
      <c r="C34" s="120"/>
      <c r="D34" s="120"/>
      <c r="E34" s="120"/>
      <c r="F34" s="120"/>
      <c r="G34" s="121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</row>
    <row r="35" spans="1:23" ht="40.5" customHeight="1" x14ac:dyDescent="0.15">
      <c r="A35" s="119"/>
      <c r="B35" s="120"/>
      <c r="C35" s="120"/>
      <c r="D35" s="120"/>
      <c r="E35" s="120"/>
      <c r="F35" s="120"/>
      <c r="G35" s="121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</row>
    <row r="36" spans="1:23" ht="40.5" customHeight="1" x14ac:dyDescent="0.15">
      <c r="A36" s="119"/>
      <c r="B36" s="120"/>
      <c r="C36" s="120"/>
      <c r="D36" s="120"/>
      <c r="E36" s="120"/>
      <c r="F36" s="120"/>
      <c r="G36" s="121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</row>
    <row r="37" spans="1:23" ht="40.5" customHeight="1" x14ac:dyDescent="0.15">
      <c r="A37" s="119"/>
      <c r="B37" s="120"/>
      <c r="C37" s="120"/>
      <c r="D37" s="120"/>
      <c r="E37" s="120"/>
      <c r="F37" s="120"/>
      <c r="G37" s="121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</row>
    <row r="38" spans="1:23" ht="40.5" customHeight="1" x14ac:dyDescent="0.15">
      <c r="A38" s="119"/>
      <c r="B38" s="120"/>
      <c r="C38" s="120"/>
      <c r="D38" s="120"/>
      <c r="E38" s="120"/>
      <c r="F38" s="120"/>
      <c r="G38" s="121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</row>
  </sheetData>
  <sheetProtection algorithmName="SHA-512" hashValue="s+Hh9sO1kB5EcL3+M/2T05h8LABeJnk0XQiYTrqoCu9dVk+iPCRS8d8c4nhc3m5GZZ9HryLLe6XsvhU+1MSqCw==" saltValue="6QDnNToyUH69nm1FYu9GPg==" spinCount="100000" sheet="1" scenarios="1"/>
  <mergeCells count="16">
    <mergeCell ref="E13:F13"/>
    <mergeCell ref="M13:N13"/>
    <mergeCell ref="E22:F22"/>
    <mergeCell ref="M22:N22"/>
    <mergeCell ref="U22:V22"/>
    <mergeCell ref="A8:W11"/>
    <mergeCell ref="A1:B1"/>
    <mergeCell ref="C1:E1"/>
    <mergeCell ref="A3:W3"/>
    <mergeCell ref="A5:B5"/>
    <mergeCell ref="C5:W5"/>
    <mergeCell ref="A6:B6"/>
    <mergeCell ref="C6:K6"/>
    <mergeCell ref="M6:N6"/>
    <mergeCell ref="O6:Q6"/>
    <mergeCell ref="R6:W6"/>
  </mergeCells>
  <phoneticPr fontId="13"/>
  <conditionalFormatting sqref="A15:G20">
    <cfRule type="expression" dxfId="46" priority="5">
      <formula>MONTH(A15)&lt;&gt;$C$13</formula>
    </cfRule>
  </conditionalFormatting>
  <conditionalFormatting sqref="I15:O20">
    <cfRule type="expression" dxfId="45" priority="4">
      <formula>MONTH(I15)&lt;&gt;$K$13</formula>
    </cfRule>
  </conditionalFormatting>
  <conditionalFormatting sqref="A24:G29">
    <cfRule type="expression" dxfId="44" priority="1">
      <formula>MONTH(A24)&lt;&gt;$C$22</formula>
    </cfRule>
  </conditionalFormatting>
  <conditionalFormatting sqref="I24:O29">
    <cfRule type="expression" dxfId="43" priority="3">
      <formula>MONTH(I24)&lt;&gt;$K$22</formula>
    </cfRule>
  </conditionalFormatting>
  <conditionalFormatting sqref="Q24:W29">
    <cfRule type="expression" dxfId="42" priority="2">
      <formula>MONTH(Q24)&lt;&gt;$S$22</formula>
    </cfRule>
  </conditionalFormatting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49" orientation="portrait" r:id="rId1"/>
  <headerFooter>
    <oddHeader>&amp;R&amp;"游ゴシック,太字"&amp;28②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id="{668CFD17-2CBC-4727-A5F5-4B5A91C25DC2}">
            <xm:f>COUNTIF(祝日!$A:$A,A15)&gt;0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A15:G20</xm:sqref>
        </x14:conditionalFormatting>
        <x14:conditionalFormatting xmlns:xm="http://schemas.microsoft.com/office/excel/2006/main">
          <x14:cfRule type="expression" priority="15" id="{22BDF7F6-64C4-4B5C-A316-DDECBE3484C2}">
            <xm:f>COUNTIF(祝日!$A:$A,I15)&gt;0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I15:O20</xm:sqref>
        </x14:conditionalFormatting>
        <x14:conditionalFormatting xmlns:xm="http://schemas.microsoft.com/office/excel/2006/main">
          <x14:cfRule type="expression" priority="14" id="{DDED6A14-FDFC-452E-B772-E76EDF102336}">
            <xm:f>COUNTIF(祝日!$A:$A,A24)&gt;0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A24:G29</xm:sqref>
        </x14:conditionalFormatting>
        <x14:conditionalFormatting xmlns:xm="http://schemas.microsoft.com/office/excel/2006/main">
          <x14:cfRule type="expression" priority="11" id="{5183FE9B-FB0A-46E9-8011-5D6BE89035FA}">
            <xm:f>COUNTIF(祝日!$A:$A,I24)&gt;0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I24:O29</xm:sqref>
        </x14:conditionalFormatting>
        <x14:conditionalFormatting xmlns:xm="http://schemas.microsoft.com/office/excel/2006/main">
          <x14:cfRule type="expression" priority="10" id="{F2D68895-7448-4959-AB68-64939E45FFDD}">
            <xm:f>COUNTIF(祝日!$A:$A,Q24)&gt;0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Q24:W29</xm:sqref>
        </x14:conditionalFormatting>
        <x14:conditionalFormatting xmlns:xm="http://schemas.microsoft.com/office/excel/2006/main">
          <x14:cfRule type="expression" priority="86" id="{EE51013E-B3D9-43A6-8141-5E08CD2544EA}">
            <xm:f>COUNTIF(中止期間!$A$3:$A$50,A15)+COUNTIF(中止期間!$B$3:$B$50,A15)&gt;0</xm:f>
            <x14:dxf>
              <font>
                <color theme="0"/>
              </font>
              <fill>
                <patternFill>
                  <bgColor theme="1"/>
                </patternFill>
              </fill>
            </x14:dxf>
          </x14:cfRule>
          <x14:cfRule type="expression" priority="87" id="{559531B5-C0EE-4B24-BC93-8A05ED9A6D8B}">
            <xm:f>IF(カレンダー!$AC$9=1,COUNTIF(中止期間!$E$3:$E$46,A15),IF(カレンダー!$AC$9=2,COUNTIF(中止期間!$F$3:$F$55,A15),IF(カレンダー!$AC$9=3,COUNTIF(中止期間!$G$3:$G$23,A15),0)))&gt;0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A15:G20 I15:O20 A24:G29 I24:O29 Q24:W29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B74"/>
  <sheetViews>
    <sheetView workbookViewId="0">
      <selection activeCell="B53" sqref="B53"/>
    </sheetView>
  </sheetViews>
  <sheetFormatPr defaultRowHeight="18.75" x14ac:dyDescent="0.15"/>
  <cols>
    <col min="1" max="1" width="21.375" style="70" bestFit="1" customWidth="1"/>
    <col min="2" max="16384" width="9" style="70"/>
  </cols>
  <sheetData>
    <row r="1" spans="1:2" x14ac:dyDescent="0.15">
      <c r="A1" s="70" t="s">
        <v>101</v>
      </c>
      <c r="B1" s="70" t="s">
        <v>102</v>
      </c>
    </row>
    <row r="2" spans="1:2" x14ac:dyDescent="0.15">
      <c r="A2" s="71">
        <v>44927</v>
      </c>
      <c r="B2" s="70" t="s">
        <v>103</v>
      </c>
    </row>
    <row r="3" spans="1:2" x14ac:dyDescent="0.15">
      <c r="A3" s="71">
        <v>44928</v>
      </c>
      <c r="B3" s="70" t="s">
        <v>108</v>
      </c>
    </row>
    <row r="4" spans="1:2" x14ac:dyDescent="0.15">
      <c r="A4" s="71">
        <v>44935</v>
      </c>
      <c r="B4" s="70" t="s">
        <v>104</v>
      </c>
    </row>
    <row r="5" spans="1:2" x14ac:dyDescent="0.15">
      <c r="A5" s="71">
        <v>44968</v>
      </c>
      <c r="B5" s="70" t="s">
        <v>105</v>
      </c>
    </row>
    <row r="6" spans="1:2" x14ac:dyDescent="0.15">
      <c r="A6" s="71">
        <v>44980</v>
      </c>
      <c r="B6" s="70" t="s">
        <v>118</v>
      </c>
    </row>
    <row r="7" spans="1:2" x14ac:dyDescent="0.15">
      <c r="A7" s="71">
        <v>45006</v>
      </c>
      <c r="B7" s="70" t="s">
        <v>106</v>
      </c>
    </row>
    <row r="8" spans="1:2" x14ac:dyDescent="0.15">
      <c r="A8" s="71">
        <v>45045</v>
      </c>
      <c r="B8" s="70" t="s">
        <v>107</v>
      </c>
    </row>
    <row r="9" spans="1:2" x14ac:dyDescent="0.15">
      <c r="A9" s="71">
        <v>45049</v>
      </c>
      <c r="B9" s="70" t="s">
        <v>109</v>
      </c>
    </row>
    <row r="10" spans="1:2" x14ac:dyDescent="0.15">
      <c r="A10" s="71">
        <v>45050</v>
      </c>
      <c r="B10" s="70" t="s">
        <v>110</v>
      </c>
    </row>
    <row r="11" spans="1:2" x14ac:dyDescent="0.15">
      <c r="A11" s="71">
        <v>45051</v>
      </c>
      <c r="B11" s="70" t="s">
        <v>111</v>
      </c>
    </row>
    <row r="12" spans="1:2" x14ac:dyDescent="0.15">
      <c r="A12" s="71">
        <v>45124</v>
      </c>
      <c r="B12" s="70" t="s">
        <v>112</v>
      </c>
    </row>
    <row r="13" spans="1:2" x14ac:dyDescent="0.15">
      <c r="A13" s="71">
        <v>45149</v>
      </c>
      <c r="B13" s="70" t="s">
        <v>113</v>
      </c>
    </row>
    <row r="14" spans="1:2" x14ac:dyDescent="0.15">
      <c r="A14" s="71">
        <v>45187</v>
      </c>
      <c r="B14" s="70" t="s">
        <v>114</v>
      </c>
    </row>
    <row r="15" spans="1:2" x14ac:dyDescent="0.15">
      <c r="A15" s="71">
        <v>45192</v>
      </c>
      <c r="B15" s="70" t="s">
        <v>115</v>
      </c>
    </row>
    <row r="16" spans="1:2" x14ac:dyDescent="0.15">
      <c r="A16" s="71">
        <v>45208</v>
      </c>
      <c r="B16" s="70" t="s">
        <v>119</v>
      </c>
    </row>
    <row r="17" spans="1:2" x14ac:dyDescent="0.15">
      <c r="A17" s="71">
        <v>45233</v>
      </c>
      <c r="B17" s="70" t="s">
        <v>116</v>
      </c>
    </row>
    <row r="18" spans="1:2" x14ac:dyDescent="0.15">
      <c r="A18" s="71">
        <v>45253</v>
      </c>
      <c r="B18" s="70" t="s">
        <v>117</v>
      </c>
    </row>
    <row r="19" spans="1:2" x14ac:dyDescent="0.15">
      <c r="A19" s="71">
        <v>45292</v>
      </c>
      <c r="B19" s="70" t="s">
        <v>103</v>
      </c>
    </row>
    <row r="20" spans="1:2" x14ac:dyDescent="0.15">
      <c r="A20" s="71">
        <v>45299</v>
      </c>
      <c r="B20" s="70" t="s">
        <v>104</v>
      </c>
    </row>
    <row r="21" spans="1:2" x14ac:dyDescent="0.15">
      <c r="A21" s="71">
        <v>45333</v>
      </c>
      <c r="B21" s="70" t="s">
        <v>105</v>
      </c>
    </row>
    <row r="22" spans="1:2" x14ac:dyDescent="0.15">
      <c r="A22" s="71">
        <v>45334</v>
      </c>
      <c r="B22" s="70" t="s">
        <v>108</v>
      </c>
    </row>
    <row r="23" spans="1:2" x14ac:dyDescent="0.15">
      <c r="A23" s="71">
        <v>45345</v>
      </c>
      <c r="B23" s="70" t="s">
        <v>118</v>
      </c>
    </row>
    <row r="24" spans="1:2" x14ac:dyDescent="0.15">
      <c r="A24" s="71">
        <v>45371</v>
      </c>
      <c r="B24" s="70" t="s">
        <v>106</v>
      </c>
    </row>
    <row r="25" spans="1:2" x14ac:dyDescent="0.15">
      <c r="A25" s="71">
        <v>45411</v>
      </c>
      <c r="B25" s="70" t="s">
        <v>107</v>
      </c>
    </row>
    <row r="26" spans="1:2" x14ac:dyDescent="0.15">
      <c r="A26" s="71">
        <v>45415</v>
      </c>
      <c r="B26" s="70" t="s">
        <v>109</v>
      </c>
    </row>
    <row r="27" spans="1:2" x14ac:dyDescent="0.15">
      <c r="A27" s="71">
        <v>45416</v>
      </c>
      <c r="B27" s="70" t="s">
        <v>110</v>
      </c>
    </row>
    <row r="28" spans="1:2" x14ac:dyDescent="0.15">
      <c r="A28" s="71">
        <v>45417</v>
      </c>
      <c r="B28" s="70" t="s">
        <v>111</v>
      </c>
    </row>
    <row r="29" spans="1:2" x14ac:dyDescent="0.15">
      <c r="A29" s="71">
        <v>45418</v>
      </c>
      <c r="B29" s="70" t="s">
        <v>108</v>
      </c>
    </row>
    <row r="30" spans="1:2" x14ac:dyDescent="0.15">
      <c r="A30" s="71">
        <v>45488</v>
      </c>
      <c r="B30" s="70" t="s">
        <v>112</v>
      </c>
    </row>
    <row r="31" spans="1:2" x14ac:dyDescent="0.15">
      <c r="A31" s="71">
        <v>45515</v>
      </c>
      <c r="B31" s="70" t="s">
        <v>113</v>
      </c>
    </row>
    <row r="32" spans="1:2" x14ac:dyDescent="0.15">
      <c r="A32" s="71">
        <v>45516</v>
      </c>
      <c r="B32" s="70" t="s">
        <v>108</v>
      </c>
    </row>
    <row r="33" spans="1:2" x14ac:dyDescent="0.15">
      <c r="A33" s="71">
        <v>45551</v>
      </c>
      <c r="B33" s="70" t="s">
        <v>114</v>
      </c>
    </row>
    <row r="34" spans="1:2" x14ac:dyDescent="0.15">
      <c r="A34" s="71">
        <v>45557</v>
      </c>
      <c r="B34" s="70" t="s">
        <v>115</v>
      </c>
    </row>
    <row r="35" spans="1:2" x14ac:dyDescent="0.15">
      <c r="A35" s="71">
        <v>45558</v>
      </c>
      <c r="B35" s="70" t="s">
        <v>108</v>
      </c>
    </row>
    <row r="36" spans="1:2" x14ac:dyDescent="0.15">
      <c r="A36" s="71">
        <v>45579</v>
      </c>
      <c r="B36" s="70" t="s">
        <v>119</v>
      </c>
    </row>
    <row r="37" spans="1:2" x14ac:dyDescent="0.15">
      <c r="A37" s="71">
        <v>45599</v>
      </c>
      <c r="B37" s="70" t="s">
        <v>116</v>
      </c>
    </row>
    <row r="38" spans="1:2" x14ac:dyDescent="0.15">
      <c r="A38" s="71">
        <v>45600</v>
      </c>
      <c r="B38" s="70" t="s">
        <v>108</v>
      </c>
    </row>
    <row r="39" spans="1:2" x14ac:dyDescent="0.15">
      <c r="A39" s="71">
        <v>45619</v>
      </c>
      <c r="B39" s="70" t="s">
        <v>117</v>
      </c>
    </row>
    <row r="40" spans="1:2" x14ac:dyDescent="0.15">
      <c r="A40" s="71">
        <v>45670</v>
      </c>
      <c r="B40" s="142" t="s">
        <v>144</v>
      </c>
    </row>
    <row r="41" spans="1:2" x14ac:dyDescent="0.15">
      <c r="A41" s="71">
        <v>45699</v>
      </c>
      <c r="B41" s="142" t="s">
        <v>145</v>
      </c>
    </row>
    <row r="42" spans="1:2" x14ac:dyDescent="0.15">
      <c r="A42" s="71">
        <v>45711</v>
      </c>
      <c r="B42" s="142" t="s">
        <v>146</v>
      </c>
    </row>
    <row r="43" spans="1:2" x14ac:dyDescent="0.15">
      <c r="A43" s="71">
        <v>45712</v>
      </c>
      <c r="B43" s="142" t="s">
        <v>147</v>
      </c>
    </row>
    <row r="44" spans="1:2" x14ac:dyDescent="0.15">
      <c r="A44" s="71">
        <v>45736</v>
      </c>
      <c r="B44" s="142" t="s">
        <v>148</v>
      </c>
    </row>
    <row r="45" spans="1:2" x14ac:dyDescent="0.15">
      <c r="A45" s="71">
        <v>45964</v>
      </c>
      <c r="B45" s="143" t="s">
        <v>150</v>
      </c>
    </row>
    <row r="46" spans="1:2" x14ac:dyDescent="0.15">
      <c r="A46" s="71">
        <v>45984</v>
      </c>
      <c r="B46" s="143" t="s">
        <v>151</v>
      </c>
    </row>
    <row r="47" spans="1:2" x14ac:dyDescent="0.15">
      <c r="A47" s="71">
        <v>45985</v>
      </c>
      <c r="B47" s="143" t="s">
        <v>152</v>
      </c>
    </row>
    <row r="48" spans="1:2" x14ac:dyDescent="0.15">
      <c r="A48" s="71">
        <v>46023</v>
      </c>
      <c r="B48" s="143" t="s">
        <v>153</v>
      </c>
    </row>
    <row r="49" spans="1:2" x14ac:dyDescent="0.15">
      <c r="A49" s="71">
        <v>46034</v>
      </c>
      <c r="B49" s="143" t="s">
        <v>154</v>
      </c>
    </row>
    <row r="50" spans="1:2" x14ac:dyDescent="0.15">
      <c r="A50" s="71">
        <v>46064</v>
      </c>
      <c r="B50" s="143" t="s">
        <v>155</v>
      </c>
    </row>
    <row r="51" spans="1:2" x14ac:dyDescent="0.15">
      <c r="A51" s="71">
        <v>46076</v>
      </c>
      <c r="B51" s="144" t="s">
        <v>156</v>
      </c>
    </row>
    <row r="52" spans="1:2" x14ac:dyDescent="0.15">
      <c r="A52" s="71">
        <v>46101</v>
      </c>
      <c r="B52" s="146" t="s">
        <v>157</v>
      </c>
    </row>
    <row r="53" spans="1:2" x14ac:dyDescent="0.15">
      <c r="A53" s="71"/>
    </row>
    <row r="54" spans="1:2" x14ac:dyDescent="0.15">
      <c r="A54" s="71"/>
    </row>
    <row r="55" spans="1:2" x14ac:dyDescent="0.15">
      <c r="A55" s="71"/>
    </row>
    <row r="56" spans="1:2" x14ac:dyDescent="0.15">
      <c r="A56" s="71"/>
    </row>
    <row r="57" spans="1:2" x14ac:dyDescent="0.15">
      <c r="A57" s="71"/>
    </row>
    <row r="58" spans="1:2" x14ac:dyDescent="0.15">
      <c r="A58" s="71"/>
    </row>
    <row r="59" spans="1:2" x14ac:dyDescent="0.15">
      <c r="A59" s="88"/>
      <c r="B59" s="89"/>
    </row>
    <row r="60" spans="1:2" x14ac:dyDescent="0.15">
      <c r="A60" s="88"/>
      <c r="B60" s="89"/>
    </row>
    <row r="61" spans="1:2" x14ac:dyDescent="0.15">
      <c r="A61" s="88"/>
      <c r="B61" s="89"/>
    </row>
    <row r="62" spans="1:2" x14ac:dyDescent="0.15">
      <c r="A62" s="88"/>
      <c r="B62" s="89"/>
    </row>
    <row r="63" spans="1:2" x14ac:dyDescent="0.15">
      <c r="A63" s="88"/>
      <c r="B63" s="89"/>
    </row>
    <row r="64" spans="1:2" x14ac:dyDescent="0.15">
      <c r="A64" s="88"/>
      <c r="B64" s="89"/>
    </row>
    <row r="65" spans="1:2" x14ac:dyDescent="0.15">
      <c r="A65" s="88"/>
      <c r="B65" s="89"/>
    </row>
    <row r="66" spans="1:2" x14ac:dyDescent="0.15">
      <c r="A66" s="88"/>
      <c r="B66" s="89"/>
    </row>
    <row r="67" spans="1:2" x14ac:dyDescent="0.15">
      <c r="A67" s="88"/>
      <c r="B67" s="89"/>
    </row>
    <row r="68" spans="1:2" x14ac:dyDescent="0.15">
      <c r="A68" s="88"/>
      <c r="B68" s="89"/>
    </row>
    <row r="69" spans="1:2" x14ac:dyDescent="0.15">
      <c r="A69" s="88"/>
      <c r="B69" s="89"/>
    </row>
    <row r="70" spans="1:2" x14ac:dyDescent="0.15">
      <c r="A70" s="88"/>
      <c r="B70" s="89"/>
    </row>
    <row r="71" spans="1:2" x14ac:dyDescent="0.15">
      <c r="A71" s="88"/>
      <c r="B71" s="89"/>
    </row>
    <row r="72" spans="1:2" x14ac:dyDescent="0.15">
      <c r="A72" s="88"/>
      <c r="B72" s="89"/>
    </row>
    <row r="73" spans="1:2" x14ac:dyDescent="0.15">
      <c r="A73" s="88"/>
      <c r="B73" s="89"/>
    </row>
    <row r="74" spans="1:2" x14ac:dyDescent="0.15">
      <c r="A74" s="88"/>
      <c r="B74" s="89"/>
    </row>
  </sheetData>
  <phoneticPr fontId="1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G77"/>
  <sheetViews>
    <sheetView workbookViewId="0">
      <selection activeCell="E18" sqref="E18"/>
    </sheetView>
  </sheetViews>
  <sheetFormatPr defaultRowHeight="18.75" x14ac:dyDescent="0.15"/>
  <cols>
    <col min="1" max="2" width="17.25" style="107" customWidth="1"/>
    <col min="3" max="3" width="9" style="96"/>
    <col min="4" max="4" width="8.125" style="70" bestFit="1" customWidth="1"/>
    <col min="5" max="7" width="13.25" style="98" bestFit="1" customWidth="1"/>
    <col min="8" max="16384" width="9" style="70"/>
  </cols>
  <sheetData>
    <row r="1" spans="1:7" x14ac:dyDescent="0.15">
      <c r="A1" s="113" t="s">
        <v>125</v>
      </c>
      <c r="B1" s="95"/>
      <c r="D1" s="97" t="s">
        <v>128</v>
      </c>
      <c r="E1" s="98">
        <v>1</v>
      </c>
      <c r="F1" s="98">
        <v>2</v>
      </c>
      <c r="G1" s="98">
        <v>3</v>
      </c>
    </row>
    <row r="2" spans="1:7" x14ac:dyDescent="0.15">
      <c r="A2" s="108" t="s">
        <v>126</v>
      </c>
      <c r="B2" s="108" t="s">
        <v>127</v>
      </c>
      <c r="C2" s="99"/>
      <c r="D2" s="97" t="s">
        <v>129</v>
      </c>
      <c r="E2" s="100" t="s">
        <v>136</v>
      </c>
      <c r="F2" s="100" t="s">
        <v>137</v>
      </c>
      <c r="G2" s="100" t="s">
        <v>138</v>
      </c>
    </row>
    <row r="3" spans="1:7" x14ac:dyDescent="0.15">
      <c r="A3" s="101">
        <v>46017</v>
      </c>
      <c r="B3" s="101"/>
      <c r="C3" s="102"/>
      <c r="D3" s="97" t="s">
        <v>124</v>
      </c>
      <c r="E3" s="105">
        <v>45968</v>
      </c>
      <c r="F3" s="105">
        <v>45965</v>
      </c>
      <c r="G3" s="105">
        <v>45966</v>
      </c>
    </row>
    <row r="4" spans="1:7" x14ac:dyDescent="0.15">
      <c r="A4" s="101">
        <v>46018</v>
      </c>
      <c r="B4" s="101"/>
      <c r="C4" s="102"/>
      <c r="E4" s="105">
        <v>46014</v>
      </c>
      <c r="F4" s="105">
        <v>45966</v>
      </c>
      <c r="G4" s="105"/>
    </row>
    <row r="5" spans="1:7" x14ac:dyDescent="0.15">
      <c r="A5" s="101">
        <v>46019</v>
      </c>
      <c r="B5" s="101"/>
      <c r="C5" s="102"/>
      <c r="E5" s="105">
        <v>46011</v>
      </c>
      <c r="F5" s="105">
        <v>45968</v>
      </c>
      <c r="G5" s="105"/>
    </row>
    <row r="6" spans="1:7" x14ac:dyDescent="0.15">
      <c r="A6" s="101">
        <v>46020</v>
      </c>
      <c r="B6" s="101"/>
      <c r="C6" s="102"/>
      <c r="E6" s="105">
        <v>46080</v>
      </c>
      <c r="F6" s="105">
        <v>46014</v>
      </c>
      <c r="G6" s="105"/>
    </row>
    <row r="7" spans="1:7" x14ac:dyDescent="0.15">
      <c r="A7" s="101">
        <v>46021</v>
      </c>
      <c r="B7" s="101"/>
      <c r="C7" s="102"/>
      <c r="E7" s="105">
        <v>46087</v>
      </c>
      <c r="F7" s="105">
        <v>46037</v>
      </c>
      <c r="G7" s="105"/>
    </row>
    <row r="8" spans="1:7" x14ac:dyDescent="0.15">
      <c r="A8" s="101">
        <v>46022</v>
      </c>
      <c r="B8" s="101"/>
      <c r="C8" s="102"/>
      <c r="E8" s="105">
        <v>45976</v>
      </c>
      <c r="F8" s="105">
        <v>46080</v>
      </c>
      <c r="G8" s="105"/>
    </row>
    <row r="9" spans="1:7" x14ac:dyDescent="0.15">
      <c r="A9" s="101">
        <v>46023</v>
      </c>
      <c r="B9" s="101"/>
      <c r="C9" s="102"/>
      <c r="E9" s="105">
        <v>46094</v>
      </c>
      <c r="F9" s="105">
        <v>46087</v>
      </c>
      <c r="G9" s="105"/>
    </row>
    <row r="10" spans="1:7" x14ac:dyDescent="0.15">
      <c r="A10" s="101">
        <v>46024</v>
      </c>
      <c r="B10" s="101"/>
      <c r="C10" s="102"/>
      <c r="E10" s="105">
        <v>46098</v>
      </c>
      <c r="F10" s="105">
        <v>46093</v>
      </c>
      <c r="G10" s="105"/>
    </row>
    <row r="11" spans="1:7" x14ac:dyDescent="0.15">
      <c r="A11" s="101">
        <v>46025</v>
      </c>
      <c r="B11" s="101"/>
      <c r="C11" s="102"/>
      <c r="E11" s="105">
        <v>46099</v>
      </c>
      <c r="F11" s="105">
        <v>46094</v>
      </c>
      <c r="G11" s="105"/>
    </row>
    <row r="12" spans="1:7" x14ac:dyDescent="0.15">
      <c r="A12" s="101">
        <v>46026</v>
      </c>
      <c r="B12" s="101">
        <v>45967</v>
      </c>
      <c r="C12" s="102"/>
      <c r="E12" s="105">
        <v>46100</v>
      </c>
      <c r="F12" s="105">
        <v>46098</v>
      </c>
      <c r="G12" s="105"/>
    </row>
    <row r="13" spans="1:7" x14ac:dyDescent="0.15">
      <c r="A13" s="101"/>
      <c r="B13" s="101">
        <v>46085</v>
      </c>
      <c r="C13" s="102"/>
      <c r="E13" s="103">
        <v>46039</v>
      </c>
      <c r="F13" s="105">
        <v>46099</v>
      </c>
      <c r="G13" s="105"/>
    </row>
    <row r="14" spans="1:7" x14ac:dyDescent="0.15">
      <c r="A14" s="101"/>
      <c r="B14" s="101">
        <v>46086</v>
      </c>
      <c r="C14" s="102"/>
      <c r="E14" s="103">
        <v>46074</v>
      </c>
      <c r="F14" s="105">
        <v>46100</v>
      </c>
      <c r="G14" s="105"/>
    </row>
    <row r="15" spans="1:7" x14ac:dyDescent="0.15">
      <c r="A15" s="101"/>
      <c r="B15" s="101"/>
      <c r="C15" s="102"/>
      <c r="E15" s="103">
        <v>46102</v>
      </c>
      <c r="F15" s="103">
        <v>45972</v>
      </c>
      <c r="G15" s="105"/>
    </row>
    <row r="16" spans="1:7" x14ac:dyDescent="0.15">
      <c r="A16" s="101"/>
      <c r="B16" s="101"/>
      <c r="C16" s="102"/>
      <c r="E16" s="103">
        <v>45966</v>
      </c>
      <c r="F16" s="103">
        <v>45979</v>
      </c>
      <c r="G16" s="105"/>
    </row>
    <row r="17" spans="1:7" x14ac:dyDescent="0.15">
      <c r="A17" s="101"/>
      <c r="B17" s="101"/>
      <c r="C17" s="102"/>
      <c r="E17" s="103">
        <v>46093</v>
      </c>
      <c r="F17" s="103">
        <v>45986</v>
      </c>
      <c r="G17" s="105"/>
    </row>
    <row r="18" spans="1:7" x14ac:dyDescent="0.15">
      <c r="A18" s="101"/>
      <c r="B18" s="101"/>
      <c r="C18" s="102"/>
      <c r="E18" s="103"/>
      <c r="F18" s="103">
        <v>45968</v>
      </c>
      <c r="G18" s="105"/>
    </row>
    <row r="19" spans="1:7" x14ac:dyDescent="0.15">
      <c r="A19" s="101"/>
      <c r="B19" s="101"/>
      <c r="C19" s="102"/>
      <c r="E19" s="103"/>
      <c r="F19" s="103">
        <v>45975</v>
      </c>
      <c r="G19" s="105"/>
    </row>
    <row r="20" spans="1:7" x14ac:dyDescent="0.15">
      <c r="A20" s="101"/>
      <c r="B20" s="101"/>
      <c r="C20" s="102"/>
      <c r="E20" s="103"/>
      <c r="F20" s="103">
        <v>45982</v>
      </c>
      <c r="G20" s="105">
        <v>46093</v>
      </c>
    </row>
    <row r="21" spans="1:7" x14ac:dyDescent="0.15">
      <c r="A21" s="101"/>
      <c r="B21" s="101"/>
      <c r="C21" s="102"/>
      <c r="E21" s="103"/>
      <c r="F21" s="103">
        <v>45989</v>
      </c>
      <c r="G21" s="105"/>
    </row>
    <row r="22" spans="1:7" x14ac:dyDescent="0.15">
      <c r="A22" s="101"/>
      <c r="B22" s="101"/>
      <c r="C22" s="102"/>
      <c r="E22" s="103"/>
      <c r="F22" s="103">
        <v>45993</v>
      </c>
      <c r="G22" s="105"/>
    </row>
    <row r="23" spans="1:7" x14ac:dyDescent="0.15">
      <c r="A23" s="101"/>
      <c r="B23" s="101"/>
      <c r="C23" s="102"/>
      <c r="E23" s="103"/>
      <c r="F23" s="103">
        <v>46000</v>
      </c>
      <c r="G23" s="105"/>
    </row>
    <row r="24" spans="1:7" x14ac:dyDescent="0.15">
      <c r="A24" s="101"/>
      <c r="B24" s="101"/>
      <c r="C24" s="104"/>
      <c r="E24" s="105"/>
      <c r="F24" s="105">
        <v>46007</v>
      </c>
      <c r="G24" s="105"/>
    </row>
    <row r="25" spans="1:7" x14ac:dyDescent="0.15">
      <c r="A25" s="101"/>
      <c r="B25" s="101"/>
      <c r="C25" s="106"/>
      <c r="E25" s="105"/>
      <c r="F25" s="141">
        <v>46014</v>
      </c>
      <c r="G25" s="105"/>
    </row>
    <row r="26" spans="1:7" x14ac:dyDescent="0.15">
      <c r="A26" s="101"/>
      <c r="B26" s="101"/>
      <c r="C26" s="106"/>
      <c r="E26" s="105"/>
      <c r="F26" s="141">
        <v>45996</v>
      </c>
      <c r="G26" s="105"/>
    </row>
    <row r="27" spans="1:7" x14ac:dyDescent="0.15">
      <c r="A27" s="101"/>
      <c r="B27" s="101"/>
      <c r="E27" s="105"/>
      <c r="F27" s="141">
        <v>46003</v>
      </c>
      <c r="G27" s="105"/>
    </row>
    <row r="28" spans="1:7" x14ac:dyDescent="0.15">
      <c r="A28" s="101"/>
      <c r="B28" s="101"/>
      <c r="E28" s="105"/>
      <c r="F28" s="105">
        <v>46010</v>
      </c>
      <c r="G28" s="105"/>
    </row>
    <row r="29" spans="1:7" x14ac:dyDescent="0.15">
      <c r="A29" s="101"/>
      <c r="B29" s="101"/>
      <c r="E29" s="105"/>
      <c r="F29" s="105">
        <v>46028</v>
      </c>
      <c r="G29" s="105"/>
    </row>
    <row r="30" spans="1:7" x14ac:dyDescent="0.15">
      <c r="A30" s="101"/>
      <c r="B30" s="101"/>
      <c r="E30" s="105"/>
      <c r="F30" s="145">
        <v>46035</v>
      </c>
      <c r="G30" s="105"/>
    </row>
    <row r="31" spans="1:7" x14ac:dyDescent="0.15">
      <c r="A31" s="101"/>
      <c r="B31" s="101"/>
      <c r="E31" s="105"/>
      <c r="F31" s="105">
        <v>46042</v>
      </c>
      <c r="G31" s="105"/>
    </row>
    <row r="32" spans="1:7" x14ac:dyDescent="0.15">
      <c r="A32" s="101"/>
      <c r="B32" s="101"/>
      <c r="E32" s="105"/>
      <c r="F32" s="105">
        <v>46049</v>
      </c>
      <c r="G32" s="105"/>
    </row>
    <row r="33" spans="1:7" x14ac:dyDescent="0.15">
      <c r="A33" s="101"/>
      <c r="B33" s="101"/>
      <c r="E33" s="105"/>
      <c r="F33" s="105">
        <v>46031</v>
      </c>
      <c r="G33" s="105"/>
    </row>
    <row r="34" spans="1:7" x14ac:dyDescent="0.15">
      <c r="A34" s="101"/>
      <c r="B34" s="101"/>
      <c r="E34" s="105"/>
      <c r="F34" s="105">
        <v>46038</v>
      </c>
      <c r="G34" s="105"/>
    </row>
    <row r="35" spans="1:7" x14ac:dyDescent="0.15">
      <c r="A35" s="101"/>
      <c r="B35" s="101"/>
      <c r="E35" s="105"/>
      <c r="F35" s="105">
        <v>46045</v>
      </c>
      <c r="G35" s="105"/>
    </row>
    <row r="36" spans="1:7" x14ac:dyDescent="0.15">
      <c r="A36" s="101"/>
      <c r="B36" s="101"/>
      <c r="E36" s="105"/>
      <c r="F36" s="105">
        <v>46052</v>
      </c>
      <c r="G36" s="105"/>
    </row>
    <row r="37" spans="1:7" x14ac:dyDescent="0.15">
      <c r="A37" s="101"/>
      <c r="B37" s="101"/>
      <c r="E37" s="105"/>
      <c r="F37" s="105">
        <v>46056</v>
      </c>
      <c r="G37" s="105"/>
    </row>
    <row r="38" spans="1:7" x14ac:dyDescent="0.15">
      <c r="A38" s="101"/>
      <c r="B38" s="101"/>
      <c r="E38" s="105"/>
      <c r="F38" s="105">
        <v>46063</v>
      </c>
      <c r="G38" s="105"/>
    </row>
    <row r="39" spans="1:7" x14ac:dyDescent="0.15">
      <c r="A39" s="101"/>
      <c r="B39" s="101"/>
      <c r="E39" s="105"/>
      <c r="F39" s="105">
        <v>46070</v>
      </c>
      <c r="G39" s="105"/>
    </row>
    <row r="40" spans="1:7" x14ac:dyDescent="0.15">
      <c r="A40" s="101"/>
      <c r="B40" s="101"/>
      <c r="E40" s="105"/>
      <c r="F40" s="105">
        <v>46077</v>
      </c>
      <c r="G40" s="105"/>
    </row>
    <row r="41" spans="1:7" x14ac:dyDescent="0.15">
      <c r="A41" s="101"/>
      <c r="B41" s="101"/>
      <c r="E41" s="105"/>
      <c r="F41" s="105">
        <v>46059</v>
      </c>
      <c r="G41" s="105"/>
    </row>
    <row r="42" spans="1:7" x14ac:dyDescent="0.15">
      <c r="A42" s="101"/>
      <c r="B42" s="101"/>
      <c r="E42" s="105"/>
      <c r="F42" s="105">
        <v>46066</v>
      </c>
      <c r="G42" s="105"/>
    </row>
    <row r="43" spans="1:7" x14ac:dyDescent="0.15">
      <c r="A43" s="101"/>
      <c r="B43" s="101"/>
      <c r="E43" s="105"/>
      <c r="F43" s="105">
        <v>46073</v>
      </c>
      <c r="G43" s="105"/>
    </row>
    <row r="44" spans="1:7" x14ac:dyDescent="0.15">
      <c r="A44" s="101"/>
      <c r="B44" s="101"/>
      <c r="E44" s="105"/>
      <c r="F44" s="105">
        <v>46080</v>
      </c>
      <c r="G44" s="105"/>
    </row>
    <row r="45" spans="1:7" x14ac:dyDescent="0.15">
      <c r="A45" s="101"/>
      <c r="B45" s="101"/>
      <c r="E45" s="105"/>
      <c r="F45" s="105">
        <v>46084</v>
      </c>
      <c r="G45" s="105"/>
    </row>
    <row r="46" spans="1:7" x14ac:dyDescent="0.15">
      <c r="A46" s="101"/>
      <c r="B46" s="101"/>
      <c r="E46" s="105"/>
      <c r="F46" s="105">
        <v>46091</v>
      </c>
      <c r="G46" s="105"/>
    </row>
    <row r="47" spans="1:7" x14ac:dyDescent="0.15">
      <c r="A47" s="101"/>
      <c r="B47" s="101"/>
      <c r="E47" s="105"/>
      <c r="F47" s="145">
        <v>46098</v>
      </c>
      <c r="G47" s="105"/>
    </row>
    <row r="48" spans="1:7" x14ac:dyDescent="0.15">
      <c r="A48" s="101"/>
      <c r="B48" s="101"/>
      <c r="E48" s="105"/>
      <c r="F48" s="105">
        <v>46105</v>
      </c>
      <c r="G48" s="105"/>
    </row>
    <row r="49" spans="1:7" x14ac:dyDescent="0.15">
      <c r="A49" s="101"/>
      <c r="B49" s="101"/>
      <c r="E49" s="105"/>
      <c r="F49" s="105">
        <v>46112</v>
      </c>
      <c r="G49" s="105"/>
    </row>
    <row r="50" spans="1:7" x14ac:dyDescent="0.15">
      <c r="A50" s="101"/>
      <c r="B50" s="101"/>
      <c r="E50" s="105"/>
      <c r="F50" s="105">
        <v>46087</v>
      </c>
      <c r="G50" s="105"/>
    </row>
    <row r="51" spans="1:7" x14ac:dyDescent="0.15">
      <c r="E51" s="105"/>
      <c r="F51" s="105">
        <v>46094</v>
      </c>
      <c r="G51" s="105"/>
    </row>
    <row r="52" spans="1:7" x14ac:dyDescent="0.15">
      <c r="E52" s="105"/>
      <c r="F52" s="105">
        <v>46101</v>
      </c>
      <c r="G52" s="105"/>
    </row>
    <row r="53" spans="1:7" x14ac:dyDescent="0.15">
      <c r="E53" s="105"/>
      <c r="F53" s="105">
        <v>46108</v>
      </c>
      <c r="G53" s="105"/>
    </row>
    <row r="54" spans="1:7" x14ac:dyDescent="0.15">
      <c r="E54" s="105"/>
      <c r="F54" s="105"/>
      <c r="G54" s="105"/>
    </row>
    <row r="55" spans="1:7" x14ac:dyDescent="0.15">
      <c r="E55" s="105"/>
      <c r="F55" s="105"/>
      <c r="G55" s="105"/>
    </row>
    <row r="56" spans="1:7" x14ac:dyDescent="0.15">
      <c r="E56" s="105"/>
      <c r="F56" s="105"/>
      <c r="G56" s="105"/>
    </row>
    <row r="57" spans="1:7" x14ac:dyDescent="0.15">
      <c r="E57" s="105"/>
      <c r="F57" s="105"/>
      <c r="G57" s="105"/>
    </row>
    <row r="58" spans="1:7" x14ac:dyDescent="0.15">
      <c r="E58" s="105"/>
      <c r="F58" s="105"/>
      <c r="G58" s="105"/>
    </row>
    <row r="59" spans="1:7" x14ac:dyDescent="0.15">
      <c r="E59" s="105"/>
      <c r="F59" s="105"/>
      <c r="G59" s="105"/>
    </row>
    <row r="60" spans="1:7" x14ac:dyDescent="0.15">
      <c r="E60" s="105"/>
      <c r="F60" s="105"/>
      <c r="G60" s="105"/>
    </row>
    <row r="61" spans="1:7" x14ac:dyDescent="0.15">
      <c r="E61" s="105"/>
      <c r="F61" s="105"/>
      <c r="G61" s="105"/>
    </row>
    <row r="62" spans="1:7" x14ac:dyDescent="0.15">
      <c r="E62" s="105"/>
      <c r="F62" s="105"/>
      <c r="G62" s="105"/>
    </row>
    <row r="63" spans="1:7" x14ac:dyDescent="0.15">
      <c r="E63" s="105"/>
      <c r="F63" s="105"/>
      <c r="G63" s="105"/>
    </row>
    <row r="64" spans="1:7" x14ac:dyDescent="0.15">
      <c r="E64" s="105"/>
      <c r="F64" s="105"/>
      <c r="G64" s="105"/>
    </row>
    <row r="65" spans="5:7" x14ac:dyDescent="0.15">
      <c r="E65" s="105"/>
      <c r="F65" s="105"/>
      <c r="G65" s="105"/>
    </row>
    <row r="66" spans="5:7" x14ac:dyDescent="0.15">
      <c r="E66" s="105"/>
      <c r="F66" s="105"/>
      <c r="G66" s="105"/>
    </row>
    <row r="67" spans="5:7" x14ac:dyDescent="0.15">
      <c r="E67" s="105"/>
      <c r="F67" s="105"/>
      <c r="G67" s="105"/>
    </row>
    <row r="68" spans="5:7" x14ac:dyDescent="0.15">
      <c r="E68" s="105"/>
      <c r="F68" s="105"/>
      <c r="G68" s="105"/>
    </row>
    <row r="69" spans="5:7" x14ac:dyDescent="0.15">
      <c r="E69" s="105"/>
      <c r="F69" s="105"/>
      <c r="G69" s="105"/>
    </row>
    <row r="70" spans="5:7" x14ac:dyDescent="0.15">
      <c r="E70" s="105"/>
      <c r="F70" s="105"/>
      <c r="G70" s="105"/>
    </row>
    <row r="71" spans="5:7" x14ac:dyDescent="0.15">
      <c r="E71" s="105"/>
      <c r="F71" s="105"/>
      <c r="G71" s="105"/>
    </row>
    <row r="72" spans="5:7" x14ac:dyDescent="0.15">
      <c r="E72" s="105"/>
      <c r="F72" s="105"/>
      <c r="G72" s="105"/>
    </row>
    <row r="73" spans="5:7" x14ac:dyDescent="0.15">
      <c r="E73" s="105"/>
      <c r="F73" s="105"/>
      <c r="G73" s="105"/>
    </row>
    <row r="74" spans="5:7" x14ac:dyDescent="0.15">
      <c r="E74" s="105"/>
      <c r="F74" s="105"/>
      <c r="G74" s="105"/>
    </row>
    <row r="75" spans="5:7" x14ac:dyDescent="0.15">
      <c r="E75" s="105"/>
      <c r="F75" s="105"/>
      <c r="G75" s="105"/>
    </row>
    <row r="76" spans="5:7" x14ac:dyDescent="0.15">
      <c r="E76" s="105"/>
      <c r="F76" s="105"/>
      <c r="G76" s="105"/>
    </row>
    <row r="77" spans="5:7" x14ac:dyDescent="0.15">
      <c r="E77" s="105"/>
      <c r="F77" s="105"/>
      <c r="G77" s="105"/>
    </row>
  </sheetData>
  <phoneticPr fontId="13"/>
  <pageMargins left="0.7" right="0.7" top="0.75" bottom="0.75" header="0.3" footer="0.3"/>
  <pageSetup paperSize="9" scale="86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AH35"/>
  <sheetViews>
    <sheetView topLeftCell="A20" zoomScale="70" zoomScaleNormal="70" workbookViewId="0">
      <selection activeCell="AC18" sqref="AC18"/>
    </sheetView>
  </sheetViews>
  <sheetFormatPr defaultColWidth="6.375" defaultRowHeight="30" customHeight="1" x14ac:dyDescent="0.15"/>
  <cols>
    <col min="1" max="25" width="6.375" style="72"/>
    <col min="26" max="26" width="7.5" style="72" bestFit="1" customWidth="1"/>
    <col min="27" max="28" width="6.375" style="72"/>
    <col min="29" max="29" width="7.625" style="72" bestFit="1" customWidth="1"/>
    <col min="30" max="16384" width="6.375" style="72"/>
  </cols>
  <sheetData>
    <row r="1" spans="1:34" ht="30" customHeight="1" thickBot="1" x14ac:dyDescent="0.2">
      <c r="A1" s="72">
        <v>2025</v>
      </c>
      <c r="B1" s="72" t="s">
        <v>94</v>
      </c>
      <c r="C1" s="72">
        <v>4</v>
      </c>
      <c r="D1" s="72" t="s">
        <v>95</v>
      </c>
      <c r="E1" s="316">
        <f>DATE(A1,C1,1)</f>
        <v>45748</v>
      </c>
      <c r="F1" s="316"/>
      <c r="I1" s="72">
        <v>2025</v>
      </c>
      <c r="J1" s="72" t="s">
        <v>94</v>
      </c>
      <c r="K1" s="72">
        <v>5</v>
      </c>
      <c r="L1" s="72" t="s">
        <v>95</v>
      </c>
      <c r="M1" s="316">
        <f>DATE(I1,K1,1)</f>
        <v>45778</v>
      </c>
      <c r="N1" s="316"/>
      <c r="Q1" s="72">
        <v>2025</v>
      </c>
      <c r="R1" s="72" t="s">
        <v>94</v>
      </c>
      <c r="S1" s="72">
        <v>6</v>
      </c>
      <c r="T1" s="72" t="s">
        <v>95</v>
      </c>
      <c r="U1" s="316">
        <f>DATE(Q1,S1,1)</f>
        <v>45809</v>
      </c>
      <c r="V1" s="316"/>
    </row>
    <row r="2" spans="1:34" ht="30" customHeight="1" x14ac:dyDescent="0.15">
      <c r="A2" s="73" t="s">
        <v>57</v>
      </c>
      <c r="B2" s="74" t="s">
        <v>48</v>
      </c>
      <c r="C2" s="74" t="s">
        <v>96</v>
      </c>
      <c r="D2" s="74" t="s">
        <v>97</v>
      </c>
      <c r="E2" s="74" t="s">
        <v>98</v>
      </c>
      <c r="F2" s="74" t="s">
        <v>99</v>
      </c>
      <c r="G2" s="75" t="s">
        <v>100</v>
      </c>
      <c r="I2" s="73" t="s">
        <v>57</v>
      </c>
      <c r="J2" s="74" t="s">
        <v>48</v>
      </c>
      <c r="K2" s="74" t="s">
        <v>96</v>
      </c>
      <c r="L2" s="74" t="s">
        <v>97</v>
      </c>
      <c r="M2" s="74" t="s">
        <v>98</v>
      </c>
      <c r="N2" s="74" t="s">
        <v>99</v>
      </c>
      <c r="O2" s="75" t="s">
        <v>100</v>
      </c>
      <c r="Q2" s="73" t="s">
        <v>57</v>
      </c>
      <c r="R2" s="74" t="s">
        <v>48</v>
      </c>
      <c r="S2" s="74" t="s">
        <v>96</v>
      </c>
      <c r="T2" s="74" t="s">
        <v>97</v>
      </c>
      <c r="U2" s="74" t="s">
        <v>98</v>
      </c>
      <c r="V2" s="74" t="s">
        <v>99</v>
      </c>
      <c r="W2" s="75" t="s">
        <v>100</v>
      </c>
    </row>
    <row r="3" spans="1:34" ht="30" customHeight="1" x14ac:dyDescent="0.15">
      <c r="A3" s="76">
        <f>E1-WEEKDAY(E1)+1</f>
        <v>45746</v>
      </c>
      <c r="B3" s="77">
        <f>A3+1</f>
        <v>45747</v>
      </c>
      <c r="C3" s="77">
        <f t="shared" ref="C3:G4" si="0">B3+1</f>
        <v>45748</v>
      </c>
      <c r="D3" s="77">
        <f t="shared" si="0"/>
        <v>45749</v>
      </c>
      <c r="E3" s="77">
        <f t="shared" si="0"/>
        <v>45750</v>
      </c>
      <c r="F3" s="77">
        <f t="shared" si="0"/>
        <v>45751</v>
      </c>
      <c r="G3" s="78">
        <f t="shared" si="0"/>
        <v>45752</v>
      </c>
      <c r="I3" s="76">
        <f>M1-WEEKDAY(M1)+1</f>
        <v>45774</v>
      </c>
      <c r="J3" s="77">
        <f>I3+1</f>
        <v>45775</v>
      </c>
      <c r="K3" s="77">
        <f t="shared" ref="K3:O8" si="1">J3+1</f>
        <v>45776</v>
      </c>
      <c r="L3" s="77">
        <f t="shared" si="1"/>
        <v>45777</v>
      </c>
      <c r="M3" s="77">
        <f t="shared" si="1"/>
        <v>45778</v>
      </c>
      <c r="N3" s="77">
        <f t="shared" si="1"/>
        <v>45779</v>
      </c>
      <c r="O3" s="78">
        <f t="shared" si="1"/>
        <v>45780</v>
      </c>
      <c r="Q3" s="76">
        <f>U1-WEEKDAY(U1)+1</f>
        <v>45809</v>
      </c>
      <c r="R3" s="77">
        <f>Q3+1</f>
        <v>45810</v>
      </c>
      <c r="S3" s="77">
        <f t="shared" ref="S3:W8" si="2">R3+1</f>
        <v>45811</v>
      </c>
      <c r="T3" s="77">
        <f t="shared" si="2"/>
        <v>45812</v>
      </c>
      <c r="U3" s="77">
        <f t="shared" si="2"/>
        <v>45813</v>
      </c>
      <c r="V3" s="77">
        <f t="shared" si="2"/>
        <v>45814</v>
      </c>
      <c r="W3" s="78">
        <f t="shared" si="2"/>
        <v>45815</v>
      </c>
      <c r="AD3" s="111"/>
    </row>
    <row r="4" spans="1:34" ht="30" customHeight="1" thickBot="1" x14ac:dyDescent="0.2">
      <c r="A4" s="79">
        <f>G3+1</f>
        <v>45753</v>
      </c>
      <c r="B4" s="80">
        <f>A4+1</f>
        <v>45754</v>
      </c>
      <c r="C4" s="80">
        <f t="shared" si="0"/>
        <v>45755</v>
      </c>
      <c r="D4" s="80">
        <f t="shared" si="0"/>
        <v>45756</v>
      </c>
      <c r="E4" s="80">
        <f t="shared" si="0"/>
        <v>45757</v>
      </c>
      <c r="F4" s="80">
        <f t="shared" si="0"/>
        <v>45758</v>
      </c>
      <c r="G4" s="81">
        <f t="shared" si="0"/>
        <v>45759</v>
      </c>
      <c r="I4" s="79">
        <f>O3+1</f>
        <v>45781</v>
      </c>
      <c r="J4" s="80">
        <f>I4+1</f>
        <v>45782</v>
      </c>
      <c r="K4" s="80">
        <f t="shared" si="1"/>
        <v>45783</v>
      </c>
      <c r="L4" s="80">
        <f t="shared" si="1"/>
        <v>45784</v>
      </c>
      <c r="M4" s="80">
        <f t="shared" si="1"/>
        <v>45785</v>
      </c>
      <c r="N4" s="80">
        <f t="shared" si="1"/>
        <v>45786</v>
      </c>
      <c r="O4" s="81">
        <f t="shared" si="1"/>
        <v>45787</v>
      </c>
      <c r="Q4" s="79">
        <f>W3+1</f>
        <v>45816</v>
      </c>
      <c r="R4" s="80">
        <f>Q4+1</f>
        <v>45817</v>
      </c>
      <c r="S4" s="80">
        <f t="shared" si="2"/>
        <v>45818</v>
      </c>
      <c r="T4" s="80">
        <f t="shared" si="2"/>
        <v>45819</v>
      </c>
      <c r="U4" s="80">
        <f t="shared" si="2"/>
        <v>45820</v>
      </c>
      <c r="V4" s="80">
        <f t="shared" si="2"/>
        <v>45821</v>
      </c>
      <c r="W4" s="81">
        <f t="shared" si="2"/>
        <v>45822</v>
      </c>
    </row>
    <row r="5" spans="1:34" ht="30" customHeight="1" thickBot="1" x14ac:dyDescent="0.2">
      <c r="A5" s="79">
        <f t="shared" ref="A5:A8" si="3">G4+1</f>
        <v>45760</v>
      </c>
      <c r="B5" s="80">
        <f t="shared" ref="B5:G8" si="4">A5+1</f>
        <v>45761</v>
      </c>
      <c r="C5" s="80">
        <f t="shared" si="4"/>
        <v>45762</v>
      </c>
      <c r="D5" s="80">
        <f t="shared" si="4"/>
        <v>45763</v>
      </c>
      <c r="E5" s="80">
        <f t="shared" si="4"/>
        <v>45764</v>
      </c>
      <c r="F5" s="80">
        <f t="shared" si="4"/>
        <v>45765</v>
      </c>
      <c r="G5" s="81">
        <f t="shared" si="4"/>
        <v>45766</v>
      </c>
      <c r="I5" s="79">
        <f t="shared" ref="I5:I8" si="5">O4+1</f>
        <v>45788</v>
      </c>
      <c r="J5" s="80">
        <f t="shared" ref="J5:J8" si="6">I5+1</f>
        <v>45789</v>
      </c>
      <c r="K5" s="80">
        <f t="shared" si="1"/>
        <v>45790</v>
      </c>
      <c r="L5" s="80">
        <f t="shared" si="1"/>
        <v>45791</v>
      </c>
      <c r="M5" s="80">
        <f t="shared" si="1"/>
        <v>45792</v>
      </c>
      <c r="N5" s="80">
        <f t="shared" si="1"/>
        <v>45793</v>
      </c>
      <c r="O5" s="81">
        <f t="shared" si="1"/>
        <v>45794</v>
      </c>
      <c r="Q5" s="79">
        <f t="shared" ref="Q5:Q8" si="7">W4+1</f>
        <v>45823</v>
      </c>
      <c r="R5" s="80">
        <f t="shared" ref="R5:R8" si="8">Q5+1</f>
        <v>45824</v>
      </c>
      <c r="S5" s="80">
        <f t="shared" si="2"/>
        <v>45825</v>
      </c>
      <c r="T5" s="80">
        <f t="shared" si="2"/>
        <v>45826</v>
      </c>
      <c r="U5" s="80">
        <f t="shared" si="2"/>
        <v>45827</v>
      </c>
      <c r="V5" s="80">
        <f t="shared" si="2"/>
        <v>45828</v>
      </c>
      <c r="W5" s="81">
        <f t="shared" si="2"/>
        <v>45829</v>
      </c>
      <c r="Z5" s="196" t="s">
        <v>131</v>
      </c>
      <c r="AA5" s="197"/>
      <c r="AB5" s="197"/>
      <c r="AC5" s="318" t="str">
        <f>TEXT(入力用!N14,"00")&amp;TEXT(入力用!Q14,"00")</f>
        <v>0000</v>
      </c>
      <c r="AD5" s="319"/>
      <c r="AE5" s="319"/>
      <c r="AF5" s="319"/>
      <c r="AG5" s="319"/>
      <c r="AH5" s="320"/>
    </row>
    <row r="6" spans="1:34" ht="30" customHeight="1" x14ac:dyDescent="0.15">
      <c r="A6" s="79">
        <f t="shared" si="3"/>
        <v>45767</v>
      </c>
      <c r="B6" s="80">
        <f t="shared" si="4"/>
        <v>45768</v>
      </c>
      <c r="C6" s="80">
        <f t="shared" si="4"/>
        <v>45769</v>
      </c>
      <c r="D6" s="80">
        <f t="shared" si="4"/>
        <v>45770</v>
      </c>
      <c r="E6" s="80">
        <f t="shared" si="4"/>
        <v>45771</v>
      </c>
      <c r="F6" s="80">
        <f t="shared" si="4"/>
        <v>45772</v>
      </c>
      <c r="G6" s="81">
        <f t="shared" si="4"/>
        <v>45773</v>
      </c>
      <c r="I6" s="79">
        <f t="shared" si="5"/>
        <v>45795</v>
      </c>
      <c r="J6" s="80">
        <f t="shared" si="6"/>
        <v>45796</v>
      </c>
      <c r="K6" s="80">
        <f t="shared" si="1"/>
        <v>45797</v>
      </c>
      <c r="L6" s="80">
        <f t="shared" si="1"/>
        <v>45798</v>
      </c>
      <c r="M6" s="80">
        <f t="shared" si="1"/>
        <v>45799</v>
      </c>
      <c r="N6" s="80">
        <f t="shared" si="1"/>
        <v>45800</v>
      </c>
      <c r="O6" s="81">
        <f t="shared" si="1"/>
        <v>45801</v>
      </c>
      <c r="Q6" s="79">
        <f t="shared" si="7"/>
        <v>45830</v>
      </c>
      <c r="R6" s="80">
        <f t="shared" si="8"/>
        <v>45831</v>
      </c>
      <c r="S6" s="80">
        <f t="shared" si="2"/>
        <v>45832</v>
      </c>
      <c r="T6" s="80">
        <f t="shared" si="2"/>
        <v>45833</v>
      </c>
      <c r="U6" s="80">
        <f t="shared" si="2"/>
        <v>45834</v>
      </c>
      <c r="V6" s="80">
        <f t="shared" si="2"/>
        <v>45835</v>
      </c>
      <c r="W6" s="81">
        <f t="shared" si="2"/>
        <v>45836</v>
      </c>
      <c r="AC6" s="112"/>
      <c r="AD6" s="112"/>
      <c r="AE6" s="112"/>
      <c r="AF6" s="112"/>
      <c r="AG6" s="112"/>
      <c r="AH6" s="112"/>
    </row>
    <row r="7" spans="1:34" ht="30" customHeight="1" thickBot="1" x14ac:dyDescent="0.2">
      <c r="A7" s="79">
        <f t="shared" si="3"/>
        <v>45774</v>
      </c>
      <c r="B7" s="80">
        <f t="shared" si="4"/>
        <v>45775</v>
      </c>
      <c r="C7" s="80">
        <f t="shared" si="4"/>
        <v>45776</v>
      </c>
      <c r="D7" s="80">
        <f t="shared" si="4"/>
        <v>45777</v>
      </c>
      <c r="E7" s="80">
        <f t="shared" si="4"/>
        <v>45778</v>
      </c>
      <c r="F7" s="80">
        <f t="shared" si="4"/>
        <v>45779</v>
      </c>
      <c r="G7" s="81">
        <f t="shared" si="4"/>
        <v>45780</v>
      </c>
      <c r="I7" s="79">
        <f t="shared" si="5"/>
        <v>45802</v>
      </c>
      <c r="J7" s="80">
        <f t="shared" si="6"/>
        <v>45803</v>
      </c>
      <c r="K7" s="80">
        <f t="shared" si="1"/>
        <v>45804</v>
      </c>
      <c r="L7" s="80">
        <f t="shared" si="1"/>
        <v>45805</v>
      </c>
      <c r="M7" s="80">
        <f t="shared" si="1"/>
        <v>45806</v>
      </c>
      <c r="N7" s="80">
        <f t="shared" si="1"/>
        <v>45807</v>
      </c>
      <c r="O7" s="81">
        <f t="shared" si="1"/>
        <v>45808</v>
      </c>
      <c r="Q7" s="79">
        <f t="shared" si="7"/>
        <v>45837</v>
      </c>
      <c r="R7" s="80">
        <f t="shared" si="8"/>
        <v>45838</v>
      </c>
      <c r="S7" s="80">
        <f t="shared" si="2"/>
        <v>45839</v>
      </c>
      <c r="T7" s="80">
        <f t="shared" si="2"/>
        <v>45840</v>
      </c>
      <c r="U7" s="80">
        <f t="shared" si="2"/>
        <v>45841</v>
      </c>
      <c r="V7" s="80">
        <f t="shared" si="2"/>
        <v>45842</v>
      </c>
      <c r="W7" s="81">
        <f t="shared" si="2"/>
        <v>45843</v>
      </c>
      <c r="AC7" s="112" t="s">
        <v>132</v>
      </c>
      <c r="AD7" s="112"/>
      <c r="AE7" s="112"/>
      <c r="AF7" s="112"/>
      <c r="AG7" s="112"/>
      <c r="AH7" s="112"/>
    </row>
    <row r="8" spans="1:34" ht="30" customHeight="1" thickBot="1" x14ac:dyDescent="0.2">
      <c r="A8" s="82">
        <f t="shared" si="3"/>
        <v>45781</v>
      </c>
      <c r="B8" s="83">
        <f t="shared" si="4"/>
        <v>45782</v>
      </c>
      <c r="C8" s="83">
        <f t="shared" si="4"/>
        <v>45783</v>
      </c>
      <c r="D8" s="83">
        <f t="shared" si="4"/>
        <v>45784</v>
      </c>
      <c r="E8" s="83">
        <f t="shared" si="4"/>
        <v>45785</v>
      </c>
      <c r="F8" s="83">
        <f t="shared" si="4"/>
        <v>45786</v>
      </c>
      <c r="G8" s="84">
        <f t="shared" si="4"/>
        <v>45787</v>
      </c>
      <c r="I8" s="82">
        <f t="shared" si="5"/>
        <v>45809</v>
      </c>
      <c r="J8" s="83">
        <f t="shared" si="6"/>
        <v>45810</v>
      </c>
      <c r="K8" s="83">
        <f t="shared" si="1"/>
        <v>45811</v>
      </c>
      <c r="L8" s="83">
        <f t="shared" si="1"/>
        <v>45812</v>
      </c>
      <c r="M8" s="83">
        <f t="shared" si="1"/>
        <v>45813</v>
      </c>
      <c r="N8" s="83">
        <f t="shared" si="1"/>
        <v>45814</v>
      </c>
      <c r="O8" s="84">
        <f t="shared" si="1"/>
        <v>45815</v>
      </c>
      <c r="Q8" s="82">
        <f t="shared" si="7"/>
        <v>45844</v>
      </c>
      <c r="R8" s="83">
        <f t="shared" si="8"/>
        <v>45845</v>
      </c>
      <c r="S8" s="83">
        <f t="shared" si="2"/>
        <v>45846</v>
      </c>
      <c r="T8" s="83">
        <f t="shared" si="2"/>
        <v>45847</v>
      </c>
      <c r="U8" s="83">
        <f t="shared" si="2"/>
        <v>45848</v>
      </c>
      <c r="V8" s="83">
        <f t="shared" si="2"/>
        <v>45849</v>
      </c>
      <c r="W8" s="84">
        <f t="shared" si="2"/>
        <v>45850</v>
      </c>
      <c r="Z8" s="196" t="s">
        <v>24</v>
      </c>
      <c r="AA8" s="197"/>
      <c r="AB8" s="197"/>
      <c r="AC8" s="321" t="str">
        <f>IF(VALUE($AC$5)&lt;1300,"午前",IF(VALUE($AC$5)&lt;1700,"午後","夜間"))</f>
        <v>午前</v>
      </c>
      <c r="AD8" s="321"/>
      <c r="AE8" s="321"/>
      <c r="AF8" s="321"/>
      <c r="AG8" s="321"/>
      <c r="AH8" s="322"/>
    </row>
    <row r="9" spans="1:34" ht="30" customHeight="1" thickBot="1" x14ac:dyDescent="0.2">
      <c r="A9" s="85"/>
      <c r="B9" s="85"/>
      <c r="C9" s="85"/>
      <c r="D9" s="85"/>
      <c r="E9" s="85"/>
      <c r="F9" s="85"/>
      <c r="G9" s="85"/>
      <c r="Z9" s="196" t="s">
        <v>128</v>
      </c>
      <c r="AA9" s="197"/>
      <c r="AB9" s="197"/>
      <c r="AC9" s="321">
        <f>IF($AC$8="午前",1,IF($AC$8="午後",2,3))</f>
        <v>1</v>
      </c>
      <c r="AD9" s="321"/>
      <c r="AE9" s="321"/>
      <c r="AF9" s="321"/>
      <c r="AG9" s="321"/>
      <c r="AH9" s="322"/>
    </row>
    <row r="10" spans="1:34" ht="30" customHeight="1" thickBot="1" x14ac:dyDescent="0.2">
      <c r="A10" s="72">
        <v>2025</v>
      </c>
      <c r="B10" s="72" t="s">
        <v>94</v>
      </c>
      <c r="C10" s="72">
        <v>7</v>
      </c>
      <c r="D10" s="72" t="s">
        <v>95</v>
      </c>
      <c r="E10" s="316">
        <f>DATE(A10,C10,1)</f>
        <v>45839</v>
      </c>
      <c r="F10" s="316"/>
      <c r="I10" s="72">
        <v>2025</v>
      </c>
      <c r="J10" s="72" t="s">
        <v>94</v>
      </c>
      <c r="K10" s="72">
        <v>8</v>
      </c>
      <c r="L10" s="72" t="s">
        <v>95</v>
      </c>
      <c r="M10" s="316">
        <f>DATE(I10,K10,1)</f>
        <v>45870</v>
      </c>
      <c r="N10" s="316"/>
      <c r="Q10" s="72">
        <v>2025</v>
      </c>
      <c r="R10" s="72" t="s">
        <v>94</v>
      </c>
      <c r="S10" s="72">
        <v>9</v>
      </c>
      <c r="T10" s="72" t="s">
        <v>95</v>
      </c>
      <c r="U10" s="316">
        <f>DATE(Q10,S10,1)</f>
        <v>45901</v>
      </c>
      <c r="V10" s="316"/>
    </row>
    <row r="11" spans="1:34" ht="30" customHeight="1" x14ac:dyDescent="0.15">
      <c r="A11" s="73" t="s">
        <v>57</v>
      </c>
      <c r="B11" s="74" t="s">
        <v>48</v>
      </c>
      <c r="C11" s="74" t="s">
        <v>96</v>
      </c>
      <c r="D11" s="74" t="s">
        <v>97</v>
      </c>
      <c r="E11" s="74" t="s">
        <v>98</v>
      </c>
      <c r="F11" s="74" t="s">
        <v>99</v>
      </c>
      <c r="G11" s="75" t="s">
        <v>100</v>
      </c>
      <c r="I11" s="73" t="s">
        <v>57</v>
      </c>
      <c r="J11" s="74" t="s">
        <v>48</v>
      </c>
      <c r="K11" s="74" t="s">
        <v>96</v>
      </c>
      <c r="L11" s="74" t="s">
        <v>97</v>
      </c>
      <c r="M11" s="74" t="s">
        <v>98</v>
      </c>
      <c r="N11" s="74" t="s">
        <v>99</v>
      </c>
      <c r="O11" s="75" t="s">
        <v>100</v>
      </c>
      <c r="Q11" s="73" t="s">
        <v>57</v>
      </c>
      <c r="R11" s="74" t="s">
        <v>48</v>
      </c>
      <c r="S11" s="74" t="s">
        <v>96</v>
      </c>
      <c r="T11" s="74" t="s">
        <v>97</v>
      </c>
      <c r="U11" s="74" t="s">
        <v>98</v>
      </c>
      <c r="V11" s="74" t="s">
        <v>99</v>
      </c>
      <c r="W11" s="75" t="s">
        <v>100</v>
      </c>
      <c r="AC11" s="72" t="s">
        <v>133</v>
      </c>
    </row>
    <row r="12" spans="1:34" ht="30" customHeight="1" x14ac:dyDescent="0.15">
      <c r="A12" s="76">
        <f>E10-WEEKDAY(E10)+1</f>
        <v>45837</v>
      </c>
      <c r="B12" s="77">
        <f>A12+1</f>
        <v>45838</v>
      </c>
      <c r="C12" s="77">
        <f t="shared" ref="C12:G17" si="9">B12+1</f>
        <v>45839</v>
      </c>
      <c r="D12" s="77">
        <f t="shared" si="9"/>
        <v>45840</v>
      </c>
      <c r="E12" s="77">
        <f t="shared" si="9"/>
        <v>45841</v>
      </c>
      <c r="F12" s="77">
        <f t="shared" si="9"/>
        <v>45842</v>
      </c>
      <c r="G12" s="78">
        <f t="shared" si="9"/>
        <v>45843</v>
      </c>
      <c r="I12" s="76">
        <f>M10-WEEKDAY(M10)+1</f>
        <v>45865</v>
      </c>
      <c r="J12" s="77">
        <f>I12+1</f>
        <v>45866</v>
      </c>
      <c r="K12" s="77">
        <f t="shared" ref="K12:O17" si="10">J12+1</f>
        <v>45867</v>
      </c>
      <c r="L12" s="77">
        <f t="shared" si="10"/>
        <v>45868</v>
      </c>
      <c r="M12" s="77">
        <f t="shared" si="10"/>
        <v>45869</v>
      </c>
      <c r="N12" s="77">
        <f t="shared" si="10"/>
        <v>45870</v>
      </c>
      <c r="O12" s="78">
        <f t="shared" si="10"/>
        <v>45871</v>
      </c>
      <c r="Q12" s="76">
        <f>U10-WEEKDAY(U10)+1</f>
        <v>45900</v>
      </c>
      <c r="R12" s="77">
        <f>Q12+1</f>
        <v>45901</v>
      </c>
      <c r="S12" s="77">
        <f t="shared" ref="S12:W17" si="11">R12+1</f>
        <v>45902</v>
      </c>
      <c r="T12" s="77">
        <f t="shared" si="11"/>
        <v>45903</v>
      </c>
      <c r="U12" s="77">
        <f t="shared" si="11"/>
        <v>45904</v>
      </c>
      <c r="V12" s="77">
        <f t="shared" si="11"/>
        <v>45905</v>
      </c>
      <c r="W12" s="78">
        <f t="shared" si="11"/>
        <v>45906</v>
      </c>
      <c r="Z12" s="317" t="s">
        <v>130</v>
      </c>
      <c r="AA12" s="317"/>
      <c r="AB12" s="317"/>
      <c r="AC12" s="109" t="s">
        <v>134</v>
      </c>
    </row>
    <row r="13" spans="1:34" ht="30" customHeight="1" x14ac:dyDescent="0.15">
      <c r="A13" s="79">
        <f>G12+1</f>
        <v>45844</v>
      </c>
      <c r="B13" s="80">
        <f>A13+1</f>
        <v>45845</v>
      </c>
      <c r="C13" s="80">
        <f t="shared" si="9"/>
        <v>45846</v>
      </c>
      <c r="D13" s="80">
        <f t="shared" si="9"/>
        <v>45847</v>
      </c>
      <c r="E13" s="80">
        <f t="shared" si="9"/>
        <v>45848</v>
      </c>
      <c r="F13" s="80">
        <f t="shared" si="9"/>
        <v>45849</v>
      </c>
      <c r="G13" s="81">
        <f t="shared" si="9"/>
        <v>45850</v>
      </c>
      <c r="I13" s="79">
        <f>O12+1</f>
        <v>45872</v>
      </c>
      <c r="J13" s="80">
        <f>I13+1</f>
        <v>45873</v>
      </c>
      <c r="K13" s="80">
        <f t="shared" si="10"/>
        <v>45874</v>
      </c>
      <c r="L13" s="80">
        <f t="shared" si="10"/>
        <v>45875</v>
      </c>
      <c r="M13" s="80">
        <f t="shared" si="10"/>
        <v>45876</v>
      </c>
      <c r="N13" s="80">
        <f t="shared" si="10"/>
        <v>45877</v>
      </c>
      <c r="O13" s="81">
        <f t="shared" si="10"/>
        <v>45878</v>
      </c>
      <c r="Q13" s="79">
        <f>W12+1</f>
        <v>45907</v>
      </c>
      <c r="R13" s="80">
        <f>Q13+1</f>
        <v>45908</v>
      </c>
      <c r="S13" s="80">
        <f t="shared" si="11"/>
        <v>45909</v>
      </c>
      <c r="T13" s="80">
        <f t="shared" si="11"/>
        <v>45910</v>
      </c>
      <c r="U13" s="80">
        <f t="shared" si="11"/>
        <v>45911</v>
      </c>
      <c r="V13" s="80">
        <f t="shared" si="11"/>
        <v>45912</v>
      </c>
      <c r="W13" s="81">
        <f t="shared" si="11"/>
        <v>45913</v>
      </c>
      <c r="AC13" s="109" t="s">
        <v>135</v>
      </c>
    </row>
    <row r="14" spans="1:34" ht="30" customHeight="1" x14ac:dyDescent="0.15">
      <c r="A14" s="79">
        <f t="shared" ref="A14:A17" si="12">G13+1</f>
        <v>45851</v>
      </c>
      <c r="B14" s="80">
        <f t="shared" ref="B14:B17" si="13">A14+1</f>
        <v>45852</v>
      </c>
      <c r="C14" s="80">
        <f t="shared" si="9"/>
        <v>45853</v>
      </c>
      <c r="D14" s="80">
        <f t="shared" si="9"/>
        <v>45854</v>
      </c>
      <c r="E14" s="80">
        <f t="shared" si="9"/>
        <v>45855</v>
      </c>
      <c r="F14" s="80">
        <f t="shared" si="9"/>
        <v>45856</v>
      </c>
      <c r="G14" s="81">
        <f t="shared" si="9"/>
        <v>45857</v>
      </c>
      <c r="I14" s="79">
        <f t="shared" ref="I14:I17" si="14">O13+1</f>
        <v>45879</v>
      </c>
      <c r="J14" s="80">
        <f t="shared" ref="J14:J17" si="15">I14+1</f>
        <v>45880</v>
      </c>
      <c r="K14" s="80">
        <f t="shared" si="10"/>
        <v>45881</v>
      </c>
      <c r="L14" s="80">
        <f t="shared" si="10"/>
        <v>45882</v>
      </c>
      <c r="M14" s="80">
        <f t="shared" si="10"/>
        <v>45883</v>
      </c>
      <c r="N14" s="80">
        <f t="shared" si="10"/>
        <v>45884</v>
      </c>
      <c r="O14" s="81">
        <f t="shared" si="10"/>
        <v>45885</v>
      </c>
      <c r="Q14" s="79">
        <f t="shared" ref="Q14:Q17" si="16">W13+1</f>
        <v>45914</v>
      </c>
      <c r="R14" s="80">
        <f t="shared" ref="R14:R17" si="17">Q14+1</f>
        <v>45915</v>
      </c>
      <c r="S14" s="80">
        <f t="shared" si="11"/>
        <v>45916</v>
      </c>
      <c r="T14" s="80">
        <f t="shared" si="11"/>
        <v>45917</v>
      </c>
      <c r="U14" s="80">
        <f t="shared" si="11"/>
        <v>45918</v>
      </c>
      <c r="V14" s="80">
        <f t="shared" si="11"/>
        <v>45919</v>
      </c>
      <c r="W14" s="81">
        <f t="shared" si="11"/>
        <v>45920</v>
      </c>
    </row>
    <row r="15" spans="1:34" ht="30" customHeight="1" x14ac:dyDescent="0.15">
      <c r="A15" s="79">
        <f t="shared" si="12"/>
        <v>45858</v>
      </c>
      <c r="B15" s="80">
        <f t="shared" si="13"/>
        <v>45859</v>
      </c>
      <c r="C15" s="80">
        <f t="shared" si="9"/>
        <v>45860</v>
      </c>
      <c r="D15" s="80">
        <f t="shared" si="9"/>
        <v>45861</v>
      </c>
      <c r="E15" s="80">
        <f t="shared" si="9"/>
        <v>45862</v>
      </c>
      <c r="F15" s="80">
        <f t="shared" si="9"/>
        <v>45863</v>
      </c>
      <c r="G15" s="81">
        <f t="shared" si="9"/>
        <v>45864</v>
      </c>
      <c r="I15" s="79">
        <f t="shared" si="14"/>
        <v>45886</v>
      </c>
      <c r="J15" s="80">
        <f t="shared" si="15"/>
        <v>45887</v>
      </c>
      <c r="K15" s="80">
        <f t="shared" si="10"/>
        <v>45888</v>
      </c>
      <c r="L15" s="80">
        <f t="shared" si="10"/>
        <v>45889</v>
      </c>
      <c r="M15" s="80">
        <f t="shared" si="10"/>
        <v>45890</v>
      </c>
      <c r="N15" s="80">
        <f t="shared" si="10"/>
        <v>45891</v>
      </c>
      <c r="O15" s="81">
        <f t="shared" si="10"/>
        <v>45892</v>
      </c>
      <c r="Q15" s="79">
        <f t="shared" si="16"/>
        <v>45921</v>
      </c>
      <c r="R15" s="80">
        <f t="shared" si="17"/>
        <v>45922</v>
      </c>
      <c r="S15" s="80">
        <f t="shared" si="11"/>
        <v>45923</v>
      </c>
      <c r="T15" s="80">
        <f t="shared" si="11"/>
        <v>45924</v>
      </c>
      <c r="U15" s="80">
        <f t="shared" si="11"/>
        <v>45925</v>
      </c>
      <c r="V15" s="80">
        <f t="shared" si="11"/>
        <v>45926</v>
      </c>
      <c r="W15" s="81">
        <f t="shared" si="11"/>
        <v>45927</v>
      </c>
    </row>
    <row r="16" spans="1:34" ht="30" customHeight="1" x14ac:dyDescent="0.15">
      <c r="A16" s="79">
        <f t="shared" si="12"/>
        <v>45865</v>
      </c>
      <c r="B16" s="80">
        <f t="shared" si="13"/>
        <v>45866</v>
      </c>
      <c r="C16" s="80">
        <f t="shared" si="9"/>
        <v>45867</v>
      </c>
      <c r="D16" s="80">
        <f t="shared" si="9"/>
        <v>45868</v>
      </c>
      <c r="E16" s="80">
        <f t="shared" si="9"/>
        <v>45869</v>
      </c>
      <c r="F16" s="80">
        <f t="shared" si="9"/>
        <v>45870</v>
      </c>
      <c r="G16" s="81">
        <f t="shared" si="9"/>
        <v>45871</v>
      </c>
      <c r="I16" s="79">
        <f t="shared" si="14"/>
        <v>45893</v>
      </c>
      <c r="J16" s="80">
        <f t="shared" si="15"/>
        <v>45894</v>
      </c>
      <c r="K16" s="80">
        <f t="shared" si="10"/>
        <v>45895</v>
      </c>
      <c r="L16" s="80">
        <f t="shared" si="10"/>
        <v>45896</v>
      </c>
      <c r="M16" s="80">
        <f t="shared" si="10"/>
        <v>45897</v>
      </c>
      <c r="N16" s="80">
        <f t="shared" si="10"/>
        <v>45898</v>
      </c>
      <c r="O16" s="81">
        <f t="shared" si="10"/>
        <v>45899</v>
      </c>
      <c r="Q16" s="79">
        <f t="shared" si="16"/>
        <v>45928</v>
      </c>
      <c r="R16" s="80">
        <f t="shared" si="17"/>
        <v>45929</v>
      </c>
      <c r="S16" s="80">
        <f t="shared" si="11"/>
        <v>45930</v>
      </c>
      <c r="T16" s="80">
        <f t="shared" si="11"/>
        <v>45931</v>
      </c>
      <c r="U16" s="80">
        <f t="shared" si="11"/>
        <v>45932</v>
      </c>
      <c r="V16" s="80">
        <f t="shared" si="11"/>
        <v>45933</v>
      </c>
      <c r="W16" s="81">
        <f t="shared" si="11"/>
        <v>45934</v>
      </c>
      <c r="AA16" s="109"/>
      <c r="AC16" s="72" t="s">
        <v>139</v>
      </c>
    </row>
    <row r="17" spans="1:29" ht="30" customHeight="1" thickBot="1" x14ac:dyDescent="0.2">
      <c r="A17" s="82">
        <f t="shared" si="12"/>
        <v>45872</v>
      </c>
      <c r="B17" s="83">
        <f t="shared" si="13"/>
        <v>45873</v>
      </c>
      <c r="C17" s="83">
        <f t="shared" si="9"/>
        <v>45874</v>
      </c>
      <c r="D17" s="83">
        <f t="shared" si="9"/>
        <v>45875</v>
      </c>
      <c r="E17" s="83">
        <f t="shared" si="9"/>
        <v>45876</v>
      </c>
      <c r="F17" s="83">
        <f t="shared" si="9"/>
        <v>45877</v>
      </c>
      <c r="G17" s="84">
        <f t="shared" si="9"/>
        <v>45878</v>
      </c>
      <c r="I17" s="82">
        <f t="shared" si="14"/>
        <v>45900</v>
      </c>
      <c r="J17" s="83">
        <f t="shared" si="15"/>
        <v>45901</v>
      </c>
      <c r="K17" s="83">
        <f t="shared" si="10"/>
        <v>45902</v>
      </c>
      <c r="L17" s="83">
        <f t="shared" si="10"/>
        <v>45903</v>
      </c>
      <c r="M17" s="83">
        <f t="shared" si="10"/>
        <v>45904</v>
      </c>
      <c r="N17" s="83">
        <f t="shared" si="10"/>
        <v>45905</v>
      </c>
      <c r="O17" s="84">
        <f t="shared" si="10"/>
        <v>45906</v>
      </c>
      <c r="Q17" s="82">
        <f t="shared" si="16"/>
        <v>45935</v>
      </c>
      <c r="R17" s="83">
        <f t="shared" si="17"/>
        <v>45936</v>
      </c>
      <c r="S17" s="83">
        <f t="shared" si="11"/>
        <v>45937</v>
      </c>
      <c r="T17" s="83">
        <f t="shared" si="11"/>
        <v>45938</v>
      </c>
      <c r="U17" s="83">
        <f t="shared" si="11"/>
        <v>45939</v>
      </c>
      <c r="V17" s="83">
        <f t="shared" si="11"/>
        <v>45940</v>
      </c>
      <c r="W17" s="84">
        <f t="shared" si="11"/>
        <v>45941</v>
      </c>
      <c r="Z17" s="317" t="s">
        <v>130</v>
      </c>
      <c r="AA17" s="317"/>
      <c r="AB17" s="317"/>
      <c r="AC17" s="110" t="s">
        <v>140</v>
      </c>
    </row>
    <row r="18" spans="1:29" ht="30" customHeight="1" x14ac:dyDescent="0.15">
      <c r="AC18" s="110" t="s">
        <v>141</v>
      </c>
    </row>
    <row r="19" spans="1:29" ht="30" customHeight="1" thickBot="1" x14ac:dyDescent="0.2">
      <c r="A19" s="72">
        <v>2025</v>
      </c>
      <c r="B19" s="72" t="s">
        <v>94</v>
      </c>
      <c r="C19" s="72">
        <v>10</v>
      </c>
      <c r="D19" s="72" t="s">
        <v>95</v>
      </c>
      <c r="E19" s="316">
        <f>DATE(A19,C19,1)</f>
        <v>45931</v>
      </c>
      <c r="F19" s="316"/>
      <c r="I19" s="72">
        <v>2025</v>
      </c>
      <c r="J19" s="72" t="s">
        <v>94</v>
      </c>
      <c r="K19" s="72">
        <v>11</v>
      </c>
      <c r="L19" s="72" t="s">
        <v>95</v>
      </c>
      <c r="M19" s="316">
        <f>DATE(I19,K19,1)</f>
        <v>45962</v>
      </c>
      <c r="N19" s="316"/>
      <c r="Q19" s="72">
        <v>2025</v>
      </c>
      <c r="R19" s="72" t="s">
        <v>94</v>
      </c>
      <c r="S19" s="72">
        <v>12</v>
      </c>
      <c r="T19" s="72" t="s">
        <v>95</v>
      </c>
      <c r="U19" s="316">
        <f>DATE(Q19,S19,1)</f>
        <v>45992</v>
      </c>
      <c r="V19" s="316"/>
    </row>
    <row r="20" spans="1:29" ht="30" customHeight="1" x14ac:dyDescent="0.15">
      <c r="A20" s="73" t="s">
        <v>57</v>
      </c>
      <c r="B20" s="74" t="s">
        <v>48</v>
      </c>
      <c r="C20" s="74" t="s">
        <v>96</v>
      </c>
      <c r="D20" s="74" t="s">
        <v>97</v>
      </c>
      <c r="E20" s="74" t="s">
        <v>98</v>
      </c>
      <c r="F20" s="74" t="s">
        <v>99</v>
      </c>
      <c r="G20" s="75" t="s">
        <v>100</v>
      </c>
      <c r="I20" s="73" t="s">
        <v>57</v>
      </c>
      <c r="J20" s="74" t="s">
        <v>48</v>
      </c>
      <c r="K20" s="74" t="s">
        <v>96</v>
      </c>
      <c r="L20" s="74" t="s">
        <v>97</v>
      </c>
      <c r="M20" s="74" t="s">
        <v>98</v>
      </c>
      <c r="N20" s="74" t="s">
        <v>99</v>
      </c>
      <c r="O20" s="75" t="s">
        <v>100</v>
      </c>
      <c r="Q20" s="73" t="s">
        <v>57</v>
      </c>
      <c r="R20" s="74" t="s">
        <v>48</v>
      </c>
      <c r="S20" s="74" t="s">
        <v>96</v>
      </c>
      <c r="T20" s="74" t="s">
        <v>97</v>
      </c>
      <c r="U20" s="74" t="s">
        <v>98</v>
      </c>
      <c r="V20" s="74" t="s">
        <v>99</v>
      </c>
      <c r="W20" s="75" t="s">
        <v>100</v>
      </c>
    </row>
    <row r="21" spans="1:29" ht="30" customHeight="1" x14ac:dyDescent="0.15">
      <c r="A21" s="76">
        <f>E19-WEEKDAY(E19)+1</f>
        <v>45928</v>
      </c>
      <c r="B21" s="77">
        <f>A21+1</f>
        <v>45929</v>
      </c>
      <c r="C21" s="77">
        <f t="shared" ref="C21:G26" si="18">B21+1</f>
        <v>45930</v>
      </c>
      <c r="D21" s="77">
        <f t="shared" si="18"/>
        <v>45931</v>
      </c>
      <c r="E21" s="77">
        <f t="shared" si="18"/>
        <v>45932</v>
      </c>
      <c r="F21" s="77">
        <f t="shared" si="18"/>
        <v>45933</v>
      </c>
      <c r="G21" s="78">
        <f t="shared" si="18"/>
        <v>45934</v>
      </c>
      <c r="I21" s="76">
        <f>M19-WEEKDAY(M19)+1</f>
        <v>45956</v>
      </c>
      <c r="J21" s="77">
        <f>I21+1</f>
        <v>45957</v>
      </c>
      <c r="K21" s="77">
        <f t="shared" ref="K21:O26" si="19">J21+1</f>
        <v>45958</v>
      </c>
      <c r="L21" s="77">
        <f t="shared" si="19"/>
        <v>45959</v>
      </c>
      <c r="M21" s="77">
        <f t="shared" si="19"/>
        <v>45960</v>
      </c>
      <c r="N21" s="77">
        <f t="shared" si="19"/>
        <v>45961</v>
      </c>
      <c r="O21" s="78">
        <f t="shared" si="19"/>
        <v>45962</v>
      </c>
      <c r="Q21" s="76">
        <f>U19-WEEKDAY(U19)+1</f>
        <v>45991</v>
      </c>
      <c r="R21" s="77">
        <f>Q21+1</f>
        <v>45992</v>
      </c>
      <c r="S21" s="77">
        <f t="shared" ref="S21:W26" si="20">R21+1</f>
        <v>45993</v>
      </c>
      <c r="T21" s="77">
        <f t="shared" si="20"/>
        <v>45994</v>
      </c>
      <c r="U21" s="77">
        <f t="shared" si="20"/>
        <v>45995</v>
      </c>
      <c r="V21" s="77">
        <f t="shared" si="20"/>
        <v>45996</v>
      </c>
      <c r="W21" s="78">
        <f t="shared" si="20"/>
        <v>45997</v>
      </c>
      <c r="AA21" s="109"/>
    </row>
    <row r="22" spans="1:29" ht="30" customHeight="1" x14ac:dyDescent="0.15">
      <c r="A22" s="79">
        <f>G21+1</f>
        <v>45935</v>
      </c>
      <c r="B22" s="80">
        <f>A22+1</f>
        <v>45936</v>
      </c>
      <c r="C22" s="80">
        <f t="shared" si="18"/>
        <v>45937</v>
      </c>
      <c r="D22" s="80">
        <f t="shared" si="18"/>
        <v>45938</v>
      </c>
      <c r="E22" s="80">
        <f t="shared" si="18"/>
        <v>45939</v>
      </c>
      <c r="F22" s="80">
        <f t="shared" si="18"/>
        <v>45940</v>
      </c>
      <c r="G22" s="81">
        <f t="shared" si="18"/>
        <v>45941</v>
      </c>
      <c r="I22" s="79">
        <f>O21+1</f>
        <v>45963</v>
      </c>
      <c r="J22" s="80">
        <f>I22+1</f>
        <v>45964</v>
      </c>
      <c r="K22" s="80">
        <f t="shared" si="19"/>
        <v>45965</v>
      </c>
      <c r="L22" s="80">
        <f t="shared" si="19"/>
        <v>45966</v>
      </c>
      <c r="M22" s="80">
        <f t="shared" si="19"/>
        <v>45967</v>
      </c>
      <c r="N22" s="80">
        <f t="shared" si="19"/>
        <v>45968</v>
      </c>
      <c r="O22" s="81">
        <f t="shared" si="19"/>
        <v>45969</v>
      </c>
      <c r="Q22" s="79">
        <f>W21+1</f>
        <v>45998</v>
      </c>
      <c r="R22" s="80">
        <f>Q22+1</f>
        <v>45999</v>
      </c>
      <c r="S22" s="80">
        <f t="shared" si="20"/>
        <v>46000</v>
      </c>
      <c r="T22" s="80">
        <f t="shared" si="20"/>
        <v>46001</v>
      </c>
      <c r="U22" s="80">
        <f t="shared" si="20"/>
        <v>46002</v>
      </c>
      <c r="V22" s="80">
        <f t="shared" si="20"/>
        <v>46003</v>
      </c>
      <c r="W22" s="81">
        <f t="shared" si="20"/>
        <v>46004</v>
      </c>
    </row>
    <row r="23" spans="1:29" ht="30" customHeight="1" x14ac:dyDescent="0.15">
      <c r="A23" s="79">
        <f t="shared" ref="A23:A26" si="21">G22+1</f>
        <v>45942</v>
      </c>
      <c r="B23" s="80">
        <f t="shared" ref="B23:B26" si="22">A23+1</f>
        <v>45943</v>
      </c>
      <c r="C23" s="80">
        <f t="shared" si="18"/>
        <v>45944</v>
      </c>
      <c r="D23" s="80">
        <f t="shared" si="18"/>
        <v>45945</v>
      </c>
      <c r="E23" s="80">
        <f t="shared" si="18"/>
        <v>45946</v>
      </c>
      <c r="F23" s="80">
        <f t="shared" si="18"/>
        <v>45947</v>
      </c>
      <c r="G23" s="81">
        <f t="shared" si="18"/>
        <v>45948</v>
      </c>
      <c r="I23" s="79">
        <f t="shared" ref="I23:I26" si="23">O22+1</f>
        <v>45970</v>
      </c>
      <c r="J23" s="80">
        <f t="shared" ref="J23:J26" si="24">I23+1</f>
        <v>45971</v>
      </c>
      <c r="K23" s="80">
        <f t="shared" si="19"/>
        <v>45972</v>
      </c>
      <c r="L23" s="80">
        <f t="shared" si="19"/>
        <v>45973</v>
      </c>
      <c r="M23" s="80">
        <f t="shared" si="19"/>
        <v>45974</v>
      </c>
      <c r="N23" s="80">
        <f t="shared" si="19"/>
        <v>45975</v>
      </c>
      <c r="O23" s="81">
        <f t="shared" si="19"/>
        <v>45976</v>
      </c>
      <c r="Q23" s="79">
        <f t="shared" ref="Q23:Q26" si="25">W22+1</f>
        <v>46005</v>
      </c>
      <c r="R23" s="80">
        <f t="shared" ref="R23:R26" si="26">Q23+1</f>
        <v>46006</v>
      </c>
      <c r="S23" s="80">
        <f t="shared" si="20"/>
        <v>46007</v>
      </c>
      <c r="T23" s="80">
        <f t="shared" si="20"/>
        <v>46008</v>
      </c>
      <c r="U23" s="80">
        <f t="shared" si="20"/>
        <v>46009</v>
      </c>
      <c r="V23" s="80">
        <f t="shared" si="20"/>
        <v>46010</v>
      </c>
      <c r="W23" s="81">
        <f t="shared" si="20"/>
        <v>46011</v>
      </c>
    </row>
    <row r="24" spans="1:29" ht="30" customHeight="1" x14ac:dyDescent="0.15">
      <c r="A24" s="79">
        <f t="shared" si="21"/>
        <v>45949</v>
      </c>
      <c r="B24" s="80">
        <f t="shared" si="22"/>
        <v>45950</v>
      </c>
      <c r="C24" s="80">
        <f t="shared" si="18"/>
        <v>45951</v>
      </c>
      <c r="D24" s="80">
        <f t="shared" si="18"/>
        <v>45952</v>
      </c>
      <c r="E24" s="80">
        <f t="shared" si="18"/>
        <v>45953</v>
      </c>
      <c r="F24" s="80">
        <f t="shared" si="18"/>
        <v>45954</v>
      </c>
      <c r="G24" s="81">
        <f t="shared" si="18"/>
        <v>45955</v>
      </c>
      <c r="I24" s="79">
        <f t="shared" si="23"/>
        <v>45977</v>
      </c>
      <c r="J24" s="80">
        <f t="shared" si="24"/>
        <v>45978</v>
      </c>
      <c r="K24" s="80">
        <f t="shared" si="19"/>
        <v>45979</v>
      </c>
      <c r="L24" s="80">
        <f t="shared" si="19"/>
        <v>45980</v>
      </c>
      <c r="M24" s="80">
        <f t="shared" si="19"/>
        <v>45981</v>
      </c>
      <c r="N24" s="80">
        <f t="shared" si="19"/>
        <v>45982</v>
      </c>
      <c r="O24" s="81">
        <f t="shared" si="19"/>
        <v>45983</v>
      </c>
      <c r="Q24" s="79">
        <f t="shared" si="25"/>
        <v>46012</v>
      </c>
      <c r="R24" s="80">
        <f t="shared" si="26"/>
        <v>46013</v>
      </c>
      <c r="S24" s="80">
        <f t="shared" si="20"/>
        <v>46014</v>
      </c>
      <c r="T24" s="80">
        <f t="shared" si="20"/>
        <v>46015</v>
      </c>
      <c r="U24" s="80">
        <f t="shared" si="20"/>
        <v>46016</v>
      </c>
      <c r="V24" s="80">
        <f t="shared" si="20"/>
        <v>46017</v>
      </c>
      <c r="W24" s="81">
        <f t="shared" si="20"/>
        <v>46018</v>
      </c>
    </row>
    <row r="25" spans="1:29" ht="30" customHeight="1" x14ac:dyDescent="0.15">
      <c r="A25" s="79">
        <f t="shared" si="21"/>
        <v>45956</v>
      </c>
      <c r="B25" s="80">
        <f t="shared" si="22"/>
        <v>45957</v>
      </c>
      <c r="C25" s="80">
        <f t="shared" si="18"/>
        <v>45958</v>
      </c>
      <c r="D25" s="80">
        <f t="shared" si="18"/>
        <v>45959</v>
      </c>
      <c r="E25" s="80">
        <f t="shared" si="18"/>
        <v>45960</v>
      </c>
      <c r="F25" s="80">
        <f t="shared" si="18"/>
        <v>45961</v>
      </c>
      <c r="G25" s="81">
        <f t="shared" si="18"/>
        <v>45962</v>
      </c>
      <c r="I25" s="79">
        <f t="shared" si="23"/>
        <v>45984</v>
      </c>
      <c r="J25" s="80">
        <f t="shared" si="24"/>
        <v>45985</v>
      </c>
      <c r="K25" s="80">
        <f t="shared" si="19"/>
        <v>45986</v>
      </c>
      <c r="L25" s="80">
        <f t="shared" si="19"/>
        <v>45987</v>
      </c>
      <c r="M25" s="80">
        <f t="shared" si="19"/>
        <v>45988</v>
      </c>
      <c r="N25" s="80">
        <f t="shared" si="19"/>
        <v>45989</v>
      </c>
      <c r="O25" s="81">
        <f t="shared" si="19"/>
        <v>45990</v>
      </c>
      <c r="Q25" s="79">
        <f t="shared" si="25"/>
        <v>46019</v>
      </c>
      <c r="R25" s="80">
        <f t="shared" si="26"/>
        <v>46020</v>
      </c>
      <c r="S25" s="80">
        <f t="shared" si="20"/>
        <v>46021</v>
      </c>
      <c r="T25" s="80">
        <f t="shared" si="20"/>
        <v>46022</v>
      </c>
      <c r="U25" s="80">
        <f t="shared" si="20"/>
        <v>46023</v>
      </c>
      <c r="V25" s="80">
        <f t="shared" si="20"/>
        <v>46024</v>
      </c>
      <c r="W25" s="81">
        <f t="shared" si="20"/>
        <v>46025</v>
      </c>
    </row>
    <row r="26" spans="1:29" ht="30" customHeight="1" thickBot="1" x14ac:dyDescent="0.2">
      <c r="A26" s="82">
        <f t="shared" si="21"/>
        <v>45963</v>
      </c>
      <c r="B26" s="83">
        <f t="shared" si="22"/>
        <v>45964</v>
      </c>
      <c r="C26" s="83">
        <f t="shared" si="18"/>
        <v>45965</v>
      </c>
      <c r="D26" s="83">
        <f t="shared" si="18"/>
        <v>45966</v>
      </c>
      <c r="E26" s="83">
        <f t="shared" si="18"/>
        <v>45967</v>
      </c>
      <c r="F26" s="83">
        <f t="shared" si="18"/>
        <v>45968</v>
      </c>
      <c r="G26" s="84">
        <f t="shared" si="18"/>
        <v>45969</v>
      </c>
      <c r="I26" s="82">
        <f t="shared" si="23"/>
        <v>45991</v>
      </c>
      <c r="J26" s="83">
        <f t="shared" si="24"/>
        <v>45992</v>
      </c>
      <c r="K26" s="83">
        <f t="shared" si="19"/>
        <v>45993</v>
      </c>
      <c r="L26" s="83">
        <f t="shared" si="19"/>
        <v>45994</v>
      </c>
      <c r="M26" s="83">
        <f t="shared" si="19"/>
        <v>45995</v>
      </c>
      <c r="N26" s="83">
        <f t="shared" si="19"/>
        <v>45996</v>
      </c>
      <c r="O26" s="84">
        <f t="shared" si="19"/>
        <v>45997</v>
      </c>
      <c r="Q26" s="82">
        <f t="shared" si="25"/>
        <v>46026</v>
      </c>
      <c r="R26" s="83">
        <f t="shared" si="26"/>
        <v>46027</v>
      </c>
      <c r="S26" s="83">
        <f t="shared" si="20"/>
        <v>46028</v>
      </c>
      <c r="T26" s="83">
        <f t="shared" si="20"/>
        <v>46029</v>
      </c>
      <c r="U26" s="83">
        <f t="shared" si="20"/>
        <v>46030</v>
      </c>
      <c r="V26" s="83">
        <f t="shared" si="20"/>
        <v>46031</v>
      </c>
      <c r="W26" s="84">
        <f t="shared" si="20"/>
        <v>46032</v>
      </c>
    </row>
    <row r="28" spans="1:29" ht="30" customHeight="1" thickBot="1" x14ac:dyDescent="0.2">
      <c r="A28" s="72">
        <v>2026</v>
      </c>
      <c r="B28" s="72" t="s">
        <v>94</v>
      </c>
      <c r="C28" s="72">
        <v>1</v>
      </c>
      <c r="D28" s="72" t="s">
        <v>95</v>
      </c>
      <c r="E28" s="316">
        <f>DATE(A28,C28,1)</f>
        <v>46023</v>
      </c>
      <c r="F28" s="316"/>
      <c r="I28" s="72">
        <v>2026</v>
      </c>
      <c r="J28" s="72" t="s">
        <v>94</v>
      </c>
      <c r="K28" s="72">
        <v>2</v>
      </c>
      <c r="L28" s="72" t="s">
        <v>95</v>
      </c>
      <c r="M28" s="316">
        <f>DATE(I28,K28,1)</f>
        <v>46054</v>
      </c>
      <c r="N28" s="316"/>
      <c r="Q28" s="72">
        <v>2026</v>
      </c>
      <c r="R28" s="72" t="s">
        <v>94</v>
      </c>
      <c r="S28" s="72">
        <v>3</v>
      </c>
      <c r="T28" s="72" t="s">
        <v>95</v>
      </c>
      <c r="U28" s="316">
        <f>DATE(Q28,S28,1)</f>
        <v>46082</v>
      </c>
      <c r="V28" s="316"/>
    </row>
    <row r="29" spans="1:29" ht="30" customHeight="1" x14ac:dyDescent="0.15">
      <c r="A29" s="73" t="s">
        <v>57</v>
      </c>
      <c r="B29" s="74" t="s">
        <v>48</v>
      </c>
      <c r="C29" s="74" t="s">
        <v>96</v>
      </c>
      <c r="D29" s="74" t="s">
        <v>97</v>
      </c>
      <c r="E29" s="74" t="s">
        <v>98</v>
      </c>
      <c r="F29" s="74" t="s">
        <v>99</v>
      </c>
      <c r="G29" s="75" t="s">
        <v>100</v>
      </c>
      <c r="I29" s="73" t="s">
        <v>57</v>
      </c>
      <c r="J29" s="74" t="s">
        <v>48</v>
      </c>
      <c r="K29" s="74" t="s">
        <v>96</v>
      </c>
      <c r="L29" s="74" t="s">
        <v>97</v>
      </c>
      <c r="M29" s="74" t="s">
        <v>98</v>
      </c>
      <c r="N29" s="74" t="s">
        <v>99</v>
      </c>
      <c r="O29" s="75" t="s">
        <v>100</v>
      </c>
      <c r="Q29" s="73" t="s">
        <v>57</v>
      </c>
      <c r="R29" s="74" t="s">
        <v>48</v>
      </c>
      <c r="S29" s="74" t="s">
        <v>96</v>
      </c>
      <c r="T29" s="74" t="s">
        <v>97</v>
      </c>
      <c r="U29" s="74" t="s">
        <v>98</v>
      </c>
      <c r="V29" s="74" t="s">
        <v>99</v>
      </c>
      <c r="W29" s="75" t="s">
        <v>100</v>
      </c>
    </row>
    <row r="30" spans="1:29" ht="30" customHeight="1" x14ac:dyDescent="0.15">
      <c r="A30" s="76">
        <f>E28-WEEKDAY(E28)+1</f>
        <v>46019</v>
      </c>
      <c r="B30" s="77">
        <f>A30+1</f>
        <v>46020</v>
      </c>
      <c r="C30" s="77">
        <f t="shared" ref="C30:G35" si="27">B30+1</f>
        <v>46021</v>
      </c>
      <c r="D30" s="77">
        <f t="shared" si="27"/>
        <v>46022</v>
      </c>
      <c r="E30" s="77">
        <f t="shared" si="27"/>
        <v>46023</v>
      </c>
      <c r="F30" s="77">
        <f t="shared" si="27"/>
        <v>46024</v>
      </c>
      <c r="G30" s="78">
        <f t="shared" si="27"/>
        <v>46025</v>
      </c>
      <c r="I30" s="76">
        <f>M28-WEEKDAY(M28)+1</f>
        <v>46054</v>
      </c>
      <c r="J30" s="77">
        <f>I30+1</f>
        <v>46055</v>
      </c>
      <c r="K30" s="77">
        <f t="shared" ref="K30:O35" si="28">J30+1</f>
        <v>46056</v>
      </c>
      <c r="L30" s="77">
        <f t="shared" si="28"/>
        <v>46057</v>
      </c>
      <c r="M30" s="77">
        <f t="shared" si="28"/>
        <v>46058</v>
      </c>
      <c r="N30" s="77">
        <f t="shared" si="28"/>
        <v>46059</v>
      </c>
      <c r="O30" s="78">
        <f t="shared" si="28"/>
        <v>46060</v>
      </c>
      <c r="Q30" s="76">
        <f>U28-WEEKDAY(U28)+1</f>
        <v>46082</v>
      </c>
      <c r="R30" s="77">
        <f>Q30+1</f>
        <v>46083</v>
      </c>
      <c r="S30" s="77">
        <f t="shared" ref="S30:W35" si="29">R30+1</f>
        <v>46084</v>
      </c>
      <c r="T30" s="77">
        <f t="shared" si="29"/>
        <v>46085</v>
      </c>
      <c r="U30" s="77">
        <f t="shared" si="29"/>
        <v>46086</v>
      </c>
      <c r="V30" s="77">
        <f t="shared" si="29"/>
        <v>46087</v>
      </c>
      <c r="W30" s="78">
        <f t="shared" si="29"/>
        <v>46088</v>
      </c>
    </row>
    <row r="31" spans="1:29" ht="30" customHeight="1" x14ac:dyDescent="0.15">
      <c r="A31" s="79">
        <f>G30+1</f>
        <v>46026</v>
      </c>
      <c r="B31" s="80">
        <f>A31+1</f>
        <v>46027</v>
      </c>
      <c r="C31" s="80">
        <f t="shared" si="27"/>
        <v>46028</v>
      </c>
      <c r="D31" s="80">
        <f t="shared" si="27"/>
        <v>46029</v>
      </c>
      <c r="E31" s="80">
        <f t="shared" si="27"/>
        <v>46030</v>
      </c>
      <c r="F31" s="80">
        <f t="shared" si="27"/>
        <v>46031</v>
      </c>
      <c r="G31" s="81">
        <f t="shared" si="27"/>
        <v>46032</v>
      </c>
      <c r="I31" s="79">
        <f>O30+1</f>
        <v>46061</v>
      </c>
      <c r="J31" s="80">
        <f>I31+1</f>
        <v>46062</v>
      </c>
      <c r="K31" s="80">
        <f t="shared" si="28"/>
        <v>46063</v>
      </c>
      <c r="L31" s="80">
        <f t="shared" si="28"/>
        <v>46064</v>
      </c>
      <c r="M31" s="80">
        <f t="shared" si="28"/>
        <v>46065</v>
      </c>
      <c r="N31" s="80">
        <f t="shared" si="28"/>
        <v>46066</v>
      </c>
      <c r="O31" s="81">
        <f t="shared" si="28"/>
        <v>46067</v>
      </c>
      <c r="Q31" s="79">
        <f>W30+1</f>
        <v>46089</v>
      </c>
      <c r="R31" s="80">
        <f>Q31+1</f>
        <v>46090</v>
      </c>
      <c r="S31" s="80">
        <f t="shared" si="29"/>
        <v>46091</v>
      </c>
      <c r="T31" s="80">
        <f t="shared" si="29"/>
        <v>46092</v>
      </c>
      <c r="U31" s="80">
        <f t="shared" si="29"/>
        <v>46093</v>
      </c>
      <c r="V31" s="80">
        <f t="shared" si="29"/>
        <v>46094</v>
      </c>
      <c r="W31" s="81">
        <f t="shared" si="29"/>
        <v>46095</v>
      </c>
    </row>
    <row r="32" spans="1:29" ht="30" customHeight="1" x14ac:dyDescent="0.15">
      <c r="A32" s="79">
        <f t="shared" ref="A32:A35" si="30">G31+1</f>
        <v>46033</v>
      </c>
      <c r="B32" s="80">
        <f t="shared" ref="B32:B35" si="31">A32+1</f>
        <v>46034</v>
      </c>
      <c r="C32" s="80">
        <f t="shared" si="27"/>
        <v>46035</v>
      </c>
      <c r="D32" s="80">
        <f t="shared" si="27"/>
        <v>46036</v>
      </c>
      <c r="E32" s="80">
        <f t="shared" si="27"/>
        <v>46037</v>
      </c>
      <c r="F32" s="80">
        <f t="shared" si="27"/>
        <v>46038</v>
      </c>
      <c r="G32" s="81">
        <f t="shared" si="27"/>
        <v>46039</v>
      </c>
      <c r="I32" s="79">
        <f t="shared" ref="I32:I35" si="32">O31+1</f>
        <v>46068</v>
      </c>
      <c r="J32" s="80">
        <f t="shared" ref="J32:J35" si="33">I32+1</f>
        <v>46069</v>
      </c>
      <c r="K32" s="80">
        <f t="shared" si="28"/>
        <v>46070</v>
      </c>
      <c r="L32" s="80">
        <f t="shared" si="28"/>
        <v>46071</v>
      </c>
      <c r="M32" s="80">
        <f t="shared" si="28"/>
        <v>46072</v>
      </c>
      <c r="N32" s="80">
        <f t="shared" si="28"/>
        <v>46073</v>
      </c>
      <c r="O32" s="81">
        <f t="shared" si="28"/>
        <v>46074</v>
      </c>
      <c r="Q32" s="79">
        <f t="shared" ref="Q32:Q35" si="34">W31+1</f>
        <v>46096</v>
      </c>
      <c r="R32" s="80">
        <f t="shared" ref="R32:R35" si="35">Q32+1</f>
        <v>46097</v>
      </c>
      <c r="S32" s="80">
        <f t="shared" si="29"/>
        <v>46098</v>
      </c>
      <c r="T32" s="80">
        <f t="shared" si="29"/>
        <v>46099</v>
      </c>
      <c r="U32" s="80">
        <f t="shared" si="29"/>
        <v>46100</v>
      </c>
      <c r="V32" s="80">
        <f t="shared" si="29"/>
        <v>46101</v>
      </c>
      <c r="W32" s="81">
        <f t="shared" si="29"/>
        <v>46102</v>
      </c>
    </row>
    <row r="33" spans="1:23" ht="30" customHeight="1" x14ac:dyDescent="0.15">
      <c r="A33" s="79">
        <f t="shared" si="30"/>
        <v>46040</v>
      </c>
      <c r="B33" s="80">
        <f t="shared" si="31"/>
        <v>46041</v>
      </c>
      <c r="C33" s="80">
        <f t="shared" si="27"/>
        <v>46042</v>
      </c>
      <c r="D33" s="80">
        <f t="shared" si="27"/>
        <v>46043</v>
      </c>
      <c r="E33" s="80">
        <f t="shared" si="27"/>
        <v>46044</v>
      </c>
      <c r="F33" s="80">
        <f t="shared" si="27"/>
        <v>46045</v>
      </c>
      <c r="G33" s="81">
        <f t="shared" si="27"/>
        <v>46046</v>
      </c>
      <c r="I33" s="79">
        <f t="shared" si="32"/>
        <v>46075</v>
      </c>
      <c r="J33" s="80">
        <f t="shared" si="33"/>
        <v>46076</v>
      </c>
      <c r="K33" s="80">
        <f t="shared" si="28"/>
        <v>46077</v>
      </c>
      <c r="L33" s="80">
        <f t="shared" si="28"/>
        <v>46078</v>
      </c>
      <c r="M33" s="80">
        <f t="shared" si="28"/>
        <v>46079</v>
      </c>
      <c r="N33" s="80">
        <f t="shared" si="28"/>
        <v>46080</v>
      </c>
      <c r="O33" s="81">
        <f t="shared" si="28"/>
        <v>46081</v>
      </c>
      <c r="Q33" s="79">
        <f t="shared" si="34"/>
        <v>46103</v>
      </c>
      <c r="R33" s="80">
        <f t="shared" si="35"/>
        <v>46104</v>
      </c>
      <c r="S33" s="80">
        <f t="shared" si="29"/>
        <v>46105</v>
      </c>
      <c r="T33" s="80">
        <f t="shared" si="29"/>
        <v>46106</v>
      </c>
      <c r="U33" s="80">
        <f t="shared" si="29"/>
        <v>46107</v>
      </c>
      <c r="V33" s="80">
        <f t="shared" si="29"/>
        <v>46108</v>
      </c>
      <c r="W33" s="81">
        <f t="shared" si="29"/>
        <v>46109</v>
      </c>
    </row>
    <row r="34" spans="1:23" ht="30" customHeight="1" x14ac:dyDescent="0.15">
      <c r="A34" s="79">
        <f t="shared" si="30"/>
        <v>46047</v>
      </c>
      <c r="B34" s="80">
        <f t="shared" si="31"/>
        <v>46048</v>
      </c>
      <c r="C34" s="80">
        <f t="shared" si="27"/>
        <v>46049</v>
      </c>
      <c r="D34" s="80">
        <f t="shared" si="27"/>
        <v>46050</v>
      </c>
      <c r="E34" s="80">
        <f t="shared" si="27"/>
        <v>46051</v>
      </c>
      <c r="F34" s="80">
        <f t="shared" si="27"/>
        <v>46052</v>
      </c>
      <c r="G34" s="81">
        <f t="shared" si="27"/>
        <v>46053</v>
      </c>
      <c r="I34" s="79">
        <f t="shared" si="32"/>
        <v>46082</v>
      </c>
      <c r="J34" s="80">
        <f t="shared" si="33"/>
        <v>46083</v>
      </c>
      <c r="K34" s="80">
        <f t="shared" si="28"/>
        <v>46084</v>
      </c>
      <c r="L34" s="80">
        <f t="shared" si="28"/>
        <v>46085</v>
      </c>
      <c r="M34" s="80">
        <f t="shared" si="28"/>
        <v>46086</v>
      </c>
      <c r="N34" s="80">
        <f t="shared" si="28"/>
        <v>46087</v>
      </c>
      <c r="O34" s="81">
        <f t="shared" si="28"/>
        <v>46088</v>
      </c>
      <c r="Q34" s="79">
        <f t="shared" si="34"/>
        <v>46110</v>
      </c>
      <c r="R34" s="80">
        <f t="shared" si="35"/>
        <v>46111</v>
      </c>
      <c r="S34" s="80">
        <f t="shared" si="29"/>
        <v>46112</v>
      </c>
      <c r="T34" s="80">
        <f t="shared" si="29"/>
        <v>46113</v>
      </c>
      <c r="U34" s="80">
        <f t="shared" si="29"/>
        <v>46114</v>
      </c>
      <c r="V34" s="80">
        <f t="shared" si="29"/>
        <v>46115</v>
      </c>
      <c r="W34" s="81">
        <f t="shared" si="29"/>
        <v>46116</v>
      </c>
    </row>
    <row r="35" spans="1:23" ht="30" customHeight="1" thickBot="1" x14ac:dyDescent="0.2">
      <c r="A35" s="82">
        <f t="shared" si="30"/>
        <v>46054</v>
      </c>
      <c r="B35" s="83">
        <f t="shared" si="31"/>
        <v>46055</v>
      </c>
      <c r="C35" s="83">
        <f t="shared" si="27"/>
        <v>46056</v>
      </c>
      <c r="D35" s="83">
        <f t="shared" si="27"/>
        <v>46057</v>
      </c>
      <c r="E35" s="83">
        <f t="shared" si="27"/>
        <v>46058</v>
      </c>
      <c r="F35" s="83">
        <f t="shared" si="27"/>
        <v>46059</v>
      </c>
      <c r="G35" s="84">
        <f t="shared" si="27"/>
        <v>46060</v>
      </c>
      <c r="I35" s="82">
        <f t="shared" si="32"/>
        <v>46089</v>
      </c>
      <c r="J35" s="83">
        <f t="shared" si="33"/>
        <v>46090</v>
      </c>
      <c r="K35" s="83">
        <f t="shared" si="28"/>
        <v>46091</v>
      </c>
      <c r="L35" s="83">
        <f t="shared" si="28"/>
        <v>46092</v>
      </c>
      <c r="M35" s="83">
        <f t="shared" si="28"/>
        <v>46093</v>
      </c>
      <c r="N35" s="83">
        <f t="shared" si="28"/>
        <v>46094</v>
      </c>
      <c r="O35" s="84">
        <f t="shared" si="28"/>
        <v>46095</v>
      </c>
      <c r="Q35" s="82">
        <f t="shared" si="34"/>
        <v>46117</v>
      </c>
      <c r="R35" s="83">
        <f t="shared" si="35"/>
        <v>46118</v>
      </c>
      <c r="S35" s="83">
        <f t="shared" si="29"/>
        <v>46119</v>
      </c>
      <c r="T35" s="83">
        <f t="shared" si="29"/>
        <v>46120</v>
      </c>
      <c r="U35" s="83">
        <f t="shared" si="29"/>
        <v>46121</v>
      </c>
      <c r="V35" s="83">
        <f t="shared" si="29"/>
        <v>46122</v>
      </c>
      <c r="W35" s="84">
        <f t="shared" si="29"/>
        <v>46123</v>
      </c>
    </row>
  </sheetData>
  <mergeCells count="20">
    <mergeCell ref="Z17:AB17"/>
    <mergeCell ref="Z5:AB5"/>
    <mergeCell ref="AC5:AH5"/>
    <mergeCell ref="Z8:AB8"/>
    <mergeCell ref="AC8:AH8"/>
    <mergeCell ref="Z12:AB12"/>
    <mergeCell ref="Z9:AB9"/>
    <mergeCell ref="AC9:AH9"/>
    <mergeCell ref="E19:F19"/>
    <mergeCell ref="M19:N19"/>
    <mergeCell ref="U19:V19"/>
    <mergeCell ref="E28:F28"/>
    <mergeCell ref="M28:N28"/>
    <mergeCell ref="U28:V28"/>
    <mergeCell ref="E1:F1"/>
    <mergeCell ref="M1:N1"/>
    <mergeCell ref="U1:V1"/>
    <mergeCell ref="E10:F10"/>
    <mergeCell ref="M10:N10"/>
    <mergeCell ref="U10:V10"/>
  </mergeCells>
  <phoneticPr fontId="13"/>
  <conditionalFormatting sqref="A3:G8">
    <cfRule type="expression" dxfId="25" priority="12">
      <formula>MONTH(A3)&lt;&gt;$C$1</formula>
    </cfRule>
  </conditionalFormatting>
  <conditionalFormatting sqref="I3:O8">
    <cfRule type="expression" dxfId="24" priority="11">
      <formula>MONTH(I3)&lt;&gt;$K$1</formula>
    </cfRule>
  </conditionalFormatting>
  <conditionalFormatting sqref="Q3:W8">
    <cfRule type="expression" dxfId="23" priority="10">
      <formula>MONTH(Q3)&lt;&gt;$S$1</formula>
    </cfRule>
  </conditionalFormatting>
  <conditionalFormatting sqref="A12:G17">
    <cfRule type="expression" dxfId="22" priority="9">
      <formula>MONTH(A12)&lt;&gt;$C$10</formula>
    </cfRule>
  </conditionalFormatting>
  <conditionalFormatting sqref="I12:O17">
    <cfRule type="expression" dxfId="21" priority="8">
      <formula>MONTH(I12)&lt;&gt;$K$10</formula>
    </cfRule>
  </conditionalFormatting>
  <conditionalFormatting sqref="Q12:W17">
    <cfRule type="expression" dxfId="20" priority="7">
      <formula>MONTH(Q12)&lt;&gt;$S$10</formula>
    </cfRule>
  </conditionalFormatting>
  <conditionalFormatting sqref="A21:G26">
    <cfRule type="expression" dxfId="19" priority="6">
      <formula>MONTH(A21)&lt;&gt;$C$19</formula>
    </cfRule>
  </conditionalFormatting>
  <conditionalFormatting sqref="I21:O26">
    <cfRule type="expression" dxfId="18" priority="5">
      <formula>MONTH(I21)&lt;&gt;$K$19</formula>
    </cfRule>
  </conditionalFormatting>
  <conditionalFormatting sqref="Q21:W26">
    <cfRule type="expression" dxfId="17" priority="4">
      <formula>MONTH(Q21)&lt;&gt;$S$19</formula>
    </cfRule>
  </conditionalFormatting>
  <conditionalFormatting sqref="A30:G35">
    <cfRule type="expression" dxfId="16" priority="3">
      <formula>MONTH(A30)&lt;&gt;$C$28</formula>
    </cfRule>
  </conditionalFormatting>
  <conditionalFormatting sqref="I30:O35">
    <cfRule type="expression" dxfId="15" priority="2">
      <formula>MONTH(I30)&lt;&gt;$K$28</formula>
    </cfRule>
  </conditionalFormatting>
  <conditionalFormatting sqref="Q30:W35">
    <cfRule type="expression" dxfId="14" priority="1">
      <formula>MONTH(Q30)&lt;&gt;$S$28</formula>
    </cfRule>
  </conditionalFormatting>
  <dataValidations count="1">
    <dataValidation imeMode="disabled" allowBlank="1" showInputMessage="1" showErrorMessage="1" sqref="AC5:AH5"/>
  </dataValidations>
  <pageMargins left="0.7" right="0.7" top="0.75" bottom="0.75" header="0.3" footer="0.3"/>
  <pageSetup paperSize="9" scale="2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7" id="{2D66C994-48F8-4DAB-940B-DF0C4B16B4E0}">
            <xm:f>COUNTIF(祝日!$A:$A,A3)&gt;0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A3:G8</xm:sqref>
        </x14:conditionalFormatting>
        <x14:conditionalFormatting xmlns:xm="http://schemas.microsoft.com/office/excel/2006/main">
          <x14:cfRule type="expression" priority="36" id="{44F44C42-BB62-40C2-9F9F-4C9DFCEA933F}">
            <xm:f>COUNTIF(祝日!$A:$A,I3)&gt;0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I3:O8</xm:sqref>
        </x14:conditionalFormatting>
        <x14:conditionalFormatting xmlns:xm="http://schemas.microsoft.com/office/excel/2006/main">
          <x14:cfRule type="expression" priority="34" id="{5A6DFB53-887D-420D-B567-77F400C45F96}">
            <xm:f>COUNTIF(祝日!$A:$A,Q3)&gt;0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Q3:W8</xm:sqref>
        </x14:conditionalFormatting>
        <x14:conditionalFormatting xmlns:xm="http://schemas.microsoft.com/office/excel/2006/main">
          <x14:cfRule type="expression" priority="32" id="{402680BC-7F0B-411A-9ED6-3297DEA1B04B}">
            <xm:f>COUNTIF(祝日!$A:$A,A12)&gt;0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A12:G17</xm:sqref>
        </x14:conditionalFormatting>
        <x14:conditionalFormatting xmlns:xm="http://schemas.microsoft.com/office/excel/2006/main">
          <x14:cfRule type="expression" priority="30" id="{34A1A37E-60C6-41C0-935A-B970CDFBEC25}">
            <xm:f>COUNTIF(祝日!$A:$A,I12)&gt;0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I12:O17</xm:sqref>
        </x14:conditionalFormatting>
        <x14:conditionalFormatting xmlns:xm="http://schemas.microsoft.com/office/excel/2006/main">
          <x14:cfRule type="expression" priority="28" id="{2B6DEC0C-7528-4352-9B3A-0A6218717308}">
            <xm:f>COUNTIF(祝日!$A:$A,Q12)&gt;0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Q12:W17</xm:sqref>
        </x14:conditionalFormatting>
        <x14:conditionalFormatting xmlns:xm="http://schemas.microsoft.com/office/excel/2006/main">
          <x14:cfRule type="expression" priority="26" id="{3E64487A-604E-45D0-80FE-891F37AB44A9}">
            <xm:f>COUNTIF(祝日!$A:$A,A21)&gt;0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A21:G26</xm:sqref>
        </x14:conditionalFormatting>
        <x14:conditionalFormatting xmlns:xm="http://schemas.microsoft.com/office/excel/2006/main">
          <x14:cfRule type="expression" priority="24" id="{6CEECADF-062C-4873-9765-8EA70990B644}">
            <xm:f>COUNTIF(祝日!$A:$A,I21)&gt;0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I21:O26</xm:sqref>
        </x14:conditionalFormatting>
        <x14:conditionalFormatting xmlns:xm="http://schemas.microsoft.com/office/excel/2006/main">
          <x14:cfRule type="expression" priority="22" id="{E5E83089-504D-400C-ADEE-E04F125EDD6A}">
            <xm:f>COUNTIF(祝日!$A:$A,Q21)&gt;0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Q21:W26</xm:sqref>
        </x14:conditionalFormatting>
        <x14:conditionalFormatting xmlns:xm="http://schemas.microsoft.com/office/excel/2006/main">
          <x14:cfRule type="expression" priority="20" id="{02BFCF92-D835-4FD6-8DD4-8A479F939330}">
            <xm:f>COUNTIF(祝日!$A:$A,A30)&gt;0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A30:G35</xm:sqref>
        </x14:conditionalFormatting>
        <x14:conditionalFormatting xmlns:xm="http://schemas.microsoft.com/office/excel/2006/main">
          <x14:cfRule type="expression" priority="18" id="{B0E318B1-23B0-4FA7-AF55-A01A1355DF41}">
            <xm:f>COUNTIF(祝日!$A:$A,I30)&gt;0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I30:O35</xm:sqref>
        </x14:conditionalFormatting>
        <x14:conditionalFormatting xmlns:xm="http://schemas.microsoft.com/office/excel/2006/main">
          <x14:cfRule type="expression" priority="16" id="{C791B09B-D3C9-4CB5-904E-C8B8C0250935}">
            <xm:f>COUNTIF(祝日!$A:$A,Q30)&gt;0</xm:f>
            <x14:dxf>
              <font>
                <strike val="0"/>
                <u/>
                <color rgb="FFFF0000"/>
              </font>
              <fill>
                <patternFill>
                  <bgColor rgb="FFFFFF00"/>
                </patternFill>
              </fill>
            </x14:dxf>
          </x14:cfRule>
          <xm:sqref>Q30:W35</xm:sqref>
        </x14:conditionalFormatting>
        <x14:conditionalFormatting xmlns:xm="http://schemas.microsoft.com/office/excel/2006/main">
          <x14:cfRule type="expression" priority="96" id="{36268BA8-DA1B-4A9B-9FA7-D19F061544C2}">
            <xm:f>COUNTIF(中止期間!$A$3:$A$50,A3)+COUNTIF(中止期間!$B$3:$B$50,A3)&gt;0</xm:f>
            <x14:dxf>
              <font>
                <color theme="0"/>
              </font>
              <fill>
                <patternFill patternType="solid">
                  <bgColor theme="1"/>
                </patternFill>
              </fill>
            </x14:dxf>
          </x14:cfRule>
          <x14:cfRule type="expression" priority="97" id="{42AB898D-7DF3-45B2-96C0-64045A76E2CB}">
            <xm:f>IF($AC$9=1,COUNTIF(中止期間!$E$3:$E$46,A3),IF($AC$9=2,COUNTIF(中止期間!$F$3:$F$55,A3),IF($AC$9=3,COUNTIF(中止期間!$G$3:$G$23,A3),0)))&gt;0</xm:f>
            <x14:dxf>
              <font>
                <color theme="0"/>
              </font>
              <fill>
                <patternFill>
                  <bgColor theme="0" tint="-0.499984740745262"/>
                </patternFill>
              </fill>
            </x14:dxf>
          </x14:cfRule>
          <xm:sqref>A3:G8 I3:O8 Q3:W8 A12:G17 I12:O17 Q12:W17 A21:G26 I21:O26 Q21:W26 A30:G35 I30:O35 Q30:W35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入力用</vt:lpstr>
      <vt:lpstr>①印刷用</vt:lpstr>
      <vt:lpstr>②申請日時</vt:lpstr>
      <vt:lpstr>祝日</vt:lpstr>
      <vt:lpstr>中止期間</vt:lpstr>
      <vt:lpstr>カレンダー</vt:lpstr>
      <vt:lpstr>①印刷用!Print_Area</vt:lpstr>
      <vt:lpstr>②申請日時!Print_Area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2020-12-22T12:53:14Z</dcterms:created>
  <dcterms:modified xsi:type="dcterms:W3CDTF">2025-09-01T07:12:03Z</dcterms:modified>
</cp:coreProperties>
</file>